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bookViews>
  <sheets>
    <sheet name="3.公布版"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'3.公布版'!$A$5:$AY$1045</definedName>
  </definedNames>
  <calcPr calcId="144525"/>
</workbook>
</file>

<file path=xl/comments1.xml><?xml version="1.0" encoding="utf-8"?>
<comments xmlns="http://schemas.openxmlformats.org/spreadsheetml/2006/main">
  <authors>
    <author>外网</author>
  </authors>
  <commentList>
    <comment ref="V5" authorId="0">
      <text>
        <r>
          <rPr>
            <b/>
            <sz val="9"/>
            <rFont val="宋体"/>
            <charset val="134"/>
          </rPr>
          <t>外网:</t>
        </r>
        <r>
          <rPr>
            <sz val="9"/>
            <rFont val="宋体"/>
            <charset val="134"/>
          </rPr>
          <t xml:space="preserve">
核对红红排班考勤后</t>
        </r>
      </text>
    </comment>
  </commentList>
</comments>
</file>

<file path=xl/sharedStrings.xml><?xml version="1.0" encoding="utf-8"?>
<sst xmlns="http://schemas.openxmlformats.org/spreadsheetml/2006/main" count="4499" uniqueCount="1236">
  <si>
    <t>第二轮公示反馈</t>
  </si>
  <si>
    <t>第一轮公示反馈</t>
  </si>
  <si>
    <t>上报学科</t>
  </si>
  <si>
    <t>序号</t>
  </si>
  <si>
    <t>姓名</t>
  </si>
  <si>
    <t>匹配终身码</t>
  </si>
  <si>
    <t>人员类型（住院医师/专硕研究生）</t>
  </si>
  <si>
    <t>培训专业</t>
  </si>
  <si>
    <t>入院年份</t>
  </si>
  <si>
    <t>数据来源</t>
  </si>
  <si>
    <t>科室评价部分（需根据有效依据提供）</t>
  </si>
  <si>
    <t>教育处评价部分</t>
  </si>
  <si>
    <t>合计</t>
  </si>
  <si>
    <t>归属排名的学科</t>
  </si>
  <si>
    <t>按归属学科排名</t>
  </si>
  <si>
    <t>归属学科总人数</t>
  </si>
  <si>
    <t>排名百分比</t>
  </si>
  <si>
    <t>排名系数</t>
  </si>
  <si>
    <t>标准金额</t>
  </si>
  <si>
    <t>出勤日</t>
  </si>
  <si>
    <t>发放金额</t>
  </si>
  <si>
    <t>取整金额</t>
  </si>
  <si>
    <t>特岗需退回金额</t>
  </si>
  <si>
    <t>最终发放金额</t>
  </si>
  <si>
    <t>当月全勤天数</t>
  </si>
  <si>
    <t>模块</t>
  </si>
  <si>
    <t>综合质量评估</t>
  </si>
  <si>
    <t>医疗质量评定</t>
  </si>
  <si>
    <t>值班</t>
  </si>
  <si>
    <t>科室教学活动</t>
  </si>
  <si>
    <t>执医能力</t>
  </si>
  <si>
    <t>院级教学活动</t>
  </si>
  <si>
    <t>及时完成教学管理相关活动</t>
  </si>
  <si>
    <t>奖惩</t>
  </si>
  <si>
    <t>执行内容</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</si>
  <si>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</si>
  <si>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</si>
  <si>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</si>
  <si>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</si>
  <si>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</si>
  <si>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</si>
  <si>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</si>
  <si>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</si>
  <si>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</si>
  <si>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</si>
  <si>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</si>
  <si>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</si>
  <si>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</si>
  <si>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</si>
  <si>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</si>
  <si>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</si>
  <si>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</si>
  <si>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</si>
  <si>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</si>
  <si>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</si>
  <si>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</si>
  <si>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年度业务水平测试排名</t>
  </si>
  <si>
    <t>执业医师资格考试</t>
  </si>
  <si>
    <t>分值</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</si>
  <si>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</si>
  <si>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</si>
  <si>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</si>
  <si>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</si>
  <si>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</si>
  <si>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</si>
  <si>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</si>
  <si>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</si>
  <si>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</si>
  <si>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</si>
  <si>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</si>
  <si>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</si>
  <si>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</si>
  <si>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</si>
  <si>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</si>
  <si>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</si>
  <si>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</si>
  <si>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</si>
  <si>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</si>
  <si>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</si>
  <si>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</si>
  <si>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2）90%&gt;排名百分位≥70%：每月加50分，连续3个月有效；3）30%≥排名百分位&gt;10%：连续3个月在原发放金额基础上乘以75%发放；4）排名百分位≤10%：从成绩公布起，连续3个月在原发放金额基础上减半发放</t>
  </si>
  <si>
    <t>未通过者，从成绩公布后第二个月连续3个月在原发放金额基础上减半发放</t>
  </si>
  <si>
    <t>绩效总分值</t>
  </si>
  <si>
    <t>备注</t>
  </si>
  <si>
    <t>安全医疗、敬业精神、遵纪守法、服务态度、医德医风等分值，一项不达标，一票否决，取消当月绩效发放。若性质恶劣，根据具体情况予以取消3个月至1年月绩效发放资格。</t>
  </si>
  <si>
    <t>已通知学员每月25日前填报，科室务必当月审核，未完成的扣分。</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</si>
  <si>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</si>
  <si>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</si>
  <si>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</si>
  <si>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</si>
  <si>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</si>
  <si>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根据实际情况上报，20分/次，封顶80分。</t>
  </si>
  <si>
    <t>根据实际情况上报，30分/次，封顶120分。</t>
  </si>
  <si>
    <t>有效培训20分/次，系统预约旷课扣20分/次。
（仅限科室自行组织部分）</t>
  </si>
  <si>
    <t>通过执业医师资格考核后的第一个月开始计分</t>
  </si>
  <si>
    <t>以实际可查询成绩月份的次月开始生效
执医在我院注册激活成功后的次月开始计分
医务处审批后的次月开始计分</t>
  </si>
  <si>
    <t>由医务处正式认定</t>
  </si>
  <si>
    <t>根据系统记录，系统预约旷课扣20分/次</t>
  </si>
  <si>
    <t>根据听课记录结合随堂测试</t>
  </si>
  <si>
    <t>3、4、5月是否及时确认360带教比重</t>
  </si>
  <si>
    <t>收到锦旗等特殊事件，当月有效</t>
  </si>
  <si>
    <t>全院通报、处分等</t>
  </si>
  <si>
    <t>超声科</t>
  </si>
  <si>
    <t>吴博达</t>
  </si>
  <si>
    <t>住院医师</t>
  </si>
  <si>
    <t>超声医学科</t>
  </si>
  <si>
    <t>合格</t>
  </si>
  <si>
    <t>林丹枫</t>
  </si>
  <si>
    <t>蒋一涵</t>
  </si>
  <si>
    <t>吕方舟</t>
  </si>
  <si>
    <t>急诊科</t>
  </si>
  <si>
    <t>朱承伟</t>
  </si>
  <si>
    <t>姜豪</t>
  </si>
  <si>
    <t>杨盼盼</t>
  </si>
  <si>
    <t>杨秀秀2</t>
  </si>
  <si>
    <t>滕晓璐</t>
  </si>
  <si>
    <t>李蒙蒙</t>
  </si>
  <si>
    <t>张雷1</t>
  </si>
  <si>
    <t>赵娇凤</t>
  </si>
  <si>
    <t>黄倩</t>
  </si>
  <si>
    <t>放射科</t>
  </si>
  <si>
    <t>陈海鸥2</t>
  </si>
  <si>
    <t>黄蓓蓓2</t>
  </si>
  <si>
    <t>陈艳阳</t>
  </si>
  <si>
    <t>林莉莉</t>
  </si>
  <si>
    <t>陈蜀浙</t>
  </si>
  <si>
    <t>杨仕萍</t>
  </si>
  <si>
    <t>潘健勇</t>
  </si>
  <si>
    <t>刘爱霞</t>
  </si>
  <si>
    <t>林芬芬2</t>
  </si>
  <si>
    <t>陈政儒</t>
  </si>
  <si>
    <t>金理曾</t>
  </si>
  <si>
    <t>丁伟丹</t>
  </si>
  <si>
    <t>重症医学科</t>
  </si>
  <si>
    <t>程媛媛</t>
  </si>
  <si>
    <t>放射肿瘤科</t>
  </si>
  <si>
    <t>儿科</t>
  </si>
  <si>
    <t>王微微</t>
  </si>
  <si>
    <t>放疗中心</t>
  </si>
  <si>
    <t>徐雅静</t>
  </si>
  <si>
    <t>陈源</t>
  </si>
  <si>
    <t>放疗科</t>
  </si>
  <si>
    <t>方珍</t>
  </si>
  <si>
    <t>姜雪</t>
  </si>
  <si>
    <t>肿瘤内科</t>
  </si>
  <si>
    <t>任晓琳</t>
  </si>
  <si>
    <t>孙蜜雪</t>
  </si>
  <si>
    <t>毛晓璐</t>
  </si>
  <si>
    <t>周振邦</t>
  </si>
  <si>
    <t>叶嘉琪</t>
  </si>
  <si>
    <t>石佳旻</t>
  </si>
  <si>
    <t>邵桢勇</t>
  </si>
  <si>
    <t>许钰妍</t>
  </si>
  <si>
    <t>潘文凯</t>
  </si>
  <si>
    <t>潘敏洁</t>
  </si>
  <si>
    <t>苏雨晗</t>
  </si>
  <si>
    <t>夏冉</t>
  </si>
  <si>
    <t>心血管内科</t>
  </si>
  <si>
    <t>林楚楚</t>
  </si>
  <si>
    <t>陈昌伟</t>
  </si>
  <si>
    <t>朱燎相</t>
  </si>
  <si>
    <t>龚雨静</t>
  </si>
  <si>
    <t>毛紫娟</t>
  </si>
  <si>
    <t>徐旭妮</t>
  </si>
  <si>
    <t>叶高翔</t>
  </si>
  <si>
    <t>病理科</t>
  </si>
  <si>
    <t>袁小烨</t>
  </si>
  <si>
    <t>宋思琦</t>
  </si>
  <si>
    <t>黄筱薇</t>
  </si>
  <si>
    <t>李超然</t>
  </si>
  <si>
    <t>骆志显</t>
  </si>
  <si>
    <t>边淑盈</t>
  </si>
  <si>
    <t>周滢</t>
  </si>
  <si>
    <t>王文彬</t>
  </si>
  <si>
    <t>何昀</t>
  </si>
  <si>
    <t>谢佳庚</t>
  </si>
  <si>
    <t>潘永琪</t>
  </si>
  <si>
    <t>王希帆</t>
  </si>
  <si>
    <t>刘杰</t>
  </si>
  <si>
    <t>郑旋</t>
  </si>
  <si>
    <t>江佳</t>
  </si>
  <si>
    <t>张温茹</t>
  </si>
  <si>
    <t>核医学科</t>
  </si>
  <si>
    <t>孙悦</t>
  </si>
  <si>
    <t>介入科</t>
  </si>
  <si>
    <t>朱冠霞</t>
  </si>
  <si>
    <t>傅萍萍</t>
  </si>
  <si>
    <t>林茹</t>
  </si>
  <si>
    <t>张雅云</t>
  </si>
  <si>
    <t>陈磊</t>
  </si>
  <si>
    <t>姚飞</t>
  </si>
  <si>
    <t>余铃铃</t>
  </si>
  <si>
    <t>心胸外科</t>
  </si>
  <si>
    <t>黄东东</t>
  </si>
  <si>
    <t>彭雨诗</t>
  </si>
  <si>
    <t>执医注册分值已修正</t>
  </si>
  <si>
    <t>成一统</t>
  </si>
  <si>
    <t>神经外科</t>
  </si>
  <si>
    <t>邱朝民</t>
  </si>
  <si>
    <t>吴佳澄</t>
  </si>
  <si>
    <t>刘康</t>
  </si>
  <si>
    <t>消化内科</t>
  </si>
  <si>
    <t>蓝骏平</t>
  </si>
  <si>
    <t>0.0</t>
  </si>
  <si>
    <t>蔡琳琦</t>
  </si>
  <si>
    <t>厉灵妍</t>
  </si>
  <si>
    <t>张士威</t>
  </si>
  <si>
    <t>感染科</t>
  </si>
  <si>
    <t>王淑静</t>
  </si>
  <si>
    <t>龚萱萱</t>
  </si>
  <si>
    <t>黄杭</t>
  </si>
  <si>
    <t>产科</t>
  </si>
  <si>
    <t>张浩峰</t>
  </si>
  <si>
    <t>妇产科</t>
  </si>
  <si>
    <t>章卫航</t>
  </si>
  <si>
    <t>王茜</t>
  </si>
  <si>
    <t>孙梦笑</t>
  </si>
  <si>
    <t>冯任倩</t>
  </si>
  <si>
    <t>王烨菠</t>
  </si>
  <si>
    <t>妇科</t>
  </si>
  <si>
    <t>周露露</t>
  </si>
  <si>
    <t>陈卓</t>
  </si>
  <si>
    <t>倪新雨</t>
  </si>
  <si>
    <t>徐旋璐</t>
  </si>
  <si>
    <t>蔡丽君</t>
  </si>
  <si>
    <t>杨梦雅</t>
  </si>
  <si>
    <t>南星炜</t>
  </si>
  <si>
    <t>林若</t>
  </si>
  <si>
    <t>朱嘉颖</t>
  </si>
  <si>
    <t>林慧隆</t>
  </si>
  <si>
    <t>徐斌斌</t>
  </si>
  <si>
    <t>黄蕾蕾</t>
  </si>
  <si>
    <t>寿嘉惠</t>
  </si>
  <si>
    <t>黄燕燕2</t>
  </si>
  <si>
    <t>黄颖</t>
  </si>
  <si>
    <t>章瑞哲</t>
  </si>
  <si>
    <t>吴依遥</t>
  </si>
  <si>
    <t>杨一恒</t>
  </si>
  <si>
    <t>邵蓉蓉</t>
  </si>
  <si>
    <t>徐莉华</t>
  </si>
  <si>
    <t>李燕萍</t>
  </si>
  <si>
    <t>白玛色珍</t>
  </si>
  <si>
    <t>沈茹</t>
  </si>
  <si>
    <t>索朗群宗</t>
  </si>
  <si>
    <t>姜浩特</t>
  </si>
  <si>
    <t>陶金鑫</t>
  </si>
  <si>
    <t>贺佳宜</t>
  </si>
  <si>
    <t>胡佳明</t>
  </si>
  <si>
    <t>施梦芸</t>
  </si>
  <si>
    <t>苏舒悦</t>
  </si>
  <si>
    <t>刘荠月</t>
  </si>
  <si>
    <t>周廷伟</t>
  </si>
  <si>
    <t>周跃琼</t>
  </si>
  <si>
    <t>楼心凝</t>
  </si>
  <si>
    <t>次仁宗巴</t>
  </si>
  <si>
    <t>傅晓青</t>
  </si>
  <si>
    <t>普布卓玛</t>
  </si>
  <si>
    <t>马嘉瑶</t>
  </si>
  <si>
    <t>卓玛普尺</t>
  </si>
  <si>
    <t>康复科</t>
  </si>
  <si>
    <t>杨敏2</t>
  </si>
  <si>
    <t>骨科</t>
  </si>
  <si>
    <t>董泽涛</t>
  </si>
  <si>
    <t>戴王颖</t>
  </si>
  <si>
    <t>处方权已确认</t>
  </si>
  <si>
    <t>胃肠外科</t>
  </si>
  <si>
    <t>孟洪明</t>
  </si>
  <si>
    <t>张鹏</t>
  </si>
  <si>
    <t>郑晓杭</t>
  </si>
  <si>
    <t>结直肠外科+乳腺外科</t>
  </si>
  <si>
    <t>翁万青</t>
  </si>
  <si>
    <t>创伤外科</t>
  </si>
  <si>
    <t>赵子龙</t>
  </si>
  <si>
    <t>虞嘉欢</t>
  </si>
  <si>
    <t>范世康</t>
  </si>
  <si>
    <t>吴方汇</t>
  </si>
  <si>
    <t>李发谊</t>
  </si>
  <si>
    <t>肝胆外科</t>
  </si>
  <si>
    <t>翁伟东</t>
  </si>
  <si>
    <t>赖嘉新</t>
  </si>
  <si>
    <t>颜昕</t>
  </si>
  <si>
    <t>魏圣哲</t>
  </si>
  <si>
    <t>屠王杰</t>
  </si>
  <si>
    <t>薛志强</t>
  </si>
  <si>
    <t>宋旺</t>
  </si>
  <si>
    <t>孙晨峰</t>
  </si>
  <si>
    <t>蒋超</t>
  </si>
  <si>
    <t>胡思韬</t>
  </si>
  <si>
    <t>潘昊</t>
  </si>
  <si>
    <t>麻醉科</t>
  </si>
  <si>
    <t>何耀之</t>
  </si>
  <si>
    <t>吴锡涛</t>
  </si>
  <si>
    <t>汪吉烽</t>
  </si>
  <si>
    <t>章澄</t>
  </si>
  <si>
    <t>吴文博</t>
  </si>
  <si>
    <t>梁先荣</t>
  </si>
  <si>
    <t>茹祎</t>
  </si>
  <si>
    <t>徐国庭</t>
  </si>
  <si>
    <t>单陈杰</t>
  </si>
  <si>
    <t>王宇</t>
  </si>
  <si>
    <t>何宸羽</t>
  </si>
  <si>
    <t>余伟杰</t>
  </si>
  <si>
    <t>陈梁炎</t>
  </si>
  <si>
    <t>陈明航</t>
  </si>
  <si>
    <t>陈俊余</t>
  </si>
  <si>
    <t>甲状腺外科+结直肠外科</t>
  </si>
  <si>
    <t>李胜</t>
  </si>
  <si>
    <t>万新宇</t>
  </si>
  <si>
    <t>熊道阳</t>
  </si>
  <si>
    <t>康孝雕</t>
  </si>
  <si>
    <t>林妙通</t>
  </si>
  <si>
    <t>姜云久</t>
  </si>
  <si>
    <t>孙向欣</t>
  </si>
  <si>
    <t>俞伟锋</t>
  </si>
  <si>
    <t>杜潇瀛</t>
  </si>
  <si>
    <t>李瑞</t>
  </si>
  <si>
    <t>金伊丽</t>
  </si>
  <si>
    <t>陈小燕</t>
  </si>
  <si>
    <t>呼吸内科</t>
  </si>
  <si>
    <t>陈德利</t>
  </si>
  <si>
    <t>魏明均</t>
  </si>
  <si>
    <t>薛日强</t>
  </si>
  <si>
    <t>皮肤科</t>
  </si>
  <si>
    <t>陈泽</t>
  </si>
  <si>
    <t>放射科+超声科</t>
  </si>
  <si>
    <t>陈文斌</t>
  </si>
  <si>
    <t>董炜</t>
  </si>
  <si>
    <t>妇科+产科</t>
  </si>
  <si>
    <t>李佳佳</t>
  </si>
  <si>
    <t>周宁</t>
  </si>
  <si>
    <t>洪德江</t>
  </si>
  <si>
    <t>王子成</t>
  </si>
  <si>
    <t>郎敏哲</t>
  </si>
  <si>
    <t>唐虎</t>
  </si>
  <si>
    <t>林涛涛</t>
  </si>
  <si>
    <t>罗楚婷</t>
  </si>
  <si>
    <t>神经内科</t>
  </si>
  <si>
    <t>姚奕</t>
  </si>
  <si>
    <t>彭凯</t>
  </si>
  <si>
    <t>俞浩瀚</t>
  </si>
  <si>
    <t>检验科</t>
  </si>
  <si>
    <t>张瑛</t>
  </si>
  <si>
    <t>唐施艺</t>
  </si>
  <si>
    <t>李长洪</t>
  </si>
  <si>
    <t>贾恺琦</t>
  </si>
  <si>
    <t>曾蔓霖</t>
  </si>
  <si>
    <t>张蓝誉</t>
  </si>
  <si>
    <t>周慧静</t>
  </si>
  <si>
    <t>李美慧</t>
  </si>
  <si>
    <t>郭文慧</t>
  </si>
  <si>
    <t>杜欣</t>
  </si>
  <si>
    <t>盘晶晶</t>
  </si>
  <si>
    <t>刘思晨</t>
  </si>
  <si>
    <t>杨翔</t>
  </si>
  <si>
    <t>徐孟新</t>
  </si>
  <si>
    <t>王欢欢</t>
  </si>
  <si>
    <t>傅晴霞</t>
  </si>
  <si>
    <t>陈姝慧</t>
  </si>
  <si>
    <t>叶龙颖</t>
  </si>
  <si>
    <t>温梦珍</t>
  </si>
  <si>
    <t>苏东彦</t>
  </si>
  <si>
    <t>石士艺</t>
  </si>
  <si>
    <t>仇鲁男</t>
  </si>
  <si>
    <t>高园园</t>
  </si>
  <si>
    <t>精神科</t>
  </si>
  <si>
    <t>孙诗雨</t>
  </si>
  <si>
    <t>360评价分值修正</t>
  </si>
  <si>
    <t>程倩倩</t>
  </si>
  <si>
    <t xml:space="preserve"> </t>
  </si>
  <si>
    <t>张桐桐</t>
  </si>
  <si>
    <t>林忠辉</t>
  </si>
  <si>
    <t>张忍忍</t>
  </si>
  <si>
    <t>沈徐欣</t>
  </si>
  <si>
    <t>沈婷婷</t>
  </si>
  <si>
    <t>胡钰</t>
  </si>
  <si>
    <t>杨爽</t>
  </si>
  <si>
    <t>莫苡楠</t>
  </si>
  <si>
    <t>马珊珊</t>
  </si>
  <si>
    <t>金瑞琳</t>
  </si>
  <si>
    <t>李瀚林</t>
  </si>
  <si>
    <t>李媛</t>
  </si>
  <si>
    <t>马国萍</t>
  </si>
  <si>
    <t>汪明霞</t>
  </si>
  <si>
    <t>章梦杰</t>
  </si>
  <si>
    <t>詹思玉</t>
  </si>
  <si>
    <t>郑伊茹</t>
  </si>
  <si>
    <t>臧旗超</t>
  </si>
  <si>
    <t>胡石云</t>
  </si>
  <si>
    <t>王宝钏</t>
  </si>
  <si>
    <t>王伊宁</t>
  </si>
  <si>
    <t>陈婷婷</t>
  </si>
  <si>
    <t>吴洋鑫</t>
  </si>
  <si>
    <t>黄嘉晟</t>
  </si>
  <si>
    <t>程芳芳</t>
  </si>
  <si>
    <t>蔡州</t>
  </si>
  <si>
    <t>奕晓欣</t>
  </si>
  <si>
    <t>杨玉琪</t>
  </si>
  <si>
    <t>黄楚翘</t>
  </si>
  <si>
    <t>宣宁宁</t>
  </si>
  <si>
    <t>曹春晖</t>
  </si>
  <si>
    <t>武文强</t>
  </si>
  <si>
    <t>秦悦琳</t>
  </si>
  <si>
    <t>潘舒畅</t>
  </si>
  <si>
    <t>康复医学科</t>
  </si>
  <si>
    <t>口腔科</t>
  </si>
  <si>
    <t>张梦涵</t>
  </si>
  <si>
    <t>10</t>
  </si>
  <si>
    <t>60</t>
  </si>
  <si>
    <t>0</t>
  </si>
  <si>
    <t>钱元晨</t>
  </si>
  <si>
    <t>80</t>
  </si>
  <si>
    <t>廖利民</t>
  </si>
  <si>
    <t>40</t>
  </si>
  <si>
    <t>30</t>
  </si>
  <si>
    <t>周紫馨</t>
  </si>
  <si>
    <t>刘茜茜</t>
  </si>
  <si>
    <t>张洋洋</t>
  </si>
  <si>
    <t>丁函超</t>
  </si>
  <si>
    <t>吴忠友</t>
  </si>
  <si>
    <t>陈小飞</t>
  </si>
  <si>
    <t>江城标</t>
  </si>
  <si>
    <t>20</t>
  </si>
  <si>
    <t>叶辉煌</t>
  </si>
  <si>
    <t>张晗</t>
  </si>
  <si>
    <t>曾梦思</t>
  </si>
  <si>
    <t>章碧雪</t>
  </si>
  <si>
    <t>陈广添</t>
  </si>
  <si>
    <t>陈铭垮</t>
  </si>
  <si>
    <t>许文杰</t>
  </si>
  <si>
    <t>王邱恬</t>
  </si>
  <si>
    <t>吴冰洁</t>
  </si>
  <si>
    <t>曹子欣</t>
  </si>
  <si>
    <t>袁乐萍</t>
  </si>
  <si>
    <t>吴芷薇</t>
  </si>
  <si>
    <t>兰大锐</t>
  </si>
  <si>
    <r>
      <rPr>
        <sz val="10"/>
        <rFont val="宋体"/>
        <charset val="0"/>
      </rPr>
      <t>王海鸥</t>
    </r>
    <r>
      <rPr>
        <sz val="10"/>
        <rFont val="Arial"/>
        <charset val="0"/>
      </rPr>
      <t>2</t>
    </r>
  </si>
  <si>
    <t>童宁扬</t>
  </si>
  <si>
    <t>徐东前</t>
  </si>
  <si>
    <t>陈洲洋</t>
  </si>
  <si>
    <t>吴敏杰</t>
  </si>
  <si>
    <t>李铭雯</t>
  </si>
  <si>
    <t>温在份</t>
  </si>
  <si>
    <t>周宇婕</t>
  </si>
  <si>
    <t>林丹雅</t>
  </si>
  <si>
    <t>刘佳丽</t>
  </si>
  <si>
    <t>黄良夫</t>
  </si>
  <si>
    <t>黄雅洁</t>
  </si>
  <si>
    <t>姚慧玉</t>
  </si>
  <si>
    <t>伍娅妮</t>
  </si>
  <si>
    <t>临床病理科</t>
  </si>
  <si>
    <t>徐佳佳</t>
  </si>
  <si>
    <t>章琼莹</t>
  </si>
  <si>
    <t>胡婷婷1</t>
  </si>
  <si>
    <t>池琛</t>
  </si>
  <si>
    <t>何莉</t>
  </si>
  <si>
    <t>李德济</t>
  </si>
  <si>
    <t>廖广霖</t>
  </si>
  <si>
    <t>潘心典</t>
  </si>
  <si>
    <t>王婷婷3</t>
  </si>
  <si>
    <t>赵舒珏</t>
  </si>
  <si>
    <t>王婵婵</t>
  </si>
  <si>
    <t>罗谷雨</t>
  </si>
  <si>
    <t>王冰</t>
  </si>
  <si>
    <t>邓再钊</t>
  </si>
  <si>
    <t>胡乐寅</t>
  </si>
  <si>
    <t>黄剑</t>
  </si>
  <si>
    <t>洪周舟</t>
  </si>
  <si>
    <t>曹正</t>
  </si>
  <si>
    <t>张航</t>
  </si>
  <si>
    <t>谢小钒</t>
  </si>
  <si>
    <t>疼痛科</t>
  </si>
  <si>
    <t>徐奕韬</t>
  </si>
  <si>
    <t>吴佳丽</t>
  </si>
  <si>
    <t>李鑫淼</t>
  </si>
  <si>
    <t>任一辰</t>
  </si>
  <si>
    <t>秦佳翥</t>
  </si>
  <si>
    <t>周筱恬</t>
  </si>
  <si>
    <t>王子涵</t>
  </si>
  <si>
    <t>黄宝俊</t>
  </si>
  <si>
    <t>赵心语</t>
  </si>
  <si>
    <t>郑苗苗</t>
  </si>
  <si>
    <t>闻雯</t>
  </si>
  <si>
    <t>林玲健</t>
  </si>
  <si>
    <t>王梦佳</t>
  </si>
  <si>
    <t>王子璐</t>
  </si>
  <si>
    <t>周宝峰</t>
  </si>
  <si>
    <t>赵启民</t>
  </si>
  <si>
    <t>金颖</t>
  </si>
  <si>
    <t>丰宇萍</t>
  </si>
  <si>
    <t>金雨诗</t>
  </si>
  <si>
    <t>庄亦人</t>
  </si>
  <si>
    <t>黄欣怡</t>
  </si>
  <si>
    <t>张安琪</t>
  </si>
  <si>
    <t>李燕燕</t>
  </si>
  <si>
    <t>林瑶瑶</t>
  </si>
  <si>
    <t>林心如</t>
  </si>
  <si>
    <t>陆淑芳</t>
  </si>
  <si>
    <t>席玮</t>
  </si>
  <si>
    <t>冯思哲</t>
  </si>
  <si>
    <t>沈来恩</t>
  </si>
  <si>
    <t>朱荣杰</t>
  </si>
  <si>
    <t>吴成强</t>
  </si>
  <si>
    <t>许开伟</t>
  </si>
  <si>
    <t>郑思思1</t>
  </si>
  <si>
    <t>邵璐璐</t>
  </si>
  <si>
    <t>李丹2</t>
  </si>
  <si>
    <t>冯琳雅</t>
  </si>
  <si>
    <t>刘嘉城</t>
  </si>
  <si>
    <t>高纯洁</t>
  </si>
  <si>
    <t>章莹莹</t>
  </si>
  <si>
    <t>丁河河</t>
  </si>
  <si>
    <t>张鹏芳</t>
  </si>
  <si>
    <t>何潇倩</t>
  </si>
  <si>
    <t>张仁来</t>
  </si>
  <si>
    <t>郑洪丽</t>
  </si>
  <si>
    <t>张浠</t>
  </si>
  <si>
    <t>叶长洲</t>
  </si>
  <si>
    <t>马嘉雯</t>
  </si>
  <si>
    <t>陆李平</t>
  </si>
  <si>
    <t>孙佳莹</t>
  </si>
  <si>
    <t>李婷</t>
  </si>
  <si>
    <t>张玉</t>
  </si>
  <si>
    <t>李佳男</t>
  </si>
  <si>
    <t>陈向阳</t>
  </si>
  <si>
    <t>童谣</t>
  </si>
  <si>
    <t>吕珠</t>
  </si>
  <si>
    <t>徐浩文</t>
  </si>
  <si>
    <t>王鸿波</t>
  </si>
  <si>
    <t>林强</t>
  </si>
  <si>
    <t>谢淑媛</t>
  </si>
  <si>
    <t>张萌窈</t>
  </si>
  <si>
    <t>林诚祺</t>
  </si>
  <si>
    <t>赵浩杰</t>
  </si>
  <si>
    <t>陈天鹏</t>
  </si>
  <si>
    <t>潘琳瑜</t>
  </si>
  <si>
    <t>6.0</t>
  </si>
  <si>
    <t>2.0</t>
  </si>
  <si>
    <t>施三凌</t>
  </si>
  <si>
    <t>罗燕</t>
  </si>
  <si>
    <t>厉虹霞</t>
  </si>
  <si>
    <t>林思诗</t>
  </si>
  <si>
    <t>4.0</t>
  </si>
  <si>
    <t>曹秀波</t>
  </si>
  <si>
    <t>应莎莎</t>
  </si>
  <si>
    <t>5.0</t>
  </si>
  <si>
    <t>王晓玮</t>
  </si>
  <si>
    <t>杨芳园</t>
  </si>
  <si>
    <t>1.0</t>
  </si>
  <si>
    <t>曾榴威</t>
  </si>
  <si>
    <t>张新蕾</t>
  </si>
  <si>
    <t>许逸岚</t>
  </si>
  <si>
    <t>周雪花</t>
  </si>
  <si>
    <t>内科</t>
  </si>
  <si>
    <t>沈彪</t>
  </si>
  <si>
    <t>刘琛</t>
  </si>
  <si>
    <t>林智丽</t>
  </si>
  <si>
    <t>蔡超</t>
  </si>
  <si>
    <t>王强1</t>
  </si>
  <si>
    <t>韩正源</t>
  </si>
  <si>
    <t>金莎莎</t>
  </si>
  <si>
    <t>周紫君</t>
  </si>
  <si>
    <t>3.0</t>
  </si>
  <si>
    <t>章倩鑫</t>
  </si>
  <si>
    <t>许珍燕</t>
  </si>
  <si>
    <t>上官光井</t>
  </si>
  <si>
    <t>章赟杰</t>
  </si>
  <si>
    <t>黄佳</t>
  </si>
  <si>
    <t>戚如意</t>
  </si>
  <si>
    <t>蔡听晨</t>
  </si>
  <si>
    <t>陈莹莹</t>
  </si>
  <si>
    <t>苗丹</t>
  </si>
  <si>
    <t>风湿免疫科</t>
  </si>
  <si>
    <t>陈娴娴</t>
  </si>
  <si>
    <t>血液内科</t>
  </si>
  <si>
    <t>王定洲</t>
  </si>
  <si>
    <t>陈宣卫</t>
  </si>
  <si>
    <t>陈蒙蒙2</t>
  </si>
  <si>
    <t>卓白雪</t>
  </si>
  <si>
    <t>杨俊辉</t>
  </si>
  <si>
    <t>吴嫣栀</t>
  </si>
  <si>
    <t>老年医学科</t>
  </si>
  <si>
    <t>罗霄</t>
  </si>
  <si>
    <t>李彩芳</t>
  </si>
  <si>
    <t>潘天恩</t>
  </si>
  <si>
    <t>袁欣迪</t>
  </si>
  <si>
    <t>郑丽娜</t>
  </si>
  <si>
    <t>邓文茜</t>
  </si>
  <si>
    <t>韩益晨</t>
  </si>
  <si>
    <t>邵心怡</t>
  </si>
  <si>
    <t>胡杰</t>
  </si>
  <si>
    <t>陈声威</t>
  </si>
  <si>
    <t>卢宇成</t>
  </si>
  <si>
    <t>应安娜</t>
  </si>
  <si>
    <t>龚梦鸽</t>
  </si>
  <si>
    <t>蒋佳红</t>
  </si>
  <si>
    <t>张华栋</t>
  </si>
  <si>
    <t>楼婧雯</t>
  </si>
  <si>
    <t>孙芳骏</t>
  </si>
  <si>
    <t>庄勤</t>
  </si>
  <si>
    <t>周江华</t>
  </si>
  <si>
    <t>黄程禹</t>
  </si>
  <si>
    <t>郑盛朵</t>
  </si>
  <si>
    <t>朱昕页</t>
  </si>
  <si>
    <t>应羽丰</t>
  </si>
  <si>
    <t>林心怡</t>
  </si>
  <si>
    <t>叶梦瑶</t>
  </si>
  <si>
    <t>感染科+内分泌科</t>
  </si>
  <si>
    <t>黄柯洁</t>
  </si>
  <si>
    <t>倪茜茜</t>
  </si>
  <si>
    <t>陈洁</t>
  </si>
  <si>
    <t>黄昱恒</t>
  </si>
  <si>
    <t>胡爱谊</t>
  </si>
  <si>
    <t>汪望佳</t>
  </si>
  <si>
    <t>王露雅</t>
  </si>
  <si>
    <t>王颖（20级）</t>
  </si>
  <si>
    <t>值班分值已修正</t>
  </si>
  <si>
    <t>潘洋</t>
  </si>
  <si>
    <t>朱凌潇</t>
  </si>
  <si>
    <t>马亚美</t>
  </si>
  <si>
    <t>陈芳媛</t>
  </si>
  <si>
    <t>陈铭泽</t>
  </si>
  <si>
    <t>李静</t>
  </si>
  <si>
    <t>杨松</t>
  </si>
  <si>
    <t>谷柳丹</t>
  </si>
  <si>
    <t>王林莹</t>
  </si>
  <si>
    <t>杨静2</t>
  </si>
  <si>
    <t>郑燕珊</t>
  </si>
  <si>
    <t>邵心恬</t>
  </si>
  <si>
    <t>赵飞飞2</t>
  </si>
  <si>
    <t>苏小春</t>
  </si>
  <si>
    <t>薛纪极</t>
  </si>
  <si>
    <t>葛晟辰</t>
  </si>
  <si>
    <t>王佳佳</t>
  </si>
  <si>
    <t>蒋柯炜</t>
  </si>
  <si>
    <t>陈卓艳</t>
  </si>
  <si>
    <t>拉姆次仁2</t>
  </si>
  <si>
    <t>李俊峰</t>
  </si>
  <si>
    <t>肾内科</t>
  </si>
  <si>
    <t>何之莹</t>
  </si>
  <si>
    <t>祝珊</t>
  </si>
  <si>
    <t>姚红霞</t>
  </si>
  <si>
    <t>蒋雪庆</t>
  </si>
  <si>
    <t>何依</t>
  </si>
  <si>
    <t>翁锣琪</t>
  </si>
  <si>
    <t>胡菲菲</t>
  </si>
  <si>
    <t>廖成为</t>
  </si>
  <si>
    <t>内分泌科</t>
  </si>
  <si>
    <t>许林峰</t>
  </si>
  <si>
    <t>顾骁</t>
  </si>
  <si>
    <t>翁天豪</t>
  </si>
  <si>
    <t>林佳薇</t>
  </si>
  <si>
    <t>钱进富</t>
  </si>
  <si>
    <t>黄欧阳</t>
  </si>
  <si>
    <t>孔令佳</t>
  </si>
  <si>
    <t>吕若雯</t>
  </si>
  <si>
    <t>邵琳雅</t>
  </si>
  <si>
    <t>舒平平</t>
  </si>
  <si>
    <t>叶圣列</t>
  </si>
  <si>
    <t>孔伊帆</t>
  </si>
  <si>
    <t>徐骞</t>
  </si>
  <si>
    <t>张海东</t>
  </si>
  <si>
    <t>柯海艳</t>
  </si>
  <si>
    <t>王雨涤</t>
  </si>
  <si>
    <t>吴佳宁</t>
  </si>
  <si>
    <t>林庆成</t>
  </si>
  <si>
    <t>王慧英</t>
  </si>
  <si>
    <t>杜林佳</t>
  </si>
  <si>
    <t>林含豫</t>
  </si>
  <si>
    <t>柴懿珂</t>
  </si>
  <si>
    <t>张政权</t>
  </si>
  <si>
    <t>蔡梦丝</t>
  </si>
  <si>
    <t>李瑛倩</t>
  </si>
  <si>
    <t>陈雨涵</t>
  </si>
  <si>
    <t>金尤凯</t>
  </si>
  <si>
    <t>赵成铸</t>
  </si>
  <si>
    <t>李婕</t>
  </si>
  <si>
    <t>何晓雨</t>
  </si>
  <si>
    <t>李承峻</t>
  </si>
  <si>
    <t>宋冰欣</t>
  </si>
  <si>
    <t>蒋盼若</t>
  </si>
  <si>
    <t>赵怡捷</t>
  </si>
  <si>
    <t>郑钧杰</t>
  </si>
  <si>
    <t>白恩诚</t>
  </si>
  <si>
    <t>陈玲巧</t>
  </si>
  <si>
    <t>侯超尘</t>
  </si>
  <si>
    <t>已确认，无修正</t>
  </si>
  <si>
    <t>叶彬彬</t>
  </si>
  <si>
    <t>张静</t>
  </si>
  <si>
    <t>已回复，分值不做修正</t>
  </si>
  <si>
    <t>顾恺尔</t>
  </si>
  <si>
    <t>周藤辉</t>
  </si>
  <si>
    <t>黄子洋</t>
  </si>
  <si>
    <t>刘晨阳</t>
  </si>
  <si>
    <t>格旦旺姆</t>
  </si>
  <si>
    <t>黄子元</t>
  </si>
  <si>
    <t>何燕磊</t>
  </si>
  <si>
    <t>李孙剑</t>
  </si>
  <si>
    <t>倪维澄</t>
  </si>
  <si>
    <t>柯嘉玉</t>
  </si>
  <si>
    <t>王晟恺</t>
  </si>
  <si>
    <t>刘玲静</t>
  </si>
  <si>
    <t>郑紫薇</t>
  </si>
  <si>
    <t>朱进顺</t>
  </si>
  <si>
    <t>王筱萍</t>
  </si>
  <si>
    <t>沈嘉栩</t>
  </si>
  <si>
    <t>徐呈斌</t>
  </si>
  <si>
    <t>田俞倩</t>
  </si>
  <si>
    <t>储苇苇</t>
  </si>
  <si>
    <t>张帆</t>
  </si>
  <si>
    <t>田文溢</t>
  </si>
  <si>
    <t>陈金鑫</t>
  </si>
  <si>
    <t>柴梦宇</t>
  </si>
  <si>
    <t>陈程圃</t>
  </si>
  <si>
    <t>寿叶琦</t>
  </si>
  <si>
    <t>吴必众</t>
  </si>
  <si>
    <t>赖彬鑫</t>
  </si>
  <si>
    <t>感染科+心血管内科</t>
  </si>
  <si>
    <t>金辞量</t>
  </si>
  <si>
    <t>江久曲珍</t>
  </si>
  <si>
    <t>内科门诊-老年病房</t>
  </si>
  <si>
    <t>谢荣荣</t>
  </si>
  <si>
    <t>徐一昕</t>
  </si>
  <si>
    <t>朱凌</t>
  </si>
  <si>
    <t>吴慧贞</t>
  </si>
  <si>
    <t>李程翔</t>
  </si>
  <si>
    <t>程翔</t>
  </si>
  <si>
    <t>许文强</t>
  </si>
  <si>
    <t>章恬雨</t>
  </si>
  <si>
    <t>陆莹丹</t>
  </si>
  <si>
    <t>贾自强</t>
  </si>
  <si>
    <t>张伊妮</t>
  </si>
  <si>
    <t>连莉优</t>
  </si>
  <si>
    <t>林程辉</t>
  </si>
  <si>
    <t>蒋俞春</t>
  </si>
  <si>
    <t>金琪琳</t>
  </si>
  <si>
    <t>张冰欣</t>
  </si>
  <si>
    <t>王美铃</t>
  </si>
  <si>
    <t>陈云瑶</t>
  </si>
  <si>
    <t>钱艺丹</t>
  </si>
  <si>
    <t>袁海洋</t>
  </si>
  <si>
    <t>王子轩</t>
  </si>
  <si>
    <t>田娜</t>
  </si>
  <si>
    <t>田冬妹</t>
  </si>
  <si>
    <t>苏芬芬</t>
  </si>
  <si>
    <t>童宋健</t>
  </si>
  <si>
    <t>李丰帆</t>
  </si>
  <si>
    <t>王文韩</t>
  </si>
  <si>
    <t>卢德宇</t>
  </si>
  <si>
    <t>徐淑瑶</t>
  </si>
  <si>
    <t>刘依</t>
  </si>
  <si>
    <t>刘锦锦2</t>
  </si>
  <si>
    <t>胡婉婷</t>
  </si>
  <si>
    <t>郑雯</t>
  </si>
  <si>
    <t>陈文滢</t>
  </si>
  <si>
    <t>谢文霞</t>
  </si>
  <si>
    <t>陈旺</t>
  </si>
  <si>
    <t>王彬钟</t>
  </si>
  <si>
    <t>陈菲</t>
  </si>
  <si>
    <t>林鑫</t>
  </si>
  <si>
    <t>余琦</t>
  </si>
  <si>
    <t>廖何童</t>
  </si>
  <si>
    <t>曾媛</t>
  </si>
  <si>
    <t>杨盛博</t>
  </si>
  <si>
    <t>章佳瑜</t>
  </si>
  <si>
    <t>潘海敏</t>
  </si>
  <si>
    <t>李卉</t>
  </si>
  <si>
    <t>桂嘉骏</t>
  </si>
  <si>
    <t>李旭玫</t>
  </si>
  <si>
    <t>王莎燕</t>
  </si>
  <si>
    <t>左子懿</t>
  </si>
  <si>
    <t>钱欣茹</t>
  </si>
  <si>
    <t>傅钰洁</t>
  </si>
  <si>
    <t>唐俊梅</t>
  </si>
  <si>
    <t>郑思杰</t>
  </si>
  <si>
    <t>翁哲</t>
  </si>
  <si>
    <t>官建敢</t>
  </si>
  <si>
    <t>郭羽</t>
  </si>
  <si>
    <t>宋鲜</t>
  </si>
  <si>
    <t>吴浩</t>
  </si>
  <si>
    <t>刘啦</t>
  </si>
  <si>
    <t>林巧心</t>
  </si>
  <si>
    <t>陆雅静</t>
  </si>
  <si>
    <t>邵睿寅</t>
  </si>
  <si>
    <t>李颖超</t>
  </si>
  <si>
    <t>向杨娟</t>
  </si>
  <si>
    <t>陈燕</t>
  </si>
  <si>
    <t>庄欣</t>
  </si>
  <si>
    <t>裘佳存</t>
  </si>
  <si>
    <t>王阳悦</t>
  </si>
  <si>
    <t>杨若冰</t>
  </si>
  <si>
    <t>徐顺港</t>
  </si>
  <si>
    <t>邹尚朴</t>
  </si>
  <si>
    <t>屠静滢</t>
  </si>
  <si>
    <t>应耀哲</t>
  </si>
  <si>
    <t>李若喻</t>
  </si>
  <si>
    <t>王豫倩</t>
  </si>
  <si>
    <t>朱泽犇</t>
  </si>
  <si>
    <t>季慧珍</t>
  </si>
  <si>
    <t>马丹丹</t>
  </si>
  <si>
    <t>林肯</t>
  </si>
  <si>
    <t>杨凯乾</t>
  </si>
  <si>
    <t>赵睿</t>
  </si>
  <si>
    <t>许家辉</t>
  </si>
  <si>
    <t>季瑾</t>
  </si>
  <si>
    <t>李渊苗</t>
  </si>
  <si>
    <t>邵星宇</t>
  </si>
  <si>
    <t>马浩原</t>
  </si>
  <si>
    <t>金箫</t>
  </si>
  <si>
    <t>武紫霁</t>
  </si>
  <si>
    <t>黄锦帅</t>
  </si>
  <si>
    <t>张湘婷</t>
  </si>
  <si>
    <t>夏康</t>
  </si>
  <si>
    <t>易永利</t>
  </si>
  <si>
    <t>周嘉辉</t>
  </si>
  <si>
    <t>吴启凡</t>
  </si>
  <si>
    <t>李思婕</t>
  </si>
  <si>
    <t>陈洪</t>
  </si>
  <si>
    <t>刘荣康</t>
  </si>
  <si>
    <t>郑普</t>
  </si>
  <si>
    <t>格桑卓嘎2</t>
  </si>
  <si>
    <t>吴含文</t>
  </si>
  <si>
    <t>许秋阳</t>
  </si>
  <si>
    <t>杨娜丽</t>
  </si>
  <si>
    <t>陈安琪</t>
  </si>
  <si>
    <t>王晶莹</t>
  </si>
  <si>
    <t>李箴言</t>
  </si>
  <si>
    <t>叶雅慧</t>
  </si>
  <si>
    <t>陈乐乐</t>
  </si>
  <si>
    <t>周依雯</t>
  </si>
  <si>
    <t>陈培森</t>
  </si>
  <si>
    <t>陈存国</t>
  </si>
  <si>
    <t>朱吉玲</t>
  </si>
  <si>
    <t>毛淑嫣</t>
  </si>
  <si>
    <t>吴根栋</t>
  </si>
  <si>
    <t>梁洁</t>
  </si>
  <si>
    <t>戴豪豪2</t>
  </si>
  <si>
    <t>泌尿外科</t>
  </si>
  <si>
    <t>白子铖</t>
  </si>
  <si>
    <t>曹则阳</t>
  </si>
  <si>
    <t>全科</t>
  </si>
  <si>
    <t>陈之迪</t>
  </si>
  <si>
    <t>陈沁</t>
  </si>
  <si>
    <t>章萍萍</t>
  </si>
  <si>
    <t>肾内科+血液内科</t>
  </si>
  <si>
    <t>陶冰冰</t>
  </si>
  <si>
    <t>王庆格</t>
  </si>
  <si>
    <t>丁巧琦</t>
  </si>
  <si>
    <t>陈梦霞</t>
  </si>
  <si>
    <t>黄杨璐</t>
  </si>
  <si>
    <t>张璐瑶</t>
  </si>
  <si>
    <t>吴玉林</t>
  </si>
  <si>
    <t>胡佩佩</t>
  </si>
  <si>
    <t>曾青青</t>
  </si>
  <si>
    <t>陈宇锋</t>
  </si>
  <si>
    <t>骨科+泌尿外科</t>
  </si>
  <si>
    <t>徐俊康</t>
  </si>
  <si>
    <t>林茜茜2</t>
  </si>
  <si>
    <t>杨乐炜</t>
  </si>
  <si>
    <t>雷雨晴</t>
  </si>
  <si>
    <t>林晓仔</t>
  </si>
  <si>
    <t>耳鼻咽喉科+眼科</t>
  </si>
  <si>
    <t>潘丽洁</t>
  </si>
  <si>
    <t>吴晓存</t>
  </si>
  <si>
    <t>夏敏2</t>
  </si>
  <si>
    <t>陈梓宁</t>
  </si>
  <si>
    <t>赵哲昕</t>
  </si>
  <si>
    <t>胡忠耀</t>
  </si>
  <si>
    <t>张涛</t>
  </si>
  <si>
    <t>商乐佳</t>
  </si>
  <si>
    <t>最终金额扣50%</t>
  </si>
  <si>
    <t>陈建波</t>
  </si>
  <si>
    <t>潘文慧</t>
  </si>
  <si>
    <t>吴键</t>
  </si>
  <si>
    <t>何飞若</t>
  </si>
  <si>
    <t>戴佳良</t>
  </si>
  <si>
    <t>余悠然</t>
  </si>
  <si>
    <t>金婷婷</t>
  </si>
  <si>
    <t>黄泯茜</t>
  </si>
  <si>
    <t>贡觉卓玛</t>
  </si>
  <si>
    <t>金可欣</t>
  </si>
  <si>
    <t>徐雪洋</t>
  </si>
  <si>
    <t>郑安怡</t>
  </si>
  <si>
    <t>林纹</t>
  </si>
  <si>
    <t>余明泉</t>
  </si>
  <si>
    <t>风湿免疫科+肿瘤内科</t>
  </si>
  <si>
    <t>德青卓嘎</t>
  </si>
  <si>
    <t>卢立浩</t>
  </si>
  <si>
    <t>陈宏杰</t>
  </si>
  <si>
    <t>赵一泓</t>
  </si>
  <si>
    <t>谢雅洁</t>
  </si>
  <si>
    <t>陈翔3</t>
  </si>
  <si>
    <t>周启云</t>
  </si>
  <si>
    <t>王敏敏</t>
  </si>
  <si>
    <t>王忆武</t>
  </si>
  <si>
    <t>边巴布赤</t>
  </si>
  <si>
    <t>巴桑</t>
  </si>
  <si>
    <t>卓嘎</t>
  </si>
  <si>
    <t>陈仕杰</t>
  </si>
  <si>
    <t>扎拉次旦</t>
  </si>
  <si>
    <t>扎桑2</t>
  </si>
  <si>
    <t>次仁德吉</t>
  </si>
  <si>
    <t>陆旭聪</t>
  </si>
  <si>
    <t>黄桂乾</t>
  </si>
  <si>
    <t>陈乐开</t>
  </si>
  <si>
    <t>陈楠</t>
  </si>
  <si>
    <t>汪彦</t>
  </si>
  <si>
    <t>陈柳竹</t>
  </si>
  <si>
    <t>何海俊</t>
  </si>
  <si>
    <t>冯菲菲</t>
  </si>
  <si>
    <t>孙依玲</t>
  </si>
  <si>
    <t>黄莹莹</t>
  </si>
  <si>
    <t>应典辰</t>
  </si>
  <si>
    <t>戴奕霖</t>
  </si>
  <si>
    <t>沈欢佩</t>
  </si>
  <si>
    <t>詹露倩</t>
  </si>
  <si>
    <t>徐琦</t>
  </si>
  <si>
    <t>赵明月</t>
  </si>
  <si>
    <t>陆慧珍</t>
  </si>
  <si>
    <t>张晗（21级）</t>
  </si>
  <si>
    <t>7AM219</t>
  </si>
  <si>
    <t>程浩然</t>
  </si>
  <si>
    <t>周思思</t>
  </si>
  <si>
    <t>林一思</t>
  </si>
  <si>
    <t>李炎蔚</t>
  </si>
  <si>
    <t>屠宇杰</t>
  </si>
  <si>
    <t>潘巨元</t>
  </si>
  <si>
    <t>潘星远</t>
  </si>
  <si>
    <t>祝寒宇</t>
  </si>
  <si>
    <t>赵玲珠</t>
  </si>
  <si>
    <t>蔡寒雨</t>
  </si>
  <si>
    <t>林雨杭</t>
  </si>
  <si>
    <t>王程菊</t>
  </si>
  <si>
    <t>周俊雷</t>
  </si>
  <si>
    <t>金如珺</t>
  </si>
  <si>
    <t>黄也芝</t>
  </si>
  <si>
    <t>潘胜利</t>
  </si>
  <si>
    <t>刘志鹏</t>
  </si>
  <si>
    <t>王奕凯</t>
  </si>
  <si>
    <t>毛舒敏</t>
  </si>
  <si>
    <t>曹淼凯</t>
  </si>
  <si>
    <t>陈昱婷</t>
  </si>
  <si>
    <t>瞿希</t>
  </si>
  <si>
    <t>王颖（22级）</t>
  </si>
  <si>
    <t>张心怡</t>
  </si>
  <si>
    <t>方文强</t>
  </si>
  <si>
    <t>刘旋</t>
  </si>
  <si>
    <t>张梦丽</t>
  </si>
  <si>
    <t>叶倩倩</t>
  </si>
  <si>
    <t>王瑜嫣</t>
  </si>
  <si>
    <t>任洁</t>
  </si>
  <si>
    <t>张贺雨</t>
  </si>
  <si>
    <t>林晨辉</t>
  </si>
  <si>
    <t>潘志铭</t>
  </si>
  <si>
    <t>黄文婷</t>
  </si>
  <si>
    <t>庞春阳</t>
  </si>
  <si>
    <t>程海桂</t>
  </si>
  <si>
    <t>李雯洁</t>
  </si>
  <si>
    <t>陈锦漪</t>
  </si>
  <si>
    <t>缪宏斌</t>
  </si>
  <si>
    <t>钱双洁</t>
  </si>
  <si>
    <t>朱叶昊</t>
  </si>
  <si>
    <t>沈超栋</t>
  </si>
  <si>
    <t>黄文武</t>
  </si>
  <si>
    <t>饶昶俊</t>
  </si>
  <si>
    <t>朱海洋</t>
  </si>
  <si>
    <t>张程伟</t>
  </si>
  <si>
    <t>李赟</t>
  </si>
  <si>
    <t>血管外科</t>
  </si>
  <si>
    <t>叶晨星</t>
  </si>
  <si>
    <t>外科（神经外科方向）</t>
  </si>
  <si>
    <t>倪浩棋</t>
  </si>
  <si>
    <t>韩铖</t>
  </si>
  <si>
    <t>戴张安</t>
  </si>
  <si>
    <t>张玉亮</t>
  </si>
  <si>
    <t>李新波</t>
  </si>
  <si>
    <t>朱潇弘</t>
  </si>
  <si>
    <t>陈宇</t>
  </si>
  <si>
    <t>肖悦南</t>
  </si>
  <si>
    <t>郑泽正</t>
  </si>
  <si>
    <t>张翀</t>
  </si>
  <si>
    <t>钱益卫</t>
  </si>
  <si>
    <t>张千</t>
  </si>
  <si>
    <t>金靖浩</t>
  </si>
  <si>
    <t>陈杰</t>
  </si>
  <si>
    <t>毛灵波</t>
  </si>
  <si>
    <t>吴立昊</t>
  </si>
  <si>
    <t>潘余峰</t>
  </si>
  <si>
    <t>潘智博</t>
  </si>
  <si>
    <t>王佳乐</t>
  </si>
  <si>
    <t>胡小伟</t>
  </si>
  <si>
    <t>徐凡杰</t>
  </si>
  <si>
    <t>周一楠</t>
  </si>
  <si>
    <t>傅家栋</t>
  </si>
  <si>
    <t>陈蒙予</t>
  </si>
  <si>
    <t>行朕萩</t>
  </si>
  <si>
    <t>施克峰</t>
  </si>
  <si>
    <t>项思博</t>
  </si>
  <si>
    <t>外科</t>
  </si>
  <si>
    <t>李慧慧</t>
  </si>
  <si>
    <t>郑丹妮</t>
  </si>
  <si>
    <t>任星磊</t>
  </si>
  <si>
    <t>宣军泽</t>
  </si>
  <si>
    <t>结直肠外科</t>
  </si>
  <si>
    <t>陈雪娇</t>
  </si>
  <si>
    <t>/</t>
  </si>
  <si>
    <t>蔡慧欣</t>
  </si>
  <si>
    <t>乳腺外科</t>
  </si>
  <si>
    <t>黄刚</t>
  </si>
  <si>
    <t>吕昊阳</t>
  </si>
  <si>
    <t>叶晨巧</t>
  </si>
  <si>
    <t>项晶晶</t>
  </si>
  <si>
    <t>戴以勒</t>
  </si>
  <si>
    <t>叶挺波</t>
  </si>
  <si>
    <t>蔡福哨</t>
  </si>
  <si>
    <t>郦佳男</t>
  </si>
  <si>
    <t>邓拓</t>
  </si>
  <si>
    <t>陈伟豪</t>
  </si>
  <si>
    <t>张杰2</t>
  </si>
  <si>
    <t>马傲</t>
  </si>
  <si>
    <t>蔡众明</t>
  </si>
  <si>
    <t>温知楷</t>
  </si>
  <si>
    <t>廖红兵</t>
  </si>
  <si>
    <t>周伟萍</t>
  </si>
  <si>
    <t>刘子田</t>
  </si>
  <si>
    <t>黄伟国</t>
  </si>
  <si>
    <t>黄文铅</t>
  </si>
  <si>
    <t>周禹宸</t>
  </si>
  <si>
    <t>扎西平措</t>
  </si>
  <si>
    <t>郑旭志</t>
  </si>
  <si>
    <t>黄国权</t>
  </si>
  <si>
    <t>苏怡景</t>
  </si>
  <si>
    <t>吴志炫</t>
  </si>
  <si>
    <t>罗欣</t>
  </si>
  <si>
    <t>施程浩</t>
  </si>
  <si>
    <t>郑猛</t>
  </si>
  <si>
    <t>徐洪凯</t>
  </si>
  <si>
    <t>戴瑞帅</t>
  </si>
  <si>
    <t>庄晓鹏</t>
  </si>
  <si>
    <t>岑威</t>
  </si>
  <si>
    <t>烧伤科</t>
  </si>
  <si>
    <t>金纬</t>
  </si>
  <si>
    <t>杨承慧</t>
  </si>
  <si>
    <t>罗嘉兴</t>
  </si>
  <si>
    <t>徐依颖</t>
  </si>
  <si>
    <t>甲状腺外科+烧伤科</t>
  </si>
  <si>
    <t>严夏霖</t>
  </si>
  <si>
    <t>孙祥威</t>
  </si>
  <si>
    <t>陆以乔</t>
  </si>
  <si>
    <t>金佳奇</t>
  </si>
  <si>
    <t>傅维达</t>
  </si>
  <si>
    <t>黄燮林</t>
  </si>
  <si>
    <t>张纬</t>
  </si>
  <si>
    <t>王均卿</t>
  </si>
  <si>
    <t>陈锋2</t>
  </si>
  <si>
    <t>屠卓隆</t>
  </si>
  <si>
    <t>陆英杰</t>
  </si>
  <si>
    <t>整形科</t>
  </si>
  <si>
    <t>孟高峰</t>
  </si>
  <si>
    <t>甲状腺外科</t>
  </si>
  <si>
    <t>张锬</t>
  </si>
  <si>
    <t>赖志豪</t>
  </si>
  <si>
    <t>蒋麒麟</t>
  </si>
  <si>
    <t>娄栋豪</t>
  </si>
  <si>
    <t>汪京平</t>
  </si>
  <si>
    <t>李恬</t>
  </si>
  <si>
    <t>郑崇铭</t>
  </si>
  <si>
    <t>郑锦羽</t>
  </si>
  <si>
    <t>芦康康</t>
  </si>
  <si>
    <t>黄涛涛</t>
  </si>
  <si>
    <t>徐苏纬</t>
  </si>
  <si>
    <t>颜聪智</t>
  </si>
  <si>
    <t>刘迟</t>
  </si>
  <si>
    <t>郑宸</t>
  </si>
  <si>
    <t>陈恺愉</t>
  </si>
  <si>
    <t>韩平</t>
  </si>
  <si>
    <t>王宇锋</t>
  </si>
  <si>
    <t>吴雪</t>
  </si>
  <si>
    <t>叶鲁鑫</t>
  </si>
  <si>
    <t>章鹏飞</t>
  </si>
  <si>
    <t>李义孟</t>
  </si>
  <si>
    <t>陈皓1</t>
  </si>
  <si>
    <t>卢浩锋</t>
  </si>
  <si>
    <t>茅叶繁</t>
  </si>
  <si>
    <t>倪晓锋</t>
  </si>
  <si>
    <t>王勤朴</t>
  </si>
  <si>
    <t>张宇茹</t>
  </si>
  <si>
    <t>徐梦瑶</t>
  </si>
  <si>
    <t>项昱程</t>
  </si>
  <si>
    <t>陈仕鑫</t>
  </si>
  <si>
    <t>江文杰</t>
  </si>
  <si>
    <t>胡佳炜</t>
  </si>
  <si>
    <t>周涛</t>
  </si>
  <si>
    <t>叶陈涛</t>
  </si>
  <si>
    <t>朱文韬</t>
  </si>
  <si>
    <t>林燊</t>
  </si>
  <si>
    <t>高泽侃</t>
  </si>
  <si>
    <t>严国林</t>
  </si>
  <si>
    <t>杨蕙冰</t>
  </si>
  <si>
    <t>孔家瑾</t>
  </si>
  <si>
    <t>王高毅</t>
  </si>
  <si>
    <t>张思争</t>
  </si>
  <si>
    <t>陈李琛</t>
  </si>
  <si>
    <t>黄凯鑫</t>
  </si>
  <si>
    <t>林玮琛</t>
  </si>
  <si>
    <t>杨俊</t>
  </si>
  <si>
    <t>林卓群</t>
  </si>
  <si>
    <t>杨佳欣</t>
  </si>
  <si>
    <t>刘焕聪</t>
  </si>
  <si>
    <t>丁逸</t>
  </si>
  <si>
    <t>郑益涛</t>
  </si>
  <si>
    <t>胡蒙牧</t>
  </si>
  <si>
    <t>王伟宸</t>
  </si>
  <si>
    <t>史凌威</t>
  </si>
  <si>
    <t>孟心语</t>
  </si>
  <si>
    <t>叶硕</t>
  </si>
  <si>
    <t>卢显呈</t>
  </si>
  <si>
    <t>叶一凡</t>
  </si>
  <si>
    <t>陈炯来</t>
  </si>
  <si>
    <t>王伊然</t>
  </si>
  <si>
    <t>李宗泽</t>
  </si>
  <si>
    <t>陈豪2</t>
  </si>
  <si>
    <t>魏浚衍</t>
  </si>
  <si>
    <t>周钰</t>
  </si>
  <si>
    <t>戴银威</t>
  </si>
  <si>
    <t>疝与腹壁外科</t>
  </si>
  <si>
    <t>丁远哲</t>
  </si>
  <si>
    <t>成浩铭</t>
  </si>
  <si>
    <t>李行</t>
  </si>
  <si>
    <t>黄明智</t>
  </si>
  <si>
    <t>虞嫣</t>
  </si>
  <si>
    <t>徐启定</t>
  </si>
  <si>
    <t>金正阳</t>
  </si>
  <si>
    <t>章传阔</t>
  </si>
  <si>
    <t>陈波</t>
  </si>
  <si>
    <t>吴继延</t>
  </si>
  <si>
    <t>莫丹妮</t>
  </si>
  <si>
    <t>阮豪俊</t>
  </si>
  <si>
    <t>苏辉</t>
  </si>
  <si>
    <t>王道杰</t>
  </si>
  <si>
    <t>沈擎正</t>
  </si>
  <si>
    <t>朱巧</t>
  </si>
  <si>
    <t>黄文豪</t>
  </si>
  <si>
    <t>沈金涛</t>
  </si>
  <si>
    <t>支怀庆</t>
  </si>
  <si>
    <t>王俊祺</t>
  </si>
  <si>
    <t>柯晨</t>
  </si>
  <si>
    <t>卢秦剑</t>
  </si>
  <si>
    <t>孙忱</t>
  </si>
  <si>
    <t>陈格尔</t>
  </si>
  <si>
    <t>谢如意</t>
  </si>
  <si>
    <t>胡骏浩</t>
  </si>
  <si>
    <t>徐炳森2</t>
  </si>
  <si>
    <t>邓萍</t>
  </si>
  <si>
    <t>蔡奇宏</t>
  </si>
  <si>
    <t>谢奕统</t>
  </si>
  <si>
    <t>陈博轩</t>
  </si>
  <si>
    <t>陈凯文</t>
  </si>
  <si>
    <t>吴宇轩</t>
  </si>
  <si>
    <t>潘侃</t>
  </si>
  <si>
    <t>陈祥</t>
  </si>
  <si>
    <t>程文棋</t>
  </si>
  <si>
    <t>洪俊凯</t>
  </si>
  <si>
    <t>朱俊畅</t>
  </si>
  <si>
    <t>韩辉</t>
  </si>
  <si>
    <t>董旭彬</t>
  </si>
  <si>
    <t>王紫琼</t>
  </si>
  <si>
    <t>衡山</t>
  </si>
  <si>
    <t>黄泽渊</t>
  </si>
  <si>
    <t>章淑薇</t>
  </si>
  <si>
    <t>陈昌准</t>
  </si>
  <si>
    <t>陈宣勤</t>
  </si>
  <si>
    <t>谢浩南</t>
  </si>
  <si>
    <t>徐玲莎</t>
  </si>
  <si>
    <t>周亚沁</t>
  </si>
  <si>
    <t>云旦加措</t>
  </si>
  <si>
    <t>王天宇</t>
  </si>
  <si>
    <t>郭非凡</t>
  </si>
  <si>
    <t>谢伟东</t>
  </si>
  <si>
    <t>王媛</t>
  </si>
  <si>
    <t>叶豪锋</t>
  </si>
  <si>
    <t>陈胜意</t>
  </si>
  <si>
    <t>顾弘毅</t>
  </si>
  <si>
    <t>杨智</t>
  </si>
  <si>
    <t>杨索</t>
  </si>
  <si>
    <t>尹翼虎</t>
  </si>
  <si>
    <t>考勤修正</t>
  </si>
  <si>
    <t>陈浩满</t>
  </si>
  <si>
    <t>眼科</t>
  </si>
  <si>
    <t>李文静</t>
  </si>
  <si>
    <t>徐思思</t>
  </si>
  <si>
    <t>刘茜</t>
  </si>
  <si>
    <t>耳鼻咽喉科</t>
  </si>
  <si>
    <t>包立成</t>
  </si>
  <si>
    <t>赵晨琛</t>
  </si>
  <si>
    <t>徐越</t>
  </si>
  <si>
    <t>林竹</t>
  </si>
  <si>
    <t>尹世平</t>
  </si>
  <si>
    <t>杨子飞</t>
  </si>
  <si>
    <t>夏志刚</t>
  </si>
  <si>
    <t>陈梦姣</t>
  </si>
  <si>
    <t>陶鑫</t>
  </si>
  <si>
    <t>施丽彩</t>
  </si>
  <si>
    <t>蔡华东</t>
  </si>
  <si>
    <t>王郑睿</t>
  </si>
  <si>
    <t>张舒柔</t>
  </si>
  <si>
    <t>赵晓慧</t>
  </si>
  <si>
    <t>陈啸</t>
  </si>
  <si>
    <t>朱培</t>
  </si>
  <si>
    <t>郑浩1</t>
  </si>
  <si>
    <t>黄泽楚</t>
  </si>
  <si>
    <t>王文进</t>
  </si>
  <si>
    <t>周挺锋</t>
  </si>
  <si>
    <t>郑佳慧</t>
  </si>
  <si>
    <t>茹逸雨</t>
  </si>
  <si>
    <t>费益娇</t>
  </si>
  <si>
    <t>厉茹洁</t>
  </si>
  <si>
    <t>黄璜</t>
  </si>
  <si>
    <t>俞鑫茹</t>
  </si>
  <si>
    <t>杨煜锋</t>
  </si>
  <si>
    <t>陈帅男</t>
  </si>
  <si>
    <t>扎西曲珍</t>
  </si>
  <si>
    <t>毛玲杰</t>
  </si>
  <si>
    <t>阮湘元</t>
  </si>
  <si>
    <t>陈温静</t>
  </si>
  <si>
    <t>丁晨晓</t>
  </si>
  <si>
    <t>高伊帆</t>
  </si>
  <si>
    <t>陶柳峰</t>
  </si>
  <si>
    <t>赖小娟</t>
  </si>
  <si>
    <t>陈志强</t>
  </si>
  <si>
    <t>陈柯宇</t>
  </si>
  <si>
    <t>吴婉玲</t>
  </si>
  <si>
    <t>陈尔</t>
  </si>
  <si>
    <t>王宝鑫</t>
  </si>
  <si>
    <t>吴金妹</t>
  </si>
  <si>
    <t>赵文博</t>
  </si>
  <si>
    <t>央青拉姆</t>
  </si>
</sst>
</file>

<file path=xl/styles.xml><?xml version="1.0" encoding="utf-8"?>
<styleSheet xmlns="http://schemas.openxmlformats.org/spreadsheetml/2006/main">
  <numFmts count="11">
    <numFmt numFmtId="44" formatCode="_ &quot;￥&quot;* #,##0.00_ ;_ &quot;￥&quot;* \-#,##0.00_ ;_ &quot;￥&quot;* &quot;-&quot;??_ ;_ @_ "/>
    <numFmt numFmtId="176" formatCode="0.0_);[Red]\(0.0\)"/>
    <numFmt numFmtId="42" formatCode="_ &quot;￥&quot;* #,##0_ ;_ &quot;￥&quot;* \-#,##0_ ;_ &quot;￥&quot;* &quot;-&quot;_ ;_ @_ "/>
    <numFmt numFmtId="177" formatCode="0_ "/>
    <numFmt numFmtId="41" formatCode="_ * #,##0_ ;_ * \-#,##0_ ;_ * &quot;-&quot;_ ;_ @_ "/>
    <numFmt numFmtId="178" formatCode="0.00_);[Red]\(0.00\)"/>
    <numFmt numFmtId="43" formatCode="_ * #,##0.00_ ;_ * \-#,##0.00_ ;_ * &quot;-&quot;??_ ;_ @_ "/>
    <numFmt numFmtId="179" formatCode="0.0_ "/>
    <numFmt numFmtId="180" formatCode="&quot;￥&quot;#,##0_);[Red]\(&quot;￥&quot;#,##0\)"/>
    <numFmt numFmtId="181" formatCode="0_);[Red]\(0\)"/>
    <numFmt numFmtId="182" formatCode="0.00_ "/>
  </numFmts>
  <fonts count="60">
    <font>
      <sz val="11"/>
      <color theme="1"/>
      <name val="宋体"/>
      <charset val="134"/>
      <scheme val="minor"/>
    </font>
    <font>
      <b/>
      <sz val="10"/>
      <color rgb="FF000000"/>
      <name val="宋体"/>
      <charset val="134"/>
    </font>
    <font>
      <sz val="10"/>
      <color theme="1"/>
      <name val="宋体"/>
      <charset val="134"/>
      <scheme val="minor"/>
    </font>
    <font>
      <sz val="10"/>
      <name val="宋体"/>
      <charset val="134"/>
      <scheme val="minor"/>
    </font>
    <font>
      <sz val="10"/>
      <name val="宋体"/>
      <charset val="134"/>
    </font>
    <font>
      <sz val="10"/>
      <name val="黑体"/>
      <charset val="134"/>
    </font>
    <font>
      <sz val="10"/>
      <color theme="1"/>
      <name val="宋体"/>
      <charset val="134"/>
    </font>
    <font>
      <sz val="10"/>
      <color theme="1"/>
      <name val="宋体"/>
      <charset val="134"/>
      <scheme val="major"/>
    </font>
    <font>
      <sz val="10"/>
      <color rgb="FF000000"/>
      <name val="宋体"/>
      <charset val="134"/>
    </font>
    <font>
      <sz val="10"/>
      <color theme="1" tint="0.249977111117893"/>
      <name val="宋体"/>
      <charset val="134"/>
      <scheme val="minor"/>
    </font>
    <font>
      <b/>
      <sz val="20"/>
      <name val="宋体"/>
      <charset val="134"/>
      <scheme val="minor"/>
    </font>
    <font>
      <b/>
      <sz val="9"/>
      <color rgb="FF000000"/>
      <name val="宋体"/>
      <charset val="134"/>
    </font>
    <font>
      <b/>
      <sz val="10"/>
      <name val="宋体"/>
      <charset val="134"/>
    </font>
    <font>
      <sz val="11"/>
      <name val="宋体"/>
      <charset val="134"/>
      <scheme val="minor"/>
    </font>
    <font>
      <sz val="10"/>
      <name val="宋体"/>
      <charset val="134"/>
      <scheme val="major"/>
    </font>
    <font>
      <sz val="10"/>
      <color rgb="FF000000"/>
      <name val="宋体 (正文)_x0000_"/>
      <charset val="134"/>
    </font>
    <font>
      <sz val="10"/>
      <name val="宋体 (正文)_x0000_"/>
      <charset val="134"/>
    </font>
    <font>
      <b/>
      <sz val="11"/>
      <name val="宋体"/>
      <charset val="134"/>
      <scheme val="minor"/>
    </font>
    <font>
      <sz val="10"/>
      <color rgb="FF000000"/>
      <name val="宋体"/>
      <charset val="134"/>
      <scheme val="minor"/>
    </font>
    <font>
      <b/>
      <sz val="9"/>
      <name val="宋体"/>
      <charset val="134"/>
    </font>
    <font>
      <b/>
      <sz val="8"/>
      <name val="宋体"/>
      <charset val="134"/>
    </font>
    <font>
      <b/>
      <sz val="9"/>
      <name val="宋体"/>
      <charset val="134"/>
      <scheme val="minor"/>
    </font>
    <font>
      <sz val="9"/>
      <color theme="1"/>
      <name val="宋体"/>
      <charset val="134"/>
      <scheme val="minor"/>
    </font>
    <font>
      <sz val="9"/>
      <name val="宋体"/>
      <charset val="134"/>
      <scheme val="minor"/>
    </font>
    <font>
      <sz val="11"/>
      <color rgb="FF000000"/>
      <name val="宋体"/>
      <charset val="134"/>
    </font>
    <font>
      <sz val="11"/>
      <color rgb="FF000000"/>
      <name val="宋体"/>
      <charset val="134"/>
      <scheme val="minor"/>
    </font>
    <font>
      <sz val="10"/>
      <name val="微软雅黑"/>
      <charset val="0"/>
    </font>
    <font>
      <sz val="10"/>
      <color indexed="8"/>
      <name val="微软雅黑"/>
      <charset val="0"/>
    </font>
    <font>
      <sz val="10"/>
      <color indexed="8"/>
      <name val="微软雅黑"/>
      <charset val="134"/>
    </font>
    <font>
      <sz val="10"/>
      <name val="微软雅黑"/>
      <charset val="134"/>
    </font>
    <font>
      <sz val="10"/>
      <name val="宋体"/>
      <charset val="0"/>
    </font>
    <font>
      <sz val="11"/>
      <name val="宋体"/>
      <charset val="134"/>
    </font>
    <font>
      <b/>
      <sz val="11"/>
      <color theme="1"/>
      <name val="宋体"/>
      <charset val="134"/>
      <scheme val="minor"/>
    </font>
    <font>
      <sz val="10"/>
      <color theme="1" tint="0.249977111117893"/>
      <name val="宋体"/>
      <charset val="134"/>
    </font>
    <font>
      <sz val="10"/>
      <color rgb="FF000000"/>
      <name val="微软雅黑"/>
      <charset val="134"/>
    </font>
    <font>
      <sz val="11"/>
      <color rgb="FFFF0000"/>
      <name val="宋体"/>
      <charset val="134"/>
      <scheme val="minor"/>
    </font>
    <font>
      <sz val="10"/>
      <color rgb="FFFF0000"/>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
      <name val="Arial"/>
      <charset val="134"/>
    </font>
    <font>
      <sz val="10"/>
      <name val="Arial"/>
      <charset val="0"/>
    </font>
    <font>
      <sz val="9"/>
      <name val="宋体"/>
      <charset val="134"/>
    </font>
    <font>
      <b/>
      <sz val="9"/>
      <name val="宋体"/>
      <charset val="134"/>
    </font>
  </fonts>
  <fills count="41">
    <fill>
      <patternFill patternType="none"/>
    </fill>
    <fill>
      <patternFill patternType="gray125"/>
    </fill>
    <fill>
      <patternFill patternType="solid">
        <fgColor rgb="FFD9D9D9"/>
        <bgColor indexed="64"/>
      </patternFill>
    </fill>
    <fill>
      <patternFill patternType="solid">
        <fgColor theme="4" tint="0.6"/>
        <bgColor indexed="64"/>
      </patternFill>
    </fill>
    <fill>
      <patternFill patternType="solid">
        <fgColor theme="9" tint="0.6"/>
        <bgColor indexed="64"/>
      </patternFill>
    </fill>
    <fill>
      <patternFill patternType="solid">
        <fgColor theme="8" tint="0.4"/>
        <bgColor indexed="64"/>
      </patternFill>
    </fill>
    <fill>
      <patternFill patternType="solid">
        <fgColor theme="0"/>
        <bgColor indexed="64"/>
      </patternFill>
    </fill>
    <fill>
      <patternFill patternType="solid">
        <fgColor theme="9"/>
        <bgColor indexed="64"/>
      </patternFill>
    </fill>
    <fill>
      <patternFill patternType="solid">
        <fgColor theme="0" tint="-0.5"/>
        <bgColor indexed="64"/>
      </patternFill>
    </fill>
    <fill>
      <patternFill patternType="solid">
        <fgColor rgb="FFFFFF00"/>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9" fillId="16" borderId="0" applyNumberFormat="0" applyBorder="0" applyAlignment="0" applyProtection="0">
      <alignment vertical="center"/>
    </xf>
    <xf numFmtId="0" fontId="41"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8" borderId="0" applyNumberFormat="0" applyBorder="0" applyAlignment="0" applyProtection="0">
      <alignment vertical="center"/>
    </xf>
    <xf numFmtId="0" fontId="38" fillId="11" borderId="0" applyNumberFormat="0" applyBorder="0" applyAlignment="0" applyProtection="0">
      <alignment vertical="center"/>
    </xf>
    <xf numFmtId="43" fontId="0" fillId="0" borderId="0" applyFont="0" applyFill="0" applyBorder="0" applyAlignment="0" applyProtection="0">
      <alignment vertical="center"/>
    </xf>
    <xf numFmtId="0" fontId="37" fillId="20"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21" borderId="5" applyNumberFormat="0" applyFont="0" applyAlignment="0" applyProtection="0">
      <alignment vertical="center"/>
    </xf>
    <xf numFmtId="0" fontId="37" fillId="22"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4" applyNumberFormat="0" applyFill="0" applyAlignment="0" applyProtection="0">
      <alignment vertical="center"/>
    </xf>
    <xf numFmtId="0" fontId="49" fillId="0" borderId="4" applyNumberFormat="0" applyFill="0" applyAlignment="0" applyProtection="0">
      <alignment vertical="center"/>
    </xf>
    <xf numFmtId="0" fontId="37" fillId="15" borderId="0" applyNumberFormat="0" applyBorder="0" applyAlignment="0" applyProtection="0">
      <alignment vertical="center"/>
    </xf>
    <xf numFmtId="0" fontId="47" fillId="0" borderId="6" applyNumberFormat="0" applyFill="0" applyAlignment="0" applyProtection="0">
      <alignment vertical="center"/>
    </xf>
    <xf numFmtId="0" fontId="37" fillId="24" borderId="0" applyNumberFormat="0" applyBorder="0" applyAlignment="0" applyProtection="0">
      <alignment vertical="center"/>
    </xf>
    <xf numFmtId="0" fontId="51" fillId="28" borderId="7" applyNumberFormat="0" applyAlignment="0" applyProtection="0">
      <alignment vertical="center"/>
    </xf>
    <xf numFmtId="0" fontId="52" fillId="28" borderId="3" applyNumberFormat="0" applyAlignment="0" applyProtection="0">
      <alignment vertical="center"/>
    </xf>
    <xf numFmtId="0" fontId="53" fillId="30" borderId="8" applyNumberFormat="0" applyAlignment="0" applyProtection="0">
      <alignment vertical="center"/>
    </xf>
    <xf numFmtId="0" fontId="39" fillId="23" borderId="0" applyNumberFormat="0" applyBorder="0" applyAlignment="0" applyProtection="0">
      <alignment vertical="center"/>
    </xf>
    <xf numFmtId="0" fontId="37" fillId="17" borderId="0" applyNumberFormat="0" applyBorder="0" applyAlignment="0" applyProtection="0">
      <alignment vertical="center"/>
    </xf>
    <xf numFmtId="0" fontId="40" fillId="0" borderId="2" applyNumberFormat="0" applyFill="0" applyAlignment="0" applyProtection="0">
      <alignment vertical="center"/>
    </xf>
    <xf numFmtId="0" fontId="54" fillId="0" borderId="9" applyNumberFormat="0" applyFill="0" applyAlignment="0" applyProtection="0">
      <alignment vertical="center"/>
    </xf>
    <xf numFmtId="0" fontId="50" fillId="27" borderId="0" applyNumberFormat="0" applyBorder="0" applyAlignment="0" applyProtection="0">
      <alignment vertical="center"/>
    </xf>
    <xf numFmtId="0" fontId="55" fillId="31" borderId="0" applyNumberFormat="0" applyBorder="0" applyAlignment="0" applyProtection="0">
      <alignment vertical="center"/>
    </xf>
    <xf numFmtId="0" fontId="39" fillId="13" borderId="0" applyNumberFormat="0" applyBorder="0" applyAlignment="0" applyProtection="0">
      <alignment vertical="center"/>
    </xf>
    <xf numFmtId="0" fontId="37" fillId="29" borderId="0" applyNumberFormat="0" applyBorder="0" applyAlignment="0" applyProtection="0">
      <alignment vertical="center"/>
    </xf>
    <xf numFmtId="0" fontId="39" fillId="12" borderId="0" applyNumberFormat="0" applyBorder="0" applyAlignment="0" applyProtection="0">
      <alignment vertical="center"/>
    </xf>
    <xf numFmtId="0" fontId="39" fillId="19"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7" fillId="32" borderId="0" applyNumberFormat="0" applyBorder="0" applyAlignment="0" applyProtection="0">
      <alignment vertical="center"/>
    </xf>
    <xf numFmtId="0" fontId="37" fillId="35" borderId="0" applyNumberFormat="0" applyBorder="0" applyAlignment="0" applyProtection="0">
      <alignment vertical="center"/>
    </xf>
    <xf numFmtId="0" fontId="39" fillId="36" borderId="0" applyNumberFormat="0" applyBorder="0" applyAlignment="0" applyProtection="0">
      <alignment vertical="center"/>
    </xf>
    <xf numFmtId="0" fontId="39" fillId="38" borderId="0" applyNumberFormat="0" applyBorder="0" applyAlignment="0" applyProtection="0">
      <alignment vertical="center"/>
    </xf>
    <xf numFmtId="0" fontId="37" fillId="26" borderId="0" applyNumberFormat="0" applyBorder="0" applyAlignment="0" applyProtection="0">
      <alignment vertical="center"/>
    </xf>
    <xf numFmtId="0" fontId="39" fillId="39" borderId="0" applyNumberFormat="0" applyBorder="0" applyAlignment="0" applyProtection="0">
      <alignment vertical="center"/>
    </xf>
    <xf numFmtId="0" fontId="37" fillId="25" borderId="0" applyNumberFormat="0" applyBorder="0" applyAlignment="0" applyProtection="0">
      <alignment vertical="center"/>
    </xf>
    <xf numFmtId="0" fontId="37" fillId="37" borderId="0" applyNumberFormat="0" applyBorder="0" applyAlignment="0" applyProtection="0">
      <alignment vertical="center"/>
    </xf>
    <xf numFmtId="0" fontId="39" fillId="40" borderId="0" applyNumberFormat="0" applyBorder="0" applyAlignment="0" applyProtection="0">
      <alignment vertical="center"/>
    </xf>
    <xf numFmtId="0" fontId="37" fillId="10" borderId="0" applyNumberFormat="0" applyBorder="0" applyAlignment="0" applyProtection="0">
      <alignment vertical="center"/>
    </xf>
    <xf numFmtId="0" fontId="56" fillId="0" borderId="0"/>
    <xf numFmtId="0" fontId="56" fillId="0" borderId="0"/>
  </cellStyleXfs>
  <cellXfs count="153">
    <xf numFmtId="0" fontId="0" fillId="0" borderId="0" xfId="0">
      <alignment vertical="center"/>
    </xf>
    <xf numFmtId="178" fontId="0" fillId="0" borderId="0" xfId="0" applyNumberFormat="1">
      <alignment vertical="center"/>
    </xf>
    <xf numFmtId="177" fontId="0" fillId="0" borderId="0" xfId="0" applyNumberFormat="1">
      <alignment vertical="center"/>
    </xf>
    <xf numFmtId="0" fontId="1" fillId="0" borderId="1" xfId="0" applyFont="1" applyFill="1" applyBorder="1" applyAlignment="1">
      <alignment horizontal="center" vertical="center" wrapText="1"/>
    </xf>
    <xf numFmtId="0" fontId="0" fillId="0" borderId="1" xfId="0" applyBorder="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179" fontId="1" fillId="3" borderId="1" xfId="0" applyNumberFormat="1"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179" fontId="12"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0" fontId="0" fillId="0" borderId="1" xfId="0"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xf>
    <xf numFmtId="178" fontId="12"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xf>
    <xf numFmtId="17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8" fontId="16" fillId="0" borderId="1"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177" fontId="23"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181" fontId="4"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78" fontId="8" fillId="0"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178" fontId="18" fillId="0"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xf>
    <xf numFmtId="49" fontId="26" fillId="0"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4" fillId="5"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xf>
    <xf numFmtId="179" fontId="8" fillId="0" borderId="1" xfId="0" applyNumberFormat="1" applyFont="1" applyFill="1" applyBorder="1" applyAlignment="1" applyProtection="1">
      <alignment horizontal="center" vertical="center"/>
    </xf>
    <xf numFmtId="179" fontId="8" fillId="6" borderId="1" xfId="0" applyNumberFormat="1" applyFont="1" applyFill="1" applyBorder="1" applyAlignment="1" applyProtection="1">
      <alignment horizontal="center" vertical="center"/>
    </xf>
    <xf numFmtId="178" fontId="3" fillId="7" borderId="1" xfId="0" applyNumberFormat="1" applyFont="1" applyFill="1" applyBorder="1" applyAlignment="1">
      <alignment horizontal="center" vertical="center"/>
    </xf>
    <xf numFmtId="179" fontId="8" fillId="4" borderId="1" xfId="0" applyNumberFormat="1" applyFont="1" applyFill="1" applyBorder="1" applyAlignment="1" applyProtection="1">
      <alignment horizontal="center" vertical="center"/>
    </xf>
    <xf numFmtId="178" fontId="8" fillId="0" borderId="1" xfId="0" applyNumberFormat="1" applyFont="1" applyFill="1" applyBorder="1" applyAlignment="1" applyProtection="1">
      <alignment horizontal="center" vertical="center"/>
    </xf>
    <xf numFmtId="178" fontId="2" fillId="0" borderId="1" xfId="0" applyNumberFormat="1" applyFont="1" applyFill="1" applyBorder="1" applyAlignment="1">
      <alignment horizontal="center" vertical="center" wrapText="1"/>
    </xf>
    <xf numFmtId="182"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8" fontId="8" fillId="0" borderId="1" xfId="0" applyNumberFormat="1" applyFont="1" applyFill="1" applyBorder="1" applyAlignment="1" applyProtection="1">
      <alignment horizontal="center" vertical="center" wrapText="1"/>
    </xf>
    <xf numFmtId="0" fontId="2" fillId="8" borderId="1" xfId="0" applyFont="1" applyFill="1" applyBorder="1" applyAlignment="1">
      <alignment horizontal="center" vertical="center"/>
    </xf>
    <xf numFmtId="0" fontId="4" fillId="5"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179" fontId="29" fillId="0" borderId="1" xfId="0" applyNumberFormat="1" applyFont="1" applyFill="1" applyBorder="1" applyAlignment="1">
      <alignment horizontal="center" vertical="center"/>
    </xf>
    <xf numFmtId="0" fontId="29" fillId="6" borderId="1" xfId="0" applyFont="1" applyFill="1" applyBorder="1" applyAlignment="1">
      <alignment horizontal="center" vertical="center"/>
    </xf>
    <xf numFmtId="179" fontId="29" fillId="6" borderId="1" xfId="0" applyNumberFormat="1" applyFont="1" applyFill="1" applyBorder="1" applyAlignment="1">
      <alignment horizontal="center" vertical="center"/>
    </xf>
    <xf numFmtId="0" fontId="29" fillId="4" borderId="1" xfId="0" applyFont="1" applyFill="1" applyBorder="1" applyAlignment="1">
      <alignment horizontal="center" vertical="center"/>
    </xf>
    <xf numFmtId="178" fontId="29" fillId="0" borderId="1" xfId="0" applyNumberFormat="1" applyFont="1" applyFill="1" applyBorder="1" applyAlignment="1">
      <alignment horizontal="center" vertical="center"/>
    </xf>
    <xf numFmtId="178" fontId="26" fillId="0" borderId="1" xfId="0" applyNumberFormat="1" applyFont="1" applyFill="1" applyBorder="1" applyAlignment="1">
      <alignment horizontal="center"/>
    </xf>
    <xf numFmtId="178" fontId="29"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78" fontId="27"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181" fontId="4" fillId="0"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49" fontId="33"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34" fillId="0" borderId="1" xfId="0" applyNumberFormat="1" applyFont="1" applyFill="1" applyBorder="1" applyAlignment="1">
      <alignment horizontal="center" vertical="center" wrapText="1"/>
    </xf>
    <xf numFmtId="182" fontId="4"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179" fontId="29" fillId="0" borderId="1" xfId="0" applyNumberFormat="1" applyFont="1" applyFill="1" applyBorder="1" applyAlignment="1">
      <alignment horizontal="center" vertical="center" wrapText="1"/>
    </xf>
    <xf numFmtId="178" fontId="8" fillId="7" borderId="1" xfId="0" applyNumberFormat="1" applyFont="1" applyFill="1" applyBorder="1" applyAlignment="1">
      <alignment horizontal="center" vertical="center"/>
    </xf>
    <xf numFmtId="0" fontId="29" fillId="4" borderId="1" xfId="0" applyNumberFormat="1" applyFont="1" applyFill="1" applyBorder="1" applyAlignment="1">
      <alignment horizontal="center" vertical="center" wrapText="1"/>
    </xf>
    <xf numFmtId="179" fontId="36" fillId="0" borderId="1" xfId="0" applyNumberFormat="1" applyFont="1" applyFill="1" applyBorder="1" applyAlignment="1">
      <alignment horizontal="center" vertical="center"/>
    </xf>
    <xf numFmtId="178" fontId="4" fillId="0" borderId="1" xfId="0"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xf>
    <xf numFmtId="49" fontId="4" fillId="5" borderId="1" xfId="0"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8" fillId="5" borderId="1" xfId="0" applyFont="1" applyFill="1" applyBorder="1" applyAlignment="1" applyProtection="1">
      <alignment horizontal="center" vertical="center"/>
    </xf>
    <xf numFmtId="49" fontId="28" fillId="5" borderId="1" xfId="49" applyNumberFormat="1" applyFont="1" applyFill="1" applyBorder="1" applyAlignment="1">
      <alignment horizontal="center" vertical="center"/>
    </xf>
    <xf numFmtId="49" fontId="3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4" borderId="1" xfId="0" applyFont="1" applyFill="1" applyBorder="1" applyAlignment="1">
      <alignment horizontal="center" vertical="center"/>
    </xf>
    <xf numFmtId="179" fontId="8" fillId="4"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4" fillId="0"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8" fillId="6" borderId="1" xfId="0"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xf>
    <xf numFmtId="49" fontId="28" fillId="0" borderId="1" xfId="49" applyNumberFormat="1" applyFont="1" applyBorder="1" applyAlignment="1">
      <alignment horizontal="center" vertical="center"/>
    </xf>
    <xf numFmtId="179" fontId="8" fillId="9" borderId="1" xfId="0" applyNumberFormat="1" applyFont="1" applyFill="1" applyBorder="1" applyAlignment="1" applyProtection="1">
      <alignment horizontal="center" vertical="center"/>
    </xf>
    <xf numFmtId="178" fontId="28" fillId="0" borderId="1" xfId="50" applyNumberFormat="1" applyFont="1" applyFill="1" applyBorder="1" applyAlignment="1">
      <alignment horizontal="center" vertical="center"/>
    </xf>
    <xf numFmtId="0" fontId="1"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customXml" Target="../customXml/item1.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5945;&#32946;&#22788;-zmy\&#22823;&#29256;&#22359;&#65306;&#23398;&#21592;&#32489;&#25928;\202306\6&#26376;&#32489;&#25928;&#19978;&#20132;&#24773;&#20917;&#30331;&#357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2306\2023.05&#23398;&#21592;&#32489;&#25928;&#27719;&#24635;&#34920;23.6.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2306\6&#26376;&#32489;&#25928;&#19978;&#20132;&#24773;&#20917;&#30331;&#357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02306\&#25945;&#32946;&#22788;&#25968;&#25454;\&#20154;&#21592;&#32479;&#35745;&#25253;&#34920;&#20449;&#24687;%20(4)\6&#26376;&#25945;&#23398;&#27963;&#21160;&#26126;&#32454;&#25972;&#29702;&#34920;.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22806;&#32593;\Desktop\20230623 &#25191;&#21307;&#12289;&#24180;&#24230;&#32771;&#65288;&#36830;&#32493;3&#20010;&#26376;&#65289;&#32489;&#25928;&#25187;&#20998;&#30830;&#35748;&#26368;&#32456;&#21517;&#2133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02306\&#25945;&#32946;&#22788;&#25968;&#25454;\345&#26376;&#30340;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202306\2022.12.5-2023.1.31&#30456;&#20851;&#25968;&#25454;-&#29305;&#23703;&#25187;&#3806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02306\&#25945;&#32946;&#22788;&#25968;&#25454;\345&#30340;360&#26032;083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02306\2023&#24180;6&#26376;&#32489;&#25928;&#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A1" t="str">
            <v>姓名</v>
          </cell>
          <cell r="B1" t="str">
            <v>终身码</v>
          </cell>
        </row>
        <row r="2">
          <cell r="A2" t="str">
            <v>蒋一涵</v>
          </cell>
          <cell r="B2">
            <v>120085</v>
          </cell>
        </row>
        <row r="3">
          <cell r="A3" t="str">
            <v>陈蜀浙</v>
          </cell>
          <cell r="B3" t="str">
            <v>726L03</v>
          </cell>
        </row>
        <row r="4">
          <cell r="A4" t="str">
            <v>黄蓓蓓2</v>
          </cell>
          <cell r="B4" t="str">
            <v>726L04</v>
          </cell>
        </row>
        <row r="5">
          <cell r="A5" t="str">
            <v>李蒙蒙</v>
          </cell>
          <cell r="B5" t="str">
            <v>726L05</v>
          </cell>
        </row>
        <row r="6">
          <cell r="A6" t="str">
            <v>刘爱霞</v>
          </cell>
          <cell r="B6" t="str">
            <v>726L06</v>
          </cell>
        </row>
        <row r="7">
          <cell r="A7" t="str">
            <v>赵娇凤</v>
          </cell>
          <cell r="B7" t="str">
            <v>726L07</v>
          </cell>
        </row>
        <row r="8">
          <cell r="A8" t="str">
            <v>杨子飞</v>
          </cell>
          <cell r="B8">
            <v>120057</v>
          </cell>
        </row>
        <row r="9">
          <cell r="A9" t="str">
            <v>蔡华东</v>
          </cell>
          <cell r="B9" t="str">
            <v>726L08</v>
          </cell>
        </row>
        <row r="10">
          <cell r="A10" t="str">
            <v>陈啸</v>
          </cell>
          <cell r="B10" t="str">
            <v>726L09</v>
          </cell>
        </row>
        <row r="11">
          <cell r="A11" t="str">
            <v>赵晓慧</v>
          </cell>
          <cell r="B11" t="str">
            <v>726L10</v>
          </cell>
        </row>
        <row r="12">
          <cell r="A12" t="str">
            <v>傅萍萍</v>
          </cell>
          <cell r="B12">
            <v>120081</v>
          </cell>
        </row>
        <row r="13">
          <cell r="A13" t="str">
            <v>刘杰</v>
          </cell>
          <cell r="B13" t="str">
            <v>726L11</v>
          </cell>
        </row>
        <row r="14">
          <cell r="A14" t="str">
            <v>潘永琪</v>
          </cell>
          <cell r="B14" t="str">
            <v>726L12</v>
          </cell>
        </row>
        <row r="15">
          <cell r="A15" t="str">
            <v>王文彬</v>
          </cell>
          <cell r="B15" t="str">
            <v>726L13</v>
          </cell>
        </row>
        <row r="16">
          <cell r="A16" t="str">
            <v>朱冠霞</v>
          </cell>
          <cell r="B16" t="str">
            <v>726L14</v>
          </cell>
        </row>
        <row r="17">
          <cell r="A17" t="str">
            <v>吴佳澄</v>
          </cell>
          <cell r="B17" t="str">
            <v>727L47</v>
          </cell>
        </row>
        <row r="18">
          <cell r="A18" t="str">
            <v>林慧隆</v>
          </cell>
          <cell r="B18">
            <v>120052</v>
          </cell>
        </row>
        <row r="19">
          <cell r="A19" t="str">
            <v>南星炜</v>
          </cell>
          <cell r="B19">
            <v>120054</v>
          </cell>
        </row>
        <row r="20">
          <cell r="A20" t="str">
            <v>黄燕燕2</v>
          </cell>
          <cell r="B20" t="str">
            <v>726L15</v>
          </cell>
        </row>
        <row r="21">
          <cell r="A21" t="str">
            <v>林若</v>
          </cell>
          <cell r="B21" t="str">
            <v>726L16</v>
          </cell>
        </row>
        <row r="22">
          <cell r="A22" t="str">
            <v>吴依遥</v>
          </cell>
          <cell r="B22" t="str">
            <v>726L17</v>
          </cell>
        </row>
        <row r="23">
          <cell r="A23" t="str">
            <v>杨梦雅</v>
          </cell>
          <cell r="B23" t="str">
            <v>726L18</v>
          </cell>
        </row>
        <row r="24">
          <cell r="A24" t="str">
            <v>薛志强</v>
          </cell>
          <cell r="B24">
            <v>120049</v>
          </cell>
        </row>
        <row r="25">
          <cell r="A25" t="str">
            <v>陈俊余</v>
          </cell>
          <cell r="B25" t="str">
            <v>726L19</v>
          </cell>
        </row>
        <row r="26">
          <cell r="A26" t="str">
            <v>李佳佳</v>
          </cell>
          <cell r="B26">
            <v>120003</v>
          </cell>
        </row>
        <row r="27">
          <cell r="A27" t="str">
            <v>林妙通</v>
          </cell>
          <cell r="B27">
            <v>120001</v>
          </cell>
        </row>
        <row r="28">
          <cell r="A28" t="str">
            <v>陈德利</v>
          </cell>
          <cell r="B28" t="str">
            <v>726L20</v>
          </cell>
        </row>
        <row r="29">
          <cell r="A29" t="str">
            <v>姜云久</v>
          </cell>
          <cell r="B29" t="str">
            <v>726L22</v>
          </cell>
        </row>
        <row r="30">
          <cell r="A30" t="str">
            <v>薛日强</v>
          </cell>
          <cell r="B30" t="str">
            <v>726L23</v>
          </cell>
        </row>
        <row r="31">
          <cell r="A31" t="str">
            <v>汪明霞</v>
          </cell>
          <cell r="B31" t="str">
            <v>726L25</v>
          </cell>
        </row>
        <row r="32">
          <cell r="A32" t="str">
            <v>张忍忍</v>
          </cell>
          <cell r="B32" t="str">
            <v>726L26</v>
          </cell>
        </row>
        <row r="33">
          <cell r="A33" t="str">
            <v>张桐桐</v>
          </cell>
          <cell r="B33" t="str">
            <v>726L27</v>
          </cell>
        </row>
        <row r="34">
          <cell r="A34" t="str">
            <v>蔡州</v>
          </cell>
          <cell r="B34" t="str">
            <v>726L28</v>
          </cell>
        </row>
        <row r="35">
          <cell r="A35" t="str">
            <v>王宝钏</v>
          </cell>
          <cell r="B35" t="str">
            <v>726L29</v>
          </cell>
        </row>
        <row r="36">
          <cell r="A36" t="str">
            <v>张梦涵</v>
          </cell>
          <cell r="B36">
            <v>120062</v>
          </cell>
        </row>
        <row r="37">
          <cell r="A37" t="str">
            <v>曾梦思</v>
          </cell>
          <cell r="B37" t="str">
            <v>726L30</v>
          </cell>
        </row>
        <row r="38">
          <cell r="A38" t="str">
            <v>陈铭垮</v>
          </cell>
          <cell r="B38" t="str">
            <v>726L31</v>
          </cell>
        </row>
        <row r="39">
          <cell r="A39" t="str">
            <v>陈小飞</v>
          </cell>
          <cell r="B39" t="str">
            <v>726L32</v>
          </cell>
        </row>
        <row r="40">
          <cell r="A40" t="str">
            <v>江城标</v>
          </cell>
          <cell r="B40" t="str">
            <v>726L33</v>
          </cell>
        </row>
        <row r="41">
          <cell r="A41" t="str">
            <v>兰大锐</v>
          </cell>
          <cell r="B41" t="str">
            <v>726L34</v>
          </cell>
        </row>
        <row r="42">
          <cell r="A42" t="str">
            <v>刘茜茜</v>
          </cell>
          <cell r="B42" t="str">
            <v>726L35</v>
          </cell>
        </row>
        <row r="43">
          <cell r="A43" t="str">
            <v>叶辉煌</v>
          </cell>
          <cell r="B43" t="str">
            <v>726L36</v>
          </cell>
        </row>
        <row r="44">
          <cell r="A44" t="str">
            <v>张晗</v>
          </cell>
          <cell r="B44" t="str">
            <v>726L37</v>
          </cell>
        </row>
        <row r="45">
          <cell r="A45" t="str">
            <v>池琛</v>
          </cell>
          <cell r="B45">
            <v>120102</v>
          </cell>
        </row>
        <row r="46">
          <cell r="A46" t="str">
            <v>章琼莹</v>
          </cell>
          <cell r="B46">
            <v>120104</v>
          </cell>
        </row>
        <row r="47">
          <cell r="A47" t="str">
            <v>伍娅妮</v>
          </cell>
          <cell r="B47" t="str">
            <v>726L39</v>
          </cell>
        </row>
        <row r="48">
          <cell r="A48" t="str">
            <v>李德济</v>
          </cell>
          <cell r="B48" t="str">
            <v>729L25</v>
          </cell>
        </row>
        <row r="49">
          <cell r="A49" t="str">
            <v>李丹2</v>
          </cell>
          <cell r="B49">
            <v>620013</v>
          </cell>
        </row>
        <row r="50">
          <cell r="A50" t="str">
            <v>沈来恩</v>
          </cell>
          <cell r="B50">
            <v>120068</v>
          </cell>
        </row>
        <row r="51">
          <cell r="A51" t="str">
            <v>许开伟</v>
          </cell>
          <cell r="B51">
            <v>120064</v>
          </cell>
        </row>
        <row r="52">
          <cell r="A52" t="str">
            <v>丰宇萍</v>
          </cell>
          <cell r="B52" t="str">
            <v>726L40</v>
          </cell>
        </row>
        <row r="53">
          <cell r="A53" t="str">
            <v>金颖</v>
          </cell>
          <cell r="B53" t="str">
            <v>726L41</v>
          </cell>
        </row>
        <row r="54">
          <cell r="A54" t="str">
            <v>林玲健</v>
          </cell>
          <cell r="B54" t="str">
            <v>726L42</v>
          </cell>
        </row>
        <row r="55">
          <cell r="A55" t="str">
            <v>任一辰</v>
          </cell>
          <cell r="B55" t="str">
            <v>727L31</v>
          </cell>
        </row>
        <row r="56">
          <cell r="A56" t="str">
            <v>吴成强</v>
          </cell>
          <cell r="B56" t="str">
            <v>726L43</v>
          </cell>
        </row>
        <row r="57">
          <cell r="A57" t="str">
            <v>徐奕韬</v>
          </cell>
          <cell r="B57" t="str">
            <v>726L44</v>
          </cell>
        </row>
        <row r="58">
          <cell r="A58" t="str">
            <v>胡菲菲</v>
          </cell>
          <cell r="B58">
            <v>120021</v>
          </cell>
        </row>
        <row r="59">
          <cell r="A59" t="str">
            <v>胡杰</v>
          </cell>
          <cell r="B59">
            <v>120016</v>
          </cell>
        </row>
        <row r="60">
          <cell r="A60" t="str">
            <v>胡铃侦</v>
          </cell>
          <cell r="B60">
            <v>120024</v>
          </cell>
        </row>
        <row r="61">
          <cell r="A61" t="str">
            <v>黄子洋</v>
          </cell>
          <cell r="B61">
            <v>120025</v>
          </cell>
        </row>
        <row r="62">
          <cell r="A62" t="str">
            <v>刘玲静</v>
          </cell>
          <cell r="B62">
            <v>120010</v>
          </cell>
        </row>
        <row r="63">
          <cell r="A63" t="str">
            <v>陈蒙蒙2</v>
          </cell>
          <cell r="B63" t="str">
            <v>726L45</v>
          </cell>
        </row>
        <row r="64">
          <cell r="A64" t="str">
            <v>陈声威</v>
          </cell>
          <cell r="B64" t="str">
            <v>726L46</v>
          </cell>
        </row>
        <row r="65">
          <cell r="A65" t="str">
            <v>陈宣卫</v>
          </cell>
          <cell r="B65" t="str">
            <v>726L47</v>
          </cell>
        </row>
        <row r="66">
          <cell r="A66" t="str">
            <v>黄程禹</v>
          </cell>
          <cell r="B66" t="str">
            <v>726L48</v>
          </cell>
        </row>
        <row r="67">
          <cell r="A67" t="str">
            <v>孔令佳</v>
          </cell>
          <cell r="B67" t="str">
            <v>726L49</v>
          </cell>
        </row>
        <row r="68">
          <cell r="A68" t="str">
            <v>李程翔</v>
          </cell>
          <cell r="B68" t="str">
            <v>726L50</v>
          </cell>
        </row>
        <row r="69">
          <cell r="A69" t="str">
            <v>刘锦锦2</v>
          </cell>
          <cell r="B69" t="str">
            <v>727L14</v>
          </cell>
        </row>
        <row r="70">
          <cell r="A70" t="str">
            <v>上官光井</v>
          </cell>
          <cell r="B70" t="str">
            <v>726L52</v>
          </cell>
        </row>
        <row r="71">
          <cell r="A71" t="str">
            <v>邵琳雅</v>
          </cell>
          <cell r="B71" t="str">
            <v>727L29</v>
          </cell>
        </row>
        <row r="72">
          <cell r="A72" t="str">
            <v>苏小春</v>
          </cell>
          <cell r="B72" t="str">
            <v>726L53</v>
          </cell>
        </row>
        <row r="73">
          <cell r="A73" t="str">
            <v>吴必众</v>
          </cell>
          <cell r="B73" t="str">
            <v>726L54</v>
          </cell>
        </row>
        <row r="74">
          <cell r="A74" t="str">
            <v>吴佳宁</v>
          </cell>
          <cell r="B74" t="str">
            <v>726L55</v>
          </cell>
        </row>
        <row r="75">
          <cell r="A75" t="str">
            <v>向杨娟</v>
          </cell>
          <cell r="B75" t="str">
            <v>726L56</v>
          </cell>
        </row>
        <row r="76">
          <cell r="A76" t="str">
            <v>谢荣荣</v>
          </cell>
          <cell r="B76" t="str">
            <v>726L57</v>
          </cell>
        </row>
        <row r="77">
          <cell r="A77" t="str">
            <v>许文强</v>
          </cell>
          <cell r="B77" t="str">
            <v>726L59</v>
          </cell>
        </row>
        <row r="78">
          <cell r="A78" t="str">
            <v>杨静2</v>
          </cell>
          <cell r="B78" t="str">
            <v>726L60</v>
          </cell>
        </row>
        <row r="79">
          <cell r="A79" t="str">
            <v>叶梦瑶</v>
          </cell>
          <cell r="B79" t="str">
            <v>727L30</v>
          </cell>
        </row>
        <row r="80">
          <cell r="A80" t="str">
            <v>张海东</v>
          </cell>
          <cell r="B80" t="str">
            <v>726L61</v>
          </cell>
        </row>
        <row r="81">
          <cell r="A81" t="str">
            <v>张政权</v>
          </cell>
          <cell r="B81" t="str">
            <v>726L62</v>
          </cell>
        </row>
        <row r="82">
          <cell r="A82" t="str">
            <v>章倩鑫</v>
          </cell>
          <cell r="B82" t="str">
            <v>726L63</v>
          </cell>
        </row>
        <row r="83">
          <cell r="A83" t="str">
            <v>郑燕珊</v>
          </cell>
          <cell r="B83" t="str">
            <v>726L64</v>
          </cell>
        </row>
        <row r="84">
          <cell r="A84" t="str">
            <v>王晶莹</v>
          </cell>
          <cell r="B84">
            <v>620014</v>
          </cell>
        </row>
        <row r="85">
          <cell r="A85" t="str">
            <v>陈存国</v>
          </cell>
          <cell r="B85" t="str">
            <v>726L65</v>
          </cell>
        </row>
        <row r="86">
          <cell r="A86" t="str">
            <v>戴豪豪2</v>
          </cell>
          <cell r="B86" t="str">
            <v>727L13</v>
          </cell>
        </row>
        <row r="87">
          <cell r="A87" t="str">
            <v>吴慧贞</v>
          </cell>
          <cell r="B87" t="str">
            <v>7AM376</v>
          </cell>
        </row>
        <row r="88">
          <cell r="A88" t="str">
            <v>陈宏杰</v>
          </cell>
          <cell r="B88" t="str">
            <v>726L67</v>
          </cell>
        </row>
        <row r="89">
          <cell r="A89" t="str">
            <v>胡佩佩</v>
          </cell>
          <cell r="B89">
            <v>120023</v>
          </cell>
        </row>
        <row r="90">
          <cell r="A90" t="str">
            <v>陈仕杰</v>
          </cell>
          <cell r="B90" t="str">
            <v>726L69</v>
          </cell>
        </row>
        <row r="91">
          <cell r="A91" t="str">
            <v>何飞若</v>
          </cell>
          <cell r="B91" t="str">
            <v>726L70</v>
          </cell>
        </row>
        <row r="92">
          <cell r="A92" t="str">
            <v>金婷婷</v>
          </cell>
          <cell r="B92" t="str">
            <v>726L71</v>
          </cell>
        </row>
        <row r="93">
          <cell r="A93" t="str">
            <v>雷雨晴</v>
          </cell>
          <cell r="B93" t="str">
            <v>726L72</v>
          </cell>
        </row>
        <row r="94">
          <cell r="A94" t="str">
            <v>林茜茜2</v>
          </cell>
          <cell r="B94" t="str">
            <v>726L73</v>
          </cell>
        </row>
        <row r="95">
          <cell r="A95" t="str">
            <v>林晓仔</v>
          </cell>
          <cell r="B95" t="str">
            <v>726L74</v>
          </cell>
        </row>
        <row r="96">
          <cell r="A96" t="str">
            <v>商乐佳</v>
          </cell>
          <cell r="B96" t="str">
            <v>726L76</v>
          </cell>
        </row>
        <row r="97">
          <cell r="A97" t="str">
            <v>王忆武</v>
          </cell>
          <cell r="B97" t="str">
            <v>726L79</v>
          </cell>
        </row>
        <row r="98">
          <cell r="A98" t="str">
            <v>吴键</v>
          </cell>
          <cell r="B98" t="str">
            <v>726L80</v>
          </cell>
        </row>
        <row r="99">
          <cell r="A99" t="str">
            <v>吴晓存</v>
          </cell>
          <cell r="B99" t="str">
            <v>726L82</v>
          </cell>
        </row>
        <row r="100">
          <cell r="A100" t="str">
            <v>张涛</v>
          </cell>
          <cell r="B100" t="str">
            <v>726L84</v>
          </cell>
        </row>
        <row r="101">
          <cell r="A101" t="str">
            <v>赵一泓</v>
          </cell>
          <cell r="B101" t="str">
            <v>726L85</v>
          </cell>
        </row>
        <row r="102">
          <cell r="A102" t="str">
            <v>郑安怡</v>
          </cell>
          <cell r="B102" t="str">
            <v>726L86</v>
          </cell>
        </row>
        <row r="103">
          <cell r="A103" t="str">
            <v>黄桂乾</v>
          </cell>
          <cell r="B103">
            <v>120029</v>
          </cell>
        </row>
        <row r="104">
          <cell r="A104" t="str">
            <v>朱潇弘</v>
          </cell>
          <cell r="B104">
            <v>120069</v>
          </cell>
        </row>
        <row r="105">
          <cell r="A105" t="str">
            <v>倪浩棋</v>
          </cell>
          <cell r="B105">
            <v>620015</v>
          </cell>
        </row>
        <row r="106">
          <cell r="A106" t="str">
            <v>黄燮林</v>
          </cell>
          <cell r="B106">
            <v>120037</v>
          </cell>
        </row>
        <row r="107">
          <cell r="A107" t="str">
            <v>倪晓锋</v>
          </cell>
          <cell r="B107">
            <v>120033</v>
          </cell>
        </row>
        <row r="108">
          <cell r="A108" t="str">
            <v>项晶晶</v>
          </cell>
          <cell r="B108">
            <v>120040</v>
          </cell>
        </row>
        <row r="109">
          <cell r="A109" t="str">
            <v>张杰2</v>
          </cell>
          <cell r="B109">
            <v>620009</v>
          </cell>
        </row>
        <row r="110">
          <cell r="A110" t="str">
            <v>郑宸</v>
          </cell>
          <cell r="B110">
            <v>120039</v>
          </cell>
        </row>
        <row r="111">
          <cell r="A111" t="str">
            <v>黄国权</v>
          </cell>
          <cell r="B111" t="str">
            <v>726L88</v>
          </cell>
        </row>
        <row r="112">
          <cell r="A112" t="str">
            <v>苏怡景</v>
          </cell>
          <cell r="B112" t="str">
            <v>726L89</v>
          </cell>
        </row>
        <row r="113">
          <cell r="A113" t="str">
            <v>郑猛</v>
          </cell>
          <cell r="B113" t="str">
            <v>726L90</v>
          </cell>
        </row>
        <row r="114">
          <cell r="A114" t="str">
            <v>陈锋2</v>
          </cell>
          <cell r="B114" t="str">
            <v>726L21</v>
          </cell>
        </row>
        <row r="115">
          <cell r="A115" t="str">
            <v>汪京平</v>
          </cell>
          <cell r="B115">
            <v>120051</v>
          </cell>
        </row>
        <row r="116">
          <cell r="A116" t="str">
            <v>林竹</v>
          </cell>
          <cell r="B116">
            <v>622001</v>
          </cell>
        </row>
        <row r="117">
          <cell r="A117" t="str">
            <v>徐思思</v>
          </cell>
          <cell r="B117">
            <v>120059</v>
          </cell>
        </row>
        <row r="118">
          <cell r="A118" t="str">
            <v>包立成</v>
          </cell>
          <cell r="B118" t="str">
            <v>726L91</v>
          </cell>
        </row>
        <row r="119">
          <cell r="A119" t="str">
            <v>徐越</v>
          </cell>
          <cell r="B119" t="str">
            <v>726L92</v>
          </cell>
        </row>
        <row r="120">
          <cell r="A120" t="str">
            <v>毛玲杰</v>
          </cell>
          <cell r="B120">
            <v>120007</v>
          </cell>
        </row>
        <row r="121">
          <cell r="A121" t="str">
            <v>陈尔</v>
          </cell>
          <cell r="B121" t="str">
            <v>726L93</v>
          </cell>
        </row>
        <row r="122">
          <cell r="A122" t="str">
            <v>陈柯宇</v>
          </cell>
          <cell r="B122" t="str">
            <v>726L95</v>
          </cell>
        </row>
        <row r="123">
          <cell r="A123" t="str">
            <v>丁晨晓</v>
          </cell>
          <cell r="B123" t="str">
            <v>726L96</v>
          </cell>
        </row>
        <row r="124">
          <cell r="A124" t="str">
            <v>陶柳峰</v>
          </cell>
          <cell r="B124" t="str">
            <v>726L97</v>
          </cell>
        </row>
        <row r="125">
          <cell r="A125" t="str">
            <v>王微微</v>
          </cell>
          <cell r="B125" t="str">
            <v>729L49</v>
          </cell>
        </row>
        <row r="126">
          <cell r="A126" t="str">
            <v>陈海鸥2</v>
          </cell>
          <cell r="B126" t="str">
            <v>726L98</v>
          </cell>
        </row>
        <row r="127">
          <cell r="A127" t="str">
            <v>刘荣康</v>
          </cell>
          <cell r="B127" t="str">
            <v>727L01</v>
          </cell>
        </row>
        <row r="128">
          <cell r="A128" t="str">
            <v>易永利</v>
          </cell>
          <cell r="B128" t="str">
            <v>727L02</v>
          </cell>
        </row>
        <row r="129">
          <cell r="A129" t="str">
            <v>林芬芬2</v>
          </cell>
          <cell r="B129" t="str">
            <v>726L99</v>
          </cell>
        </row>
        <row r="130">
          <cell r="A130" t="str">
            <v>章萍萍</v>
          </cell>
          <cell r="B130" t="str">
            <v>727L03</v>
          </cell>
        </row>
        <row r="131">
          <cell r="A131" t="str">
            <v>扎西曲珍</v>
          </cell>
          <cell r="B131" t="str">
            <v>727L15</v>
          </cell>
        </row>
        <row r="132">
          <cell r="A132" t="str">
            <v>江久曲珍</v>
          </cell>
          <cell r="B132" t="str">
            <v>727L18</v>
          </cell>
        </row>
        <row r="133">
          <cell r="A133" t="str">
            <v>贾自强</v>
          </cell>
          <cell r="B133" t="str">
            <v>727L21</v>
          </cell>
        </row>
        <row r="134">
          <cell r="A134" t="str">
            <v>扎拉次旦</v>
          </cell>
          <cell r="B134" t="str">
            <v>727L19</v>
          </cell>
        </row>
        <row r="135">
          <cell r="A135" t="str">
            <v>扎西平措</v>
          </cell>
          <cell r="B135" t="str">
            <v>727L23</v>
          </cell>
        </row>
        <row r="136">
          <cell r="A136" t="str">
            <v>林莉莉</v>
          </cell>
          <cell r="B136" t="str">
            <v>7AK257</v>
          </cell>
        </row>
        <row r="137">
          <cell r="A137" t="str">
            <v>石佳旻</v>
          </cell>
          <cell r="B137" t="str">
            <v>7AK238</v>
          </cell>
        </row>
        <row r="138">
          <cell r="A138" t="str">
            <v>陈源</v>
          </cell>
          <cell r="B138" t="str">
            <v>7AK237</v>
          </cell>
        </row>
        <row r="139">
          <cell r="A139" t="str">
            <v>施丽彩</v>
          </cell>
          <cell r="B139" t="str">
            <v>7AK338</v>
          </cell>
        </row>
        <row r="140">
          <cell r="A140" t="str">
            <v>陶鑫</v>
          </cell>
          <cell r="B140" t="str">
            <v>7AK339</v>
          </cell>
        </row>
        <row r="141">
          <cell r="A141" t="str">
            <v>夏志刚</v>
          </cell>
          <cell r="B141" t="str">
            <v>7AK341</v>
          </cell>
        </row>
        <row r="142">
          <cell r="A142" t="str">
            <v>张舒柔</v>
          </cell>
          <cell r="B142" t="str">
            <v>7AK342</v>
          </cell>
        </row>
        <row r="143">
          <cell r="A143" t="str">
            <v>王郑睿</v>
          </cell>
          <cell r="B143" t="str">
            <v>7AK340</v>
          </cell>
        </row>
        <row r="144">
          <cell r="A144" t="str">
            <v>郑佳慧</v>
          </cell>
          <cell r="B144" t="str">
            <v>7AK343</v>
          </cell>
        </row>
        <row r="145">
          <cell r="A145" t="str">
            <v>王希帆</v>
          </cell>
          <cell r="B145" t="str">
            <v>7AK265</v>
          </cell>
        </row>
        <row r="146">
          <cell r="A146" t="str">
            <v>何昀</v>
          </cell>
          <cell r="B146" t="str">
            <v>7AK259</v>
          </cell>
        </row>
        <row r="147">
          <cell r="A147" t="str">
            <v>姚飞</v>
          </cell>
          <cell r="B147" t="str">
            <v>7AK266</v>
          </cell>
        </row>
        <row r="148">
          <cell r="A148" t="str">
            <v>林茹</v>
          </cell>
          <cell r="B148" t="str">
            <v>7AK262</v>
          </cell>
        </row>
        <row r="149">
          <cell r="A149" t="str">
            <v>郑旋</v>
          </cell>
          <cell r="B149" t="str">
            <v>7AK267</v>
          </cell>
        </row>
        <row r="150">
          <cell r="A150" t="str">
            <v>陈磊</v>
          </cell>
          <cell r="B150" t="str">
            <v>7AK258</v>
          </cell>
        </row>
        <row r="151">
          <cell r="A151" t="str">
            <v>江佳</v>
          </cell>
          <cell r="B151" t="str">
            <v>7AK260</v>
          </cell>
        </row>
        <row r="152">
          <cell r="A152" t="str">
            <v>叶嘉琪</v>
          </cell>
          <cell r="B152" t="str">
            <v>7AK360</v>
          </cell>
        </row>
        <row r="153">
          <cell r="A153" t="str">
            <v>孙蜜雪</v>
          </cell>
          <cell r="B153" t="str">
            <v>7AK356</v>
          </cell>
        </row>
        <row r="154">
          <cell r="A154" t="str">
            <v>方珍</v>
          </cell>
          <cell r="B154" t="str">
            <v>7AK350</v>
          </cell>
        </row>
        <row r="155">
          <cell r="A155" t="str">
            <v>毛晓璐</v>
          </cell>
          <cell r="B155" t="str">
            <v>7AK354</v>
          </cell>
        </row>
        <row r="156">
          <cell r="A156" t="str">
            <v>徐雅静</v>
          </cell>
          <cell r="B156" t="str">
            <v>7AK358</v>
          </cell>
        </row>
        <row r="157">
          <cell r="A157" t="str">
            <v>邵桢勇</v>
          </cell>
          <cell r="B157" t="str">
            <v>7AK355</v>
          </cell>
        </row>
        <row r="158">
          <cell r="A158" t="str">
            <v>许钰妍</v>
          </cell>
          <cell r="B158" t="str">
            <v>7AK359</v>
          </cell>
        </row>
        <row r="159">
          <cell r="A159" t="str">
            <v>杨一恒</v>
          </cell>
          <cell r="B159" t="str">
            <v>7AK333</v>
          </cell>
        </row>
        <row r="160">
          <cell r="A160" t="str">
            <v>陈卓</v>
          </cell>
          <cell r="B160" t="str">
            <v>7AK329</v>
          </cell>
        </row>
        <row r="161">
          <cell r="A161" t="str">
            <v>章卫航</v>
          </cell>
          <cell r="B161" t="str">
            <v>7AK335</v>
          </cell>
        </row>
        <row r="162">
          <cell r="A162" t="str">
            <v>张浩峰</v>
          </cell>
          <cell r="B162" t="str">
            <v>7AK334</v>
          </cell>
        </row>
        <row r="163">
          <cell r="A163" t="str">
            <v>李燕萍</v>
          </cell>
          <cell r="B163" t="str">
            <v>7AK331</v>
          </cell>
        </row>
        <row r="164">
          <cell r="A164" t="str">
            <v>姜浩特</v>
          </cell>
          <cell r="B164" t="str">
            <v>7AK330</v>
          </cell>
        </row>
        <row r="165">
          <cell r="A165" t="str">
            <v>朱嘉颖</v>
          </cell>
          <cell r="B165" t="str">
            <v>7AK336</v>
          </cell>
        </row>
        <row r="166">
          <cell r="A166" t="str">
            <v>胡佳明</v>
          </cell>
          <cell r="B166" t="str">
            <v>7AK007</v>
          </cell>
        </row>
        <row r="167">
          <cell r="A167" t="str">
            <v>倪新雨</v>
          </cell>
          <cell r="B167" t="str">
            <v>7AK332</v>
          </cell>
        </row>
        <row r="168">
          <cell r="A168" t="str">
            <v>虞嘉欢</v>
          </cell>
          <cell r="B168" t="str">
            <v>7AK300</v>
          </cell>
        </row>
        <row r="169">
          <cell r="A169" t="str">
            <v>蒋超</v>
          </cell>
          <cell r="B169" t="str">
            <v>7AK295</v>
          </cell>
        </row>
        <row r="170">
          <cell r="A170" t="str">
            <v>何耀之</v>
          </cell>
          <cell r="B170" t="str">
            <v>7AK294</v>
          </cell>
        </row>
        <row r="171">
          <cell r="A171" t="str">
            <v>颜昕</v>
          </cell>
          <cell r="B171" t="str">
            <v>7AK299</v>
          </cell>
        </row>
        <row r="172">
          <cell r="A172" t="str">
            <v>张鹏</v>
          </cell>
          <cell r="B172" t="str">
            <v>7AK301</v>
          </cell>
        </row>
        <row r="173">
          <cell r="A173" t="str">
            <v>魏圣哲</v>
          </cell>
          <cell r="B173" t="str">
            <v>7AK297</v>
          </cell>
        </row>
        <row r="174">
          <cell r="A174" t="str">
            <v>赵子龙</v>
          </cell>
          <cell r="B174" t="str">
            <v>7AK302</v>
          </cell>
        </row>
        <row r="175">
          <cell r="A175" t="str">
            <v>吴文博</v>
          </cell>
          <cell r="B175" t="str">
            <v>7AK298</v>
          </cell>
        </row>
        <row r="176">
          <cell r="A176" t="str">
            <v>郑晓杭</v>
          </cell>
          <cell r="B176" t="str">
            <v>7AK303</v>
          </cell>
        </row>
        <row r="177">
          <cell r="A177" t="str">
            <v>屠王杰</v>
          </cell>
          <cell r="B177" t="str">
            <v>7AK296</v>
          </cell>
        </row>
        <row r="178">
          <cell r="A178" t="str">
            <v>王子成</v>
          </cell>
          <cell r="B178" t="str">
            <v>7AK384</v>
          </cell>
        </row>
        <row r="179">
          <cell r="A179" t="str">
            <v>李瑞</v>
          </cell>
          <cell r="B179" t="str">
            <v>7AK383</v>
          </cell>
        </row>
        <row r="180">
          <cell r="A180" t="str">
            <v>周宁</v>
          </cell>
          <cell r="B180" t="str">
            <v>7AK386</v>
          </cell>
        </row>
        <row r="181">
          <cell r="A181" t="str">
            <v>魏明均</v>
          </cell>
          <cell r="B181" t="str">
            <v>7AK385</v>
          </cell>
        </row>
        <row r="182">
          <cell r="A182" t="str">
            <v>董炜</v>
          </cell>
          <cell r="B182" t="str">
            <v>7AK381</v>
          </cell>
        </row>
        <row r="183">
          <cell r="A183" t="str">
            <v>秦悦琳</v>
          </cell>
          <cell r="B183" t="str">
            <v>7AK365</v>
          </cell>
        </row>
        <row r="184">
          <cell r="A184" t="str">
            <v>程芳芳</v>
          </cell>
          <cell r="B184" t="str">
            <v>7AK363</v>
          </cell>
        </row>
        <row r="185">
          <cell r="A185" t="str">
            <v>吴洋鑫</v>
          </cell>
          <cell r="B185" t="str">
            <v>7AK366</v>
          </cell>
        </row>
        <row r="186">
          <cell r="A186" t="str">
            <v>曹春晖</v>
          </cell>
          <cell r="B186" t="str">
            <v>7AK001</v>
          </cell>
        </row>
        <row r="187">
          <cell r="A187" t="str">
            <v>陈婷婷</v>
          </cell>
          <cell r="B187" t="str">
            <v>7AK362</v>
          </cell>
        </row>
        <row r="188">
          <cell r="A188" t="str">
            <v>黄嘉晟</v>
          </cell>
          <cell r="B188" t="str">
            <v>7AK364</v>
          </cell>
        </row>
        <row r="189">
          <cell r="A189" t="str">
            <v>李铭雯</v>
          </cell>
          <cell r="B189" t="str">
            <v>7AK397</v>
          </cell>
        </row>
        <row r="190">
          <cell r="A190" t="str">
            <v>徐东前</v>
          </cell>
          <cell r="B190" t="str">
            <v>7AK400</v>
          </cell>
        </row>
        <row r="191">
          <cell r="A191" t="str">
            <v>童宁扬</v>
          </cell>
          <cell r="B191" t="str">
            <v>7AK398</v>
          </cell>
        </row>
        <row r="192">
          <cell r="A192" t="str">
            <v>吴敏杰</v>
          </cell>
          <cell r="B192" t="str">
            <v>7AK399</v>
          </cell>
        </row>
        <row r="193">
          <cell r="A193" t="str">
            <v>陈洲洋</v>
          </cell>
          <cell r="B193" t="str">
            <v>7AK396</v>
          </cell>
        </row>
        <row r="194">
          <cell r="A194" t="str">
            <v>陈广添</v>
          </cell>
          <cell r="B194" t="str">
            <v>7AK395</v>
          </cell>
        </row>
        <row r="195">
          <cell r="A195" t="str">
            <v>何莉</v>
          </cell>
          <cell r="B195" t="str">
            <v>7AK392</v>
          </cell>
        </row>
        <row r="196">
          <cell r="A196" t="str">
            <v>廖广霖</v>
          </cell>
          <cell r="B196" t="str">
            <v>7AK393</v>
          </cell>
        </row>
        <row r="197">
          <cell r="A197" t="str">
            <v>赵舒珏</v>
          </cell>
          <cell r="B197" t="str">
            <v>7AK394</v>
          </cell>
        </row>
        <row r="198">
          <cell r="A198" t="str">
            <v>周宝峰</v>
          </cell>
          <cell r="B198" t="str">
            <v>7AK380</v>
          </cell>
        </row>
        <row r="199">
          <cell r="A199" t="str">
            <v>郑苗苗</v>
          </cell>
          <cell r="B199" t="str">
            <v>7AK022</v>
          </cell>
        </row>
        <row r="200">
          <cell r="A200" t="str">
            <v>王梦佳</v>
          </cell>
          <cell r="B200" t="str">
            <v>7AK372</v>
          </cell>
        </row>
        <row r="201">
          <cell r="A201" t="str">
            <v>秦佳翥</v>
          </cell>
          <cell r="B201" t="str">
            <v>7AK371</v>
          </cell>
        </row>
        <row r="202">
          <cell r="A202" t="str">
            <v>金雨诗</v>
          </cell>
          <cell r="B202" t="str">
            <v>7AK367</v>
          </cell>
        </row>
        <row r="203">
          <cell r="A203" t="str">
            <v>刘嘉城</v>
          </cell>
          <cell r="B203" t="str">
            <v>7AK370</v>
          </cell>
        </row>
        <row r="204">
          <cell r="A204" t="str">
            <v>席玮</v>
          </cell>
          <cell r="B204" t="str">
            <v>7AK376</v>
          </cell>
        </row>
        <row r="205">
          <cell r="A205" t="str">
            <v>张浠</v>
          </cell>
          <cell r="B205" t="str">
            <v>7AK378</v>
          </cell>
        </row>
        <row r="206">
          <cell r="A206" t="str">
            <v>章莹莹</v>
          </cell>
          <cell r="B206" t="str">
            <v>7AK379</v>
          </cell>
        </row>
        <row r="207">
          <cell r="A207" t="str">
            <v>李燕燕</v>
          </cell>
          <cell r="B207" t="str">
            <v>7AK369</v>
          </cell>
        </row>
        <row r="208">
          <cell r="A208" t="str">
            <v>王子涵</v>
          </cell>
          <cell r="B208" t="str">
            <v>7AK373</v>
          </cell>
        </row>
        <row r="209">
          <cell r="A209" t="str">
            <v>李鑫淼</v>
          </cell>
          <cell r="B209" t="str">
            <v>7AK368</v>
          </cell>
        </row>
        <row r="210">
          <cell r="A210" t="str">
            <v>王子璐</v>
          </cell>
          <cell r="B210" t="str">
            <v>7AK374</v>
          </cell>
        </row>
        <row r="211">
          <cell r="A211" t="str">
            <v>张航</v>
          </cell>
          <cell r="B211" t="str">
            <v>7AK377</v>
          </cell>
        </row>
        <row r="212">
          <cell r="A212" t="str">
            <v>闻雯</v>
          </cell>
          <cell r="B212" t="str">
            <v>7AK375</v>
          </cell>
        </row>
        <row r="213">
          <cell r="A213" t="str">
            <v>杨松</v>
          </cell>
          <cell r="B213" t="str">
            <v>7AK209</v>
          </cell>
        </row>
        <row r="214">
          <cell r="A214" t="str">
            <v>张静</v>
          </cell>
          <cell r="B214" t="str">
            <v>7AK239</v>
          </cell>
        </row>
        <row r="215">
          <cell r="A215" t="str">
            <v>黄子元</v>
          </cell>
          <cell r="B215" t="str">
            <v>7AK190</v>
          </cell>
        </row>
        <row r="216">
          <cell r="A216" t="str">
            <v>储苇苇</v>
          </cell>
          <cell r="B216" t="str">
            <v>7AK201</v>
          </cell>
        </row>
        <row r="217">
          <cell r="A217" t="str">
            <v>楼婧雯</v>
          </cell>
          <cell r="B217" t="str">
            <v>7AK204</v>
          </cell>
        </row>
        <row r="218">
          <cell r="A218" t="str">
            <v>宋冰欣</v>
          </cell>
          <cell r="B218" t="str">
            <v>7AK220</v>
          </cell>
        </row>
        <row r="219">
          <cell r="A219" t="str">
            <v>王晟恺</v>
          </cell>
          <cell r="B219" t="str">
            <v>7AK221</v>
          </cell>
        </row>
        <row r="220">
          <cell r="A220" t="str">
            <v>蒋雪庆</v>
          </cell>
          <cell r="B220" t="str">
            <v>7AK214</v>
          </cell>
        </row>
        <row r="221">
          <cell r="A221" t="str">
            <v>寿叶琦</v>
          </cell>
          <cell r="B221" t="str">
            <v>7AK205</v>
          </cell>
        </row>
        <row r="222">
          <cell r="A222" t="str">
            <v>黄佳</v>
          </cell>
          <cell r="B222" t="str">
            <v>7AK233</v>
          </cell>
        </row>
        <row r="223">
          <cell r="A223" t="str">
            <v>张华栋</v>
          </cell>
          <cell r="B223" t="str">
            <v>7AK235</v>
          </cell>
        </row>
        <row r="224">
          <cell r="A224" t="str">
            <v>林庆成</v>
          </cell>
          <cell r="B224" t="str">
            <v>7AK185</v>
          </cell>
        </row>
        <row r="225">
          <cell r="A225" t="str">
            <v>何之莹</v>
          </cell>
          <cell r="B225" t="str">
            <v>7AK227</v>
          </cell>
        </row>
        <row r="226">
          <cell r="A226" t="str">
            <v>杜林佳</v>
          </cell>
          <cell r="B226" t="str">
            <v>7AK225</v>
          </cell>
        </row>
        <row r="227">
          <cell r="A227" t="str">
            <v>顾骁</v>
          </cell>
          <cell r="B227" t="str">
            <v>7AK226</v>
          </cell>
        </row>
        <row r="228">
          <cell r="A228" t="str">
            <v>郑盛朵</v>
          </cell>
          <cell r="B228" t="str">
            <v>7AK194</v>
          </cell>
        </row>
        <row r="229">
          <cell r="A229" t="str">
            <v>朱凌</v>
          </cell>
          <cell r="B229" t="str">
            <v>7AK189</v>
          </cell>
        </row>
        <row r="230">
          <cell r="A230" t="str">
            <v>何燕磊</v>
          </cell>
          <cell r="B230" t="str">
            <v>7AK181</v>
          </cell>
        </row>
        <row r="231">
          <cell r="A231" t="str">
            <v>连莉优</v>
          </cell>
          <cell r="B231" t="str">
            <v>7AK184</v>
          </cell>
        </row>
        <row r="232">
          <cell r="A232" t="str">
            <v>柴梦宇</v>
          </cell>
          <cell r="B232" t="str">
            <v>7AK002</v>
          </cell>
        </row>
        <row r="233">
          <cell r="A233" t="str">
            <v>舒平平</v>
          </cell>
          <cell r="B233" t="str">
            <v>7AK015</v>
          </cell>
        </row>
        <row r="234">
          <cell r="A234" t="str">
            <v>林含豫</v>
          </cell>
          <cell r="B234" t="str">
            <v>7AK218</v>
          </cell>
        </row>
        <row r="235">
          <cell r="A235" t="str">
            <v>戚如意</v>
          </cell>
          <cell r="B235" t="str">
            <v>7AK014</v>
          </cell>
        </row>
        <row r="236">
          <cell r="A236" t="str">
            <v>王露雅</v>
          </cell>
          <cell r="B236" t="str">
            <v>7AK188</v>
          </cell>
        </row>
        <row r="237">
          <cell r="A237" t="str">
            <v>罗霄</v>
          </cell>
          <cell r="B237" t="str">
            <v>7AK186</v>
          </cell>
        </row>
        <row r="238">
          <cell r="A238" t="str">
            <v>王颖（20级）</v>
          </cell>
          <cell r="B238" t="str">
            <v>7AK222</v>
          </cell>
        </row>
        <row r="239">
          <cell r="A239" t="str">
            <v>田文溢</v>
          </cell>
          <cell r="B239" t="str">
            <v>7AK206</v>
          </cell>
        </row>
        <row r="240">
          <cell r="A240" t="str">
            <v>张帆</v>
          </cell>
          <cell r="B240" t="str">
            <v>7AK210</v>
          </cell>
        </row>
        <row r="241">
          <cell r="A241" t="str">
            <v>蒋俞春</v>
          </cell>
          <cell r="B241" t="str">
            <v>7AK009</v>
          </cell>
        </row>
        <row r="242">
          <cell r="A242" t="str">
            <v>章恬雨</v>
          </cell>
          <cell r="B242" t="str">
            <v>7AK199</v>
          </cell>
        </row>
        <row r="243">
          <cell r="A243" t="str">
            <v>王林莹</v>
          </cell>
          <cell r="B243" t="str">
            <v>7AK229</v>
          </cell>
        </row>
        <row r="244">
          <cell r="A244" t="str">
            <v>祝珊</v>
          </cell>
          <cell r="B244" t="str">
            <v>7AK195</v>
          </cell>
        </row>
        <row r="245">
          <cell r="A245" t="str">
            <v>王筱萍</v>
          </cell>
          <cell r="B245" t="str">
            <v>7AK192</v>
          </cell>
        </row>
        <row r="246">
          <cell r="A246" t="str">
            <v>田俞倩</v>
          </cell>
          <cell r="B246" t="str">
            <v>7AK207</v>
          </cell>
        </row>
        <row r="247">
          <cell r="A247" t="str">
            <v>谷柳丹</v>
          </cell>
          <cell r="B247" t="str">
            <v>7AK202</v>
          </cell>
        </row>
        <row r="248">
          <cell r="A248" t="str">
            <v>郑钧杰</v>
          </cell>
          <cell r="B248" t="str">
            <v>7AK231</v>
          </cell>
        </row>
        <row r="249">
          <cell r="A249" t="str">
            <v>李孙剑</v>
          </cell>
          <cell r="B249" t="str">
            <v>7AK217</v>
          </cell>
        </row>
        <row r="250">
          <cell r="A250" t="str">
            <v>蒋柯炜</v>
          </cell>
          <cell r="B250" t="str">
            <v>7AK213</v>
          </cell>
        </row>
        <row r="251">
          <cell r="A251" t="str">
            <v>陈莹莹</v>
          </cell>
          <cell r="B251" t="str">
            <v>7AK211</v>
          </cell>
        </row>
        <row r="252">
          <cell r="A252" t="str">
            <v>张伊妮</v>
          </cell>
          <cell r="B252" t="str">
            <v>7AK224</v>
          </cell>
        </row>
        <row r="253">
          <cell r="A253" t="str">
            <v>李婕</v>
          </cell>
          <cell r="B253" t="str">
            <v>7AK216</v>
          </cell>
        </row>
        <row r="254">
          <cell r="A254" t="str">
            <v>李承峻</v>
          </cell>
          <cell r="B254" t="str">
            <v>7AK215</v>
          </cell>
        </row>
        <row r="255">
          <cell r="A255" t="str">
            <v>蒋盼若</v>
          </cell>
          <cell r="B255" t="str">
            <v>7AK197</v>
          </cell>
        </row>
        <row r="256">
          <cell r="A256" t="str">
            <v>苗丹</v>
          </cell>
          <cell r="B256" t="str">
            <v>7AK219</v>
          </cell>
        </row>
        <row r="257">
          <cell r="A257" t="str">
            <v>王雨涤</v>
          </cell>
          <cell r="B257" t="str">
            <v>7AK198</v>
          </cell>
        </row>
        <row r="258">
          <cell r="A258" t="str">
            <v>汪望佳</v>
          </cell>
          <cell r="B258" t="str">
            <v>7AK208</v>
          </cell>
        </row>
        <row r="259">
          <cell r="A259" t="str">
            <v>黄欧阳</v>
          </cell>
          <cell r="B259" t="str">
            <v>7AK234</v>
          </cell>
        </row>
        <row r="260">
          <cell r="A260" t="str">
            <v>柯海艳</v>
          </cell>
          <cell r="B260" t="str">
            <v>7AK191</v>
          </cell>
        </row>
        <row r="261">
          <cell r="A261" t="str">
            <v>陈金鑫</v>
          </cell>
          <cell r="B261" t="str">
            <v>7AK180</v>
          </cell>
        </row>
        <row r="262">
          <cell r="A262" t="str">
            <v>李俊峰</v>
          </cell>
          <cell r="B262" t="str">
            <v>7AK183</v>
          </cell>
        </row>
        <row r="263">
          <cell r="A263" t="str">
            <v>黄昱恒</v>
          </cell>
          <cell r="B263" t="str">
            <v>7AK182</v>
          </cell>
        </row>
        <row r="264">
          <cell r="A264" t="str">
            <v>周紫君</v>
          </cell>
          <cell r="B264" t="str">
            <v>7AK230</v>
          </cell>
        </row>
        <row r="265">
          <cell r="A265" t="str">
            <v>蒋佳红</v>
          </cell>
          <cell r="B265" t="str">
            <v>7AK228</v>
          </cell>
        </row>
        <row r="266">
          <cell r="A266" t="str">
            <v>朱凌潇</v>
          </cell>
          <cell r="B266" t="str">
            <v>7AK232</v>
          </cell>
        </row>
        <row r="267">
          <cell r="A267" t="str">
            <v>杨娜丽</v>
          </cell>
          <cell r="B267" t="str">
            <v>7AK256</v>
          </cell>
        </row>
        <row r="268">
          <cell r="A268" t="str">
            <v>陈乐乐</v>
          </cell>
          <cell r="B268" t="str">
            <v>7AK255</v>
          </cell>
        </row>
        <row r="269">
          <cell r="A269" t="str">
            <v>张璐瑶</v>
          </cell>
          <cell r="B269" t="str">
            <v>7AK391</v>
          </cell>
        </row>
        <row r="270">
          <cell r="A270" t="str">
            <v>顾恺尔</v>
          </cell>
          <cell r="B270" t="str">
            <v>7AM367</v>
          </cell>
        </row>
        <row r="271">
          <cell r="A271" t="str">
            <v>陈宇锋</v>
          </cell>
          <cell r="B271" t="str">
            <v>7AK387</v>
          </cell>
        </row>
        <row r="272">
          <cell r="A272" t="str">
            <v>潘星远</v>
          </cell>
          <cell r="B272" t="str">
            <v>7AK248</v>
          </cell>
        </row>
        <row r="273">
          <cell r="A273" t="str">
            <v>蔡寒雨</v>
          </cell>
          <cell r="B273" t="str">
            <v>7AK240</v>
          </cell>
        </row>
        <row r="274">
          <cell r="A274" t="str">
            <v>黄也芝</v>
          </cell>
          <cell r="B274" t="str">
            <v>7AK243</v>
          </cell>
        </row>
        <row r="275">
          <cell r="A275" t="str">
            <v>屠宇杰</v>
          </cell>
          <cell r="B275" t="str">
            <v>7AK249</v>
          </cell>
        </row>
        <row r="276">
          <cell r="A276" t="str">
            <v>陈柳竹</v>
          </cell>
          <cell r="B276" t="str">
            <v>7AK241</v>
          </cell>
        </row>
        <row r="277">
          <cell r="A277" t="str">
            <v>王程菊</v>
          </cell>
          <cell r="B277" t="str">
            <v>7AK250</v>
          </cell>
        </row>
        <row r="278">
          <cell r="A278" t="str">
            <v>林雨杭</v>
          </cell>
          <cell r="B278" t="str">
            <v>7AK245</v>
          </cell>
        </row>
        <row r="279">
          <cell r="A279" t="str">
            <v>陆慧珍</v>
          </cell>
          <cell r="B279" t="str">
            <v>7AK246</v>
          </cell>
        </row>
        <row r="280">
          <cell r="A280" t="str">
            <v>金如珺</v>
          </cell>
          <cell r="B280" t="str">
            <v>7AK244</v>
          </cell>
        </row>
        <row r="281">
          <cell r="A281" t="str">
            <v>王奕凯</v>
          </cell>
          <cell r="B281" t="str">
            <v>7AK251</v>
          </cell>
        </row>
        <row r="282">
          <cell r="A282" t="str">
            <v>祝寒宇</v>
          </cell>
          <cell r="B282" t="str">
            <v>7AK254</v>
          </cell>
        </row>
        <row r="283">
          <cell r="A283" t="str">
            <v>潘巨元</v>
          </cell>
          <cell r="B283" t="str">
            <v>7AK247</v>
          </cell>
        </row>
        <row r="284">
          <cell r="A284" t="str">
            <v>何海俊</v>
          </cell>
          <cell r="B284" t="str">
            <v>7AK242</v>
          </cell>
        </row>
        <row r="285">
          <cell r="A285" t="str">
            <v>徐琦</v>
          </cell>
          <cell r="B285" t="str">
            <v>7AK017</v>
          </cell>
        </row>
        <row r="286">
          <cell r="A286" t="str">
            <v>赵明月</v>
          </cell>
          <cell r="B286" t="str">
            <v>7AK253</v>
          </cell>
        </row>
        <row r="287">
          <cell r="A287" t="str">
            <v>周俊雷</v>
          </cell>
          <cell r="B287" t="str">
            <v>7AK023</v>
          </cell>
        </row>
        <row r="288">
          <cell r="A288" t="str">
            <v>陈杰</v>
          </cell>
          <cell r="B288" t="str">
            <v>7AK319</v>
          </cell>
        </row>
        <row r="289">
          <cell r="A289" t="str">
            <v>张千</v>
          </cell>
          <cell r="B289" t="str">
            <v>7AK326</v>
          </cell>
        </row>
        <row r="290">
          <cell r="A290" t="str">
            <v>饶昶俊</v>
          </cell>
          <cell r="B290" t="str">
            <v>7AK322</v>
          </cell>
        </row>
        <row r="291">
          <cell r="A291" t="str">
            <v>金靖浩</v>
          </cell>
          <cell r="B291" t="str">
            <v>7AK320</v>
          </cell>
        </row>
        <row r="292">
          <cell r="A292" t="str">
            <v>沈超栋</v>
          </cell>
          <cell r="B292" t="str">
            <v>7AK323</v>
          </cell>
        </row>
        <row r="293">
          <cell r="A293" t="str">
            <v>肖悦南</v>
          </cell>
          <cell r="B293" t="str">
            <v>7AK324</v>
          </cell>
        </row>
        <row r="294">
          <cell r="A294" t="str">
            <v>张玉亮</v>
          </cell>
          <cell r="B294" t="str">
            <v>7AK327</v>
          </cell>
        </row>
        <row r="295">
          <cell r="A295" t="str">
            <v>张翀</v>
          </cell>
          <cell r="B295" t="str">
            <v>7AK325</v>
          </cell>
        </row>
        <row r="296">
          <cell r="A296" t="str">
            <v>郑泽正</v>
          </cell>
          <cell r="B296" t="str">
            <v>7AK328</v>
          </cell>
        </row>
        <row r="297">
          <cell r="A297" t="str">
            <v>李赟</v>
          </cell>
          <cell r="B297" t="str">
            <v>7AK321</v>
          </cell>
        </row>
        <row r="298">
          <cell r="A298" t="str">
            <v>陈宇</v>
          </cell>
          <cell r="B298" t="str">
            <v>7AK005</v>
          </cell>
        </row>
        <row r="299">
          <cell r="A299" t="str">
            <v>周涛</v>
          </cell>
          <cell r="B299" t="str">
            <v>7AK310</v>
          </cell>
        </row>
        <row r="300">
          <cell r="A300" t="str">
            <v>陈李琛</v>
          </cell>
          <cell r="B300" t="str">
            <v>7AK304</v>
          </cell>
        </row>
        <row r="301">
          <cell r="A301" t="str">
            <v>胡佳炜</v>
          </cell>
          <cell r="B301" t="str">
            <v>7AK278</v>
          </cell>
        </row>
        <row r="302">
          <cell r="A302" t="str">
            <v>陈恺愉</v>
          </cell>
          <cell r="B302" t="str">
            <v>7AK003</v>
          </cell>
        </row>
        <row r="303">
          <cell r="A303" t="str">
            <v>王均卿</v>
          </cell>
          <cell r="B303" t="str">
            <v>7AK016</v>
          </cell>
        </row>
        <row r="304">
          <cell r="A304" t="str">
            <v>罗欣</v>
          </cell>
          <cell r="B304" t="str">
            <v>7AK012</v>
          </cell>
        </row>
        <row r="305">
          <cell r="A305" t="str">
            <v>戴瑞帅</v>
          </cell>
          <cell r="B305" t="str">
            <v>7AK277</v>
          </cell>
        </row>
        <row r="306">
          <cell r="A306" t="str">
            <v>刘焕聪</v>
          </cell>
          <cell r="B306" t="str">
            <v>7AK285</v>
          </cell>
        </row>
        <row r="307">
          <cell r="A307" t="str">
            <v>刘子田</v>
          </cell>
          <cell r="B307" t="str">
            <v>7AK314</v>
          </cell>
        </row>
        <row r="308">
          <cell r="A308" t="str">
            <v>朱文韬</v>
          </cell>
          <cell r="B308" t="str">
            <v>7AK318</v>
          </cell>
        </row>
        <row r="309">
          <cell r="A309" t="str">
            <v>颜聪智</v>
          </cell>
          <cell r="B309" t="str">
            <v>7AK347</v>
          </cell>
        </row>
        <row r="310">
          <cell r="A310" t="str">
            <v>傅维达</v>
          </cell>
          <cell r="B310" t="str">
            <v>7AK006</v>
          </cell>
        </row>
        <row r="311">
          <cell r="A311" t="str">
            <v>芦康康</v>
          </cell>
          <cell r="B311" t="str">
            <v>7AK346</v>
          </cell>
        </row>
        <row r="312">
          <cell r="A312" t="str">
            <v>卢浩锋</v>
          </cell>
          <cell r="B312" t="str">
            <v>7AK287</v>
          </cell>
        </row>
        <row r="313">
          <cell r="A313" t="str">
            <v>徐洪凯</v>
          </cell>
          <cell r="B313" t="str">
            <v>7AK290</v>
          </cell>
        </row>
        <row r="314">
          <cell r="A314" t="str">
            <v>张宇茹</v>
          </cell>
          <cell r="B314" t="str">
            <v>7AK349</v>
          </cell>
        </row>
        <row r="315">
          <cell r="A315" t="str">
            <v>王宇锋</v>
          </cell>
          <cell r="B315" t="str">
            <v>7AK307</v>
          </cell>
        </row>
        <row r="316">
          <cell r="A316" t="str">
            <v>章鹏飞</v>
          </cell>
          <cell r="B316" t="str">
            <v>7AK309</v>
          </cell>
        </row>
        <row r="317">
          <cell r="A317" t="str">
            <v>孟高峰</v>
          </cell>
          <cell r="B317" t="str">
            <v>7AK289</v>
          </cell>
        </row>
        <row r="318">
          <cell r="A318" t="str">
            <v>刘迟</v>
          </cell>
          <cell r="B318" t="str">
            <v>7AK284</v>
          </cell>
        </row>
        <row r="319">
          <cell r="A319" t="str">
            <v>李恬</v>
          </cell>
          <cell r="B319" t="str">
            <v>7AK011</v>
          </cell>
        </row>
        <row r="320">
          <cell r="A320" t="str">
            <v>杨俊</v>
          </cell>
          <cell r="B320" t="str">
            <v>7AK291</v>
          </cell>
        </row>
        <row r="321">
          <cell r="A321" t="str">
            <v>林卓群</v>
          </cell>
          <cell r="B321" t="str">
            <v>7AK283</v>
          </cell>
        </row>
        <row r="322">
          <cell r="A322" t="str">
            <v>蒋麒麟</v>
          </cell>
          <cell r="B322" t="str">
            <v>7AK282</v>
          </cell>
        </row>
        <row r="323">
          <cell r="A323" t="str">
            <v>徐苏纬</v>
          </cell>
          <cell r="B323" t="str">
            <v>7AK316</v>
          </cell>
        </row>
        <row r="324">
          <cell r="A324" t="str">
            <v>林燊</v>
          </cell>
          <cell r="B324" t="str">
            <v>7AK313</v>
          </cell>
        </row>
        <row r="325">
          <cell r="A325" t="str">
            <v>张纬</v>
          </cell>
          <cell r="B325" t="str">
            <v>7AK317</v>
          </cell>
        </row>
        <row r="326">
          <cell r="A326" t="str">
            <v>娄栋豪</v>
          </cell>
          <cell r="B326" t="str">
            <v>7AK286</v>
          </cell>
        </row>
        <row r="327">
          <cell r="A327" t="str">
            <v>黄凯鑫</v>
          </cell>
          <cell r="B327" t="str">
            <v>7AK280</v>
          </cell>
        </row>
        <row r="328">
          <cell r="A328" t="str">
            <v>徐启定</v>
          </cell>
          <cell r="B328" t="str">
            <v>7AK018</v>
          </cell>
        </row>
        <row r="329">
          <cell r="A329" t="str">
            <v>郑益涛</v>
          </cell>
          <cell r="B329" t="str">
            <v>7AK293</v>
          </cell>
        </row>
        <row r="330">
          <cell r="A330" t="str">
            <v>叶陈涛</v>
          </cell>
          <cell r="B330" t="str">
            <v>7AK020</v>
          </cell>
        </row>
        <row r="331">
          <cell r="A331" t="str">
            <v>金佳奇</v>
          </cell>
          <cell r="B331" t="str">
            <v>7AK312</v>
          </cell>
        </row>
        <row r="332">
          <cell r="A332" t="str">
            <v>成浩铭</v>
          </cell>
          <cell r="B332" t="str">
            <v>7AK311</v>
          </cell>
        </row>
        <row r="333">
          <cell r="A333" t="str">
            <v>徐依颖</v>
          </cell>
          <cell r="B333" t="str">
            <v>7AK019</v>
          </cell>
        </row>
        <row r="334">
          <cell r="A334" t="str">
            <v>严国林</v>
          </cell>
          <cell r="B334" t="str">
            <v>7AK308</v>
          </cell>
        </row>
        <row r="335">
          <cell r="A335" t="str">
            <v>施程浩</v>
          </cell>
          <cell r="B335" t="str">
            <v>7AK306</v>
          </cell>
        </row>
        <row r="336">
          <cell r="A336" t="str">
            <v>孔家瑾</v>
          </cell>
          <cell r="B336" t="str">
            <v>7AK010</v>
          </cell>
        </row>
        <row r="337">
          <cell r="A337" t="str">
            <v>蔡慧欣</v>
          </cell>
          <cell r="B337" t="str">
            <v>7AK275</v>
          </cell>
        </row>
        <row r="338">
          <cell r="A338" t="str">
            <v>叶晨巧</v>
          </cell>
          <cell r="B338" t="str">
            <v>7AK292</v>
          </cell>
        </row>
        <row r="339">
          <cell r="A339" t="str">
            <v>丁逸</v>
          </cell>
          <cell r="B339" t="str">
            <v>7AK305</v>
          </cell>
        </row>
        <row r="340">
          <cell r="A340" t="str">
            <v>茅叶繁</v>
          </cell>
          <cell r="B340" t="str">
            <v>7AK013</v>
          </cell>
        </row>
        <row r="341">
          <cell r="A341" t="str">
            <v>江文杰</v>
          </cell>
          <cell r="B341" t="str">
            <v>7AK344</v>
          </cell>
        </row>
        <row r="342">
          <cell r="A342" t="str">
            <v>郑丹妮</v>
          </cell>
          <cell r="B342" t="str">
            <v>7AK021</v>
          </cell>
        </row>
        <row r="343">
          <cell r="A343" t="str">
            <v>黄涛涛</v>
          </cell>
          <cell r="B343" t="str">
            <v>7AK281</v>
          </cell>
        </row>
        <row r="344">
          <cell r="A344" t="str">
            <v>卢显呈</v>
          </cell>
          <cell r="B344" t="str">
            <v>7AK288</v>
          </cell>
        </row>
        <row r="345">
          <cell r="A345" t="str">
            <v>胡蒙牧</v>
          </cell>
          <cell r="B345" t="str">
            <v>7AK279</v>
          </cell>
        </row>
        <row r="346">
          <cell r="A346" t="str">
            <v>尹世平</v>
          </cell>
          <cell r="B346" t="str">
            <v>7AK337</v>
          </cell>
        </row>
        <row r="347">
          <cell r="A347" t="str">
            <v>王欢欢</v>
          </cell>
          <cell r="B347" t="str">
            <v>7AK271</v>
          </cell>
        </row>
        <row r="348">
          <cell r="A348" t="str">
            <v>盘晶晶</v>
          </cell>
          <cell r="B348" t="str">
            <v>7AK268</v>
          </cell>
        </row>
        <row r="349">
          <cell r="A349" t="str">
            <v>杨翔</v>
          </cell>
          <cell r="B349" t="str">
            <v>7AK273</v>
          </cell>
        </row>
        <row r="350">
          <cell r="A350" t="str">
            <v>徐孟新</v>
          </cell>
          <cell r="B350" t="str">
            <v>7AK272</v>
          </cell>
        </row>
        <row r="351">
          <cell r="A351" t="str">
            <v>石士艺</v>
          </cell>
          <cell r="B351" t="str">
            <v>7AK269</v>
          </cell>
        </row>
        <row r="352">
          <cell r="A352" t="str">
            <v>赖小娟</v>
          </cell>
          <cell r="B352" t="str">
            <v>7AK382</v>
          </cell>
        </row>
        <row r="353">
          <cell r="A353" t="str">
            <v>沈徐欣</v>
          </cell>
          <cell r="B353" t="str">
            <v>7AK439</v>
          </cell>
        </row>
        <row r="354">
          <cell r="A354" t="str">
            <v>马国萍</v>
          </cell>
          <cell r="B354" t="str">
            <v>7AK438</v>
          </cell>
        </row>
        <row r="355">
          <cell r="A355" t="str">
            <v>杨爽</v>
          </cell>
          <cell r="B355" t="str">
            <v>7AK437</v>
          </cell>
        </row>
        <row r="356">
          <cell r="A356" t="str">
            <v>陈玲巧</v>
          </cell>
          <cell r="B356" t="str">
            <v>7AK004</v>
          </cell>
        </row>
        <row r="357">
          <cell r="A357" t="str">
            <v>何晓雨</v>
          </cell>
          <cell r="B357" t="str">
            <v>7AK196</v>
          </cell>
        </row>
        <row r="358">
          <cell r="A358" t="str">
            <v>张雷1</v>
          </cell>
          <cell r="B358">
            <v>121111</v>
          </cell>
        </row>
        <row r="359">
          <cell r="A359" t="str">
            <v>黄倩</v>
          </cell>
          <cell r="B359" t="str">
            <v>727L53</v>
          </cell>
        </row>
        <row r="360">
          <cell r="A360" t="str">
            <v>杨盼盼</v>
          </cell>
          <cell r="B360" t="str">
            <v>727L55</v>
          </cell>
        </row>
        <row r="361">
          <cell r="A361" t="str">
            <v>陈政儒</v>
          </cell>
          <cell r="B361" t="str">
            <v>727L52</v>
          </cell>
        </row>
        <row r="362">
          <cell r="A362" t="str">
            <v>金理曾</v>
          </cell>
          <cell r="B362" t="str">
            <v>727L54</v>
          </cell>
        </row>
        <row r="363">
          <cell r="A363" t="str">
            <v>苏雨晗</v>
          </cell>
          <cell r="B363" t="str">
            <v>727L56</v>
          </cell>
        </row>
        <row r="364">
          <cell r="A364" t="str">
            <v>郑浩1</v>
          </cell>
          <cell r="B364" t="str">
            <v>727L57</v>
          </cell>
        </row>
        <row r="365">
          <cell r="A365" t="str">
            <v>厉灵妍</v>
          </cell>
          <cell r="B365" t="str">
            <v>727L59</v>
          </cell>
        </row>
        <row r="366">
          <cell r="A366" t="str">
            <v>黄东东</v>
          </cell>
          <cell r="B366" t="str">
            <v>727L58</v>
          </cell>
        </row>
        <row r="367">
          <cell r="A367" t="str">
            <v>孙悦</v>
          </cell>
          <cell r="B367" t="str">
            <v>729L22</v>
          </cell>
        </row>
        <row r="368">
          <cell r="A368" t="str">
            <v>余铃铃</v>
          </cell>
          <cell r="B368" t="str">
            <v>729L21</v>
          </cell>
        </row>
        <row r="369">
          <cell r="A369" t="str">
            <v>蔡丽君</v>
          </cell>
          <cell r="B369">
            <v>621023</v>
          </cell>
        </row>
        <row r="370">
          <cell r="A370" t="str">
            <v>徐斌斌</v>
          </cell>
          <cell r="B370" t="str">
            <v>727L60</v>
          </cell>
        </row>
        <row r="371">
          <cell r="A371" t="str">
            <v>潘昊</v>
          </cell>
          <cell r="B371">
            <v>121029</v>
          </cell>
        </row>
        <row r="372">
          <cell r="A372" t="str">
            <v>翁万青</v>
          </cell>
          <cell r="B372">
            <v>121033</v>
          </cell>
        </row>
        <row r="373">
          <cell r="A373" t="str">
            <v>康孝雕</v>
          </cell>
          <cell r="B373" t="str">
            <v>727L61</v>
          </cell>
        </row>
        <row r="374">
          <cell r="A374" t="str">
            <v>李发谊</v>
          </cell>
          <cell r="B374" t="str">
            <v>727L62</v>
          </cell>
        </row>
        <row r="375">
          <cell r="A375" t="str">
            <v>程倩倩</v>
          </cell>
          <cell r="B375" t="str">
            <v>727L63</v>
          </cell>
        </row>
        <row r="376">
          <cell r="A376" t="str">
            <v>林忠辉</v>
          </cell>
          <cell r="B376" t="str">
            <v>727L65</v>
          </cell>
        </row>
        <row r="377">
          <cell r="A377" t="str">
            <v>钱元晨</v>
          </cell>
          <cell r="B377" t="str">
            <v>727L70</v>
          </cell>
        </row>
        <row r="378">
          <cell r="A378" t="str">
            <v>周宇婕</v>
          </cell>
          <cell r="B378" t="str">
            <v>727L72</v>
          </cell>
        </row>
        <row r="379">
          <cell r="A379" t="str">
            <v>张洋洋</v>
          </cell>
          <cell r="B379" t="str">
            <v>727L71</v>
          </cell>
        </row>
        <row r="380">
          <cell r="A380" t="str">
            <v>洪周舟</v>
          </cell>
          <cell r="B380" t="str">
            <v>727L74</v>
          </cell>
        </row>
        <row r="381">
          <cell r="A381" t="str">
            <v>潘心典</v>
          </cell>
          <cell r="B381" t="str">
            <v>727L73</v>
          </cell>
        </row>
        <row r="382">
          <cell r="A382" t="str">
            <v>张安琪</v>
          </cell>
          <cell r="B382">
            <v>621020</v>
          </cell>
        </row>
        <row r="383">
          <cell r="A383" t="str">
            <v>郑思思1</v>
          </cell>
          <cell r="B383">
            <v>621019</v>
          </cell>
        </row>
        <row r="384">
          <cell r="A384" t="str">
            <v>李婷</v>
          </cell>
          <cell r="B384" t="str">
            <v>727L79</v>
          </cell>
        </row>
        <row r="385">
          <cell r="A385" t="str">
            <v>李佳男</v>
          </cell>
          <cell r="B385" t="str">
            <v>727L78</v>
          </cell>
        </row>
        <row r="386">
          <cell r="A386" t="str">
            <v>丁河河</v>
          </cell>
          <cell r="B386" t="str">
            <v>727L76</v>
          </cell>
        </row>
        <row r="387">
          <cell r="A387" t="str">
            <v>朱荣杰</v>
          </cell>
          <cell r="B387" t="str">
            <v>727L80</v>
          </cell>
        </row>
        <row r="388">
          <cell r="A388" t="str">
            <v>高纯洁</v>
          </cell>
          <cell r="B388" t="str">
            <v>727L75</v>
          </cell>
        </row>
        <row r="389">
          <cell r="A389" t="str">
            <v>林诚祺</v>
          </cell>
          <cell r="B389" t="str">
            <v>729L18</v>
          </cell>
        </row>
        <row r="390">
          <cell r="A390" t="str">
            <v>蔡超</v>
          </cell>
          <cell r="B390">
            <v>621010</v>
          </cell>
        </row>
        <row r="391">
          <cell r="A391" t="str">
            <v>蔡梦丝</v>
          </cell>
          <cell r="B391">
            <v>121006</v>
          </cell>
        </row>
        <row r="392">
          <cell r="A392" t="str">
            <v>王文韩</v>
          </cell>
          <cell r="B392">
            <v>121117</v>
          </cell>
        </row>
        <row r="393">
          <cell r="A393" t="str">
            <v>翁天豪</v>
          </cell>
          <cell r="B393">
            <v>621008</v>
          </cell>
        </row>
        <row r="394">
          <cell r="A394" t="str">
            <v>周江华</v>
          </cell>
          <cell r="B394">
            <v>621001</v>
          </cell>
        </row>
        <row r="395">
          <cell r="A395" t="str">
            <v>钱进富</v>
          </cell>
          <cell r="B395">
            <v>121009</v>
          </cell>
        </row>
        <row r="396">
          <cell r="A396" t="str">
            <v>陈旺</v>
          </cell>
          <cell r="B396" t="str">
            <v>727L84</v>
          </cell>
        </row>
        <row r="397">
          <cell r="A397" t="str">
            <v>赵怡捷</v>
          </cell>
          <cell r="B397" t="str">
            <v>727L89</v>
          </cell>
        </row>
        <row r="398">
          <cell r="A398" t="str">
            <v>侯超尘</v>
          </cell>
          <cell r="B398" t="str">
            <v>727L85</v>
          </cell>
        </row>
        <row r="399">
          <cell r="A399" t="str">
            <v>王强1</v>
          </cell>
          <cell r="B399" t="str">
            <v>727L88</v>
          </cell>
        </row>
        <row r="400">
          <cell r="A400" t="str">
            <v>周嘉辉</v>
          </cell>
          <cell r="B400" t="str">
            <v>727L90</v>
          </cell>
        </row>
        <row r="401">
          <cell r="A401" t="str">
            <v>林程辉</v>
          </cell>
          <cell r="B401" t="str">
            <v>727L86</v>
          </cell>
        </row>
        <row r="402">
          <cell r="A402" t="str">
            <v>苏芬芬</v>
          </cell>
          <cell r="B402" t="str">
            <v>727L87</v>
          </cell>
        </row>
        <row r="403">
          <cell r="A403" t="str">
            <v>赖彬鑫</v>
          </cell>
          <cell r="B403" t="str">
            <v>727L81</v>
          </cell>
        </row>
        <row r="404">
          <cell r="A404" t="str">
            <v>卓白雪</v>
          </cell>
          <cell r="B404" t="str">
            <v>727L82</v>
          </cell>
        </row>
        <row r="405">
          <cell r="A405" t="str">
            <v>陈芳媛</v>
          </cell>
          <cell r="B405" t="str">
            <v>727L83</v>
          </cell>
        </row>
        <row r="406">
          <cell r="A406" t="str">
            <v>陈安琪</v>
          </cell>
          <cell r="B406">
            <v>621022</v>
          </cell>
        </row>
        <row r="407">
          <cell r="A407" t="str">
            <v>陈培森</v>
          </cell>
          <cell r="B407" t="str">
            <v>729L19</v>
          </cell>
        </row>
        <row r="408">
          <cell r="A408" t="str">
            <v>陈梦霞</v>
          </cell>
          <cell r="B408">
            <v>121019</v>
          </cell>
        </row>
        <row r="409">
          <cell r="A409" t="str">
            <v>陈之迪</v>
          </cell>
          <cell r="B409" t="str">
            <v>727L97</v>
          </cell>
        </row>
        <row r="410">
          <cell r="A410" t="str">
            <v>丁巧琦</v>
          </cell>
          <cell r="B410" t="str">
            <v>727L98</v>
          </cell>
        </row>
        <row r="411">
          <cell r="A411" t="str">
            <v>黄杨璐</v>
          </cell>
          <cell r="B411" t="str">
            <v>727L99</v>
          </cell>
        </row>
        <row r="412">
          <cell r="A412" t="str">
            <v>潘丽洁</v>
          </cell>
          <cell r="B412" t="str">
            <v>727L92</v>
          </cell>
        </row>
        <row r="413">
          <cell r="A413" t="str">
            <v>杨乐炜</v>
          </cell>
          <cell r="B413" t="str">
            <v>728L04</v>
          </cell>
        </row>
        <row r="414">
          <cell r="A414" t="str">
            <v>孙向欣</v>
          </cell>
          <cell r="B414" t="str">
            <v>727L93</v>
          </cell>
        </row>
        <row r="415">
          <cell r="A415" t="str">
            <v>陶冰冰</v>
          </cell>
          <cell r="B415" t="str">
            <v>728L01</v>
          </cell>
        </row>
        <row r="416">
          <cell r="A416" t="str">
            <v>王敏敏</v>
          </cell>
          <cell r="B416" t="str">
            <v>728L02</v>
          </cell>
        </row>
        <row r="417">
          <cell r="A417" t="str">
            <v>吴玉林</v>
          </cell>
          <cell r="B417" t="str">
            <v>728L03</v>
          </cell>
        </row>
        <row r="418">
          <cell r="A418" t="str">
            <v>黄泯茜</v>
          </cell>
          <cell r="B418" t="str">
            <v>727L91</v>
          </cell>
        </row>
        <row r="419">
          <cell r="A419" t="str">
            <v>程浩然</v>
          </cell>
          <cell r="B419">
            <v>121018</v>
          </cell>
        </row>
        <row r="420">
          <cell r="A420" t="str">
            <v>孙祥威</v>
          </cell>
          <cell r="B420">
            <v>621012</v>
          </cell>
        </row>
        <row r="421">
          <cell r="A421" t="str">
            <v>董旭彬</v>
          </cell>
          <cell r="B421">
            <v>121022</v>
          </cell>
        </row>
        <row r="422">
          <cell r="A422" t="str">
            <v>杨承慧</v>
          </cell>
          <cell r="B422">
            <v>621015</v>
          </cell>
        </row>
        <row r="423">
          <cell r="A423" t="str">
            <v>屠卓隆</v>
          </cell>
          <cell r="B423">
            <v>121034</v>
          </cell>
        </row>
        <row r="424">
          <cell r="A424" t="str">
            <v>庄晓鹏</v>
          </cell>
          <cell r="B424">
            <v>121021</v>
          </cell>
        </row>
        <row r="425">
          <cell r="A425" t="str">
            <v>黄伟国</v>
          </cell>
          <cell r="B425">
            <v>121024</v>
          </cell>
        </row>
        <row r="426">
          <cell r="A426" t="str">
            <v>林玮琛</v>
          </cell>
          <cell r="B426" t="str">
            <v>728L08</v>
          </cell>
        </row>
        <row r="427">
          <cell r="A427" t="str">
            <v>赖志豪</v>
          </cell>
          <cell r="B427" t="str">
            <v>728L05</v>
          </cell>
        </row>
        <row r="428">
          <cell r="A428" t="str">
            <v>周伟萍</v>
          </cell>
          <cell r="B428" t="str">
            <v>728L06</v>
          </cell>
        </row>
        <row r="429">
          <cell r="A429" t="str">
            <v>徐梦瑶</v>
          </cell>
          <cell r="B429" t="str">
            <v>728L09</v>
          </cell>
        </row>
        <row r="430">
          <cell r="A430" t="str">
            <v>陈皓1</v>
          </cell>
          <cell r="B430" t="str">
            <v>728L07</v>
          </cell>
        </row>
        <row r="431">
          <cell r="A431" t="str">
            <v>项昱程</v>
          </cell>
          <cell r="B431">
            <v>121027</v>
          </cell>
        </row>
        <row r="432">
          <cell r="A432" t="str">
            <v>陈志强</v>
          </cell>
          <cell r="B432">
            <v>121003</v>
          </cell>
        </row>
        <row r="433">
          <cell r="A433" t="str">
            <v>赵文博</v>
          </cell>
          <cell r="B433" t="str">
            <v>728L11</v>
          </cell>
        </row>
        <row r="434">
          <cell r="A434" t="str">
            <v>吴婉玲</v>
          </cell>
          <cell r="B434" t="str">
            <v>728L10</v>
          </cell>
        </row>
        <row r="435">
          <cell r="A435" t="str">
            <v>次仁宗巴</v>
          </cell>
          <cell r="B435" t="str">
            <v>729L27</v>
          </cell>
        </row>
        <row r="436">
          <cell r="A436" t="str">
            <v>普布卓玛</v>
          </cell>
          <cell r="B436" t="str">
            <v>729L26</v>
          </cell>
        </row>
        <row r="437">
          <cell r="A437" t="str">
            <v>格旦旺姆</v>
          </cell>
          <cell r="B437" t="str">
            <v>729L29</v>
          </cell>
        </row>
        <row r="438">
          <cell r="A438" t="str">
            <v>拉姆次仁2</v>
          </cell>
          <cell r="B438" t="str">
            <v>729L28</v>
          </cell>
        </row>
        <row r="439">
          <cell r="A439" t="str">
            <v>德青卓嘎</v>
          </cell>
          <cell r="B439" t="str">
            <v>729L30</v>
          </cell>
        </row>
        <row r="440">
          <cell r="A440" t="str">
            <v>扎桑2</v>
          </cell>
          <cell r="B440" t="str">
            <v>729L31</v>
          </cell>
        </row>
        <row r="441">
          <cell r="A441" t="str">
            <v>白玛色珍</v>
          </cell>
          <cell r="B441" t="str">
            <v>729L32</v>
          </cell>
        </row>
        <row r="442">
          <cell r="A442" t="str">
            <v>云旦加措</v>
          </cell>
          <cell r="B442" t="str">
            <v>729L35</v>
          </cell>
        </row>
        <row r="443">
          <cell r="A443" t="str">
            <v>央青拉姆</v>
          </cell>
          <cell r="B443" t="str">
            <v>729L33</v>
          </cell>
        </row>
        <row r="444">
          <cell r="A444" t="str">
            <v>徐玲莎</v>
          </cell>
          <cell r="B444" t="str">
            <v>7AM352</v>
          </cell>
        </row>
        <row r="445">
          <cell r="A445" t="str">
            <v>项思博</v>
          </cell>
          <cell r="B445" t="str">
            <v>7AM353</v>
          </cell>
        </row>
        <row r="446">
          <cell r="A446" t="str">
            <v>郑崇铭</v>
          </cell>
          <cell r="B446" t="str">
            <v>7AM354</v>
          </cell>
        </row>
        <row r="447">
          <cell r="A447" t="str">
            <v>孙梦笑</v>
          </cell>
          <cell r="B447" t="str">
            <v>7AM355</v>
          </cell>
        </row>
        <row r="448">
          <cell r="A448" t="str">
            <v>郑思杰</v>
          </cell>
          <cell r="B448" t="str">
            <v>7AM356</v>
          </cell>
        </row>
        <row r="449">
          <cell r="A449" t="str">
            <v>韩正源</v>
          </cell>
          <cell r="B449" t="str">
            <v>7AM357</v>
          </cell>
        </row>
        <row r="450">
          <cell r="A450" t="str">
            <v>黄颖</v>
          </cell>
          <cell r="B450" t="str">
            <v>7AM358</v>
          </cell>
        </row>
        <row r="451">
          <cell r="A451" t="str">
            <v>黄刚</v>
          </cell>
          <cell r="B451" t="str">
            <v>7AM359</v>
          </cell>
        </row>
        <row r="452">
          <cell r="A452" t="str">
            <v>陈炯来</v>
          </cell>
          <cell r="B452" t="str">
            <v>7AM360</v>
          </cell>
        </row>
        <row r="453">
          <cell r="A453" t="str">
            <v>黄文婷</v>
          </cell>
          <cell r="B453" t="str">
            <v>7AM361</v>
          </cell>
        </row>
        <row r="454">
          <cell r="A454" t="str">
            <v>廖红兵</v>
          </cell>
          <cell r="B454" t="str">
            <v>7AM362</v>
          </cell>
        </row>
        <row r="455">
          <cell r="A455" t="str">
            <v>郑伊茹</v>
          </cell>
          <cell r="B455" t="str">
            <v>7AM363</v>
          </cell>
        </row>
        <row r="456">
          <cell r="A456" t="str">
            <v>陈仕鑫</v>
          </cell>
          <cell r="B456" t="str">
            <v>7AM364</v>
          </cell>
        </row>
        <row r="457">
          <cell r="A457" t="str">
            <v>吕昊阳</v>
          </cell>
          <cell r="B457" t="str">
            <v>7AM366</v>
          </cell>
        </row>
        <row r="458">
          <cell r="A458" t="str">
            <v>吕若雯</v>
          </cell>
          <cell r="B458" t="str">
            <v>7AM400</v>
          </cell>
        </row>
        <row r="459">
          <cell r="A459" t="str">
            <v>金正阳</v>
          </cell>
          <cell r="B459" t="str">
            <v>7AM368</v>
          </cell>
        </row>
        <row r="460">
          <cell r="A460" t="str">
            <v>林思诗</v>
          </cell>
          <cell r="B460" t="str">
            <v>7AM369</v>
          </cell>
        </row>
        <row r="461">
          <cell r="A461" t="str">
            <v>徐骞</v>
          </cell>
          <cell r="B461" t="str">
            <v>7AM370</v>
          </cell>
        </row>
        <row r="462">
          <cell r="A462" t="str">
            <v>陆以乔</v>
          </cell>
          <cell r="B462" t="str">
            <v>7AM371</v>
          </cell>
        </row>
        <row r="463">
          <cell r="A463" t="str">
            <v>沈茹</v>
          </cell>
          <cell r="B463" t="str">
            <v>7AM372</v>
          </cell>
        </row>
        <row r="464">
          <cell r="A464" t="str">
            <v>王俊祺</v>
          </cell>
          <cell r="B464" t="str">
            <v>7AM373</v>
          </cell>
        </row>
        <row r="465">
          <cell r="A465" t="str">
            <v>朱昕页</v>
          </cell>
          <cell r="B465" t="str">
            <v>7AM374</v>
          </cell>
        </row>
        <row r="466">
          <cell r="A466" t="str">
            <v>罗嘉兴</v>
          </cell>
          <cell r="B466" t="str">
            <v>7AM375</v>
          </cell>
        </row>
        <row r="467">
          <cell r="A467" t="str">
            <v>陈沁</v>
          </cell>
          <cell r="B467" t="str">
            <v>7AM244</v>
          </cell>
        </row>
        <row r="468">
          <cell r="A468" t="str">
            <v>黄筱薇</v>
          </cell>
          <cell r="B468" t="str">
            <v>7AM377</v>
          </cell>
        </row>
        <row r="469">
          <cell r="A469" t="str">
            <v>李慧慧</v>
          </cell>
          <cell r="B469" t="str">
            <v>7AM378</v>
          </cell>
        </row>
        <row r="470">
          <cell r="A470" t="str">
            <v>许家辉</v>
          </cell>
          <cell r="B470" t="str">
            <v>7AM379</v>
          </cell>
        </row>
        <row r="471">
          <cell r="A471" t="str">
            <v>滕晓璐</v>
          </cell>
          <cell r="B471" t="str">
            <v>7AM380</v>
          </cell>
        </row>
        <row r="472">
          <cell r="A472" t="str">
            <v>陈帅男</v>
          </cell>
          <cell r="B472" t="str">
            <v>7AM381</v>
          </cell>
        </row>
        <row r="473">
          <cell r="A473" t="str">
            <v>王天宇</v>
          </cell>
          <cell r="B473" t="str">
            <v>7AM382</v>
          </cell>
        </row>
        <row r="474">
          <cell r="A474" t="str">
            <v>吴继延</v>
          </cell>
          <cell r="B474" t="str">
            <v>7AM383</v>
          </cell>
        </row>
        <row r="475">
          <cell r="A475" t="str">
            <v>马嘉瑶</v>
          </cell>
          <cell r="B475" t="str">
            <v>7AM384</v>
          </cell>
        </row>
        <row r="476">
          <cell r="A476" t="str">
            <v>陆英杰</v>
          </cell>
          <cell r="B476" t="str">
            <v>7AM385</v>
          </cell>
        </row>
        <row r="477">
          <cell r="A477" t="str">
            <v>岑威</v>
          </cell>
          <cell r="B477" t="str">
            <v>7AM386</v>
          </cell>
        </row>
        <row r="478">
          <cell r="A478" t="str">
            <v>吴嫣栀</v>
          </cell>
          <cell r="B478" t="str">
            <v>7AM387</v>
          </cell>
        </row>
        <row r="479">
          <cell r="A479" t="str">
            <v>卢宇成</v>
          </cell>
          <cell r="B479" t="str">
            <v>7AM388</v>
          </cell>
        </row>
        <row r="480">
          <cell r="A480" t="str">
            <v>徐呈斌</v>
          </cell>
          <cell r="B480" t="str">
            <v>7AM389</v>
          </cell>
        </row>
        <row r="481">
          <cell r="A481" t="str">
            <v>曹秀波</v>
          </cell>
          <cell r="B481" t="str">
            <v>7AM390</v>
          </cell>
        </row>
        <row r="482">
          <cell r="A482" t="str">
            <v>叶圣列</v>
          </cell>
          <cell r="B482" t="str">
            <v>7AM391</v>
          </cell>
        </row>
        <row r="483">
          <cell r="A483" t="str">
            <v>胡爱谊</v>
          </cell>
          <cell r="B483" t="str">
            <v>7AM392</v>
          </cell>
        </row>
        <row r="484">
          <cell r="A484" t="str">
            <v>任星磊</v>
          </cell>
          <cell r="B484" t="str">
            <v>7AM393</v>
          </cell>
        </row>
        <row r="485">
          <cell r="A485" t="str">
            <v>邵心怡</v>
          </cell>
          <cell r="B485" t="str">
            <v>7AM394</v>
          </cell>
        </row>
        <row r="486">
          <cell r="A486" t="str">
            <v>郑紫薇</v>
          </cell>
          <cell r="B486" t="str">
            <v>7AM395</v>
          </cell>
        </row>
        <row r="487">
          <cell r="A487" t="str">
            <v>陈浩满</v>
          </cell>
          <cell r="B487" t="str">
            <v>7AM396</v>
          </cell>
        </row>
        <row r="488">
          <cell r="A488" t="str">
            <v>冯任倩</v>
          </cell>
          <cell r="B488" t="str">
            <v>7AM397</v>
          </cell>
        </row>
        <row r="489">
          <cell r="A489" t="str">
            <v>应羽丰</v>
          </cell>
          <cell r="B489" t="str">
            <v>7AM398</v>
          </cell>
        </row>
        <row r="490">
          <cell r="A490" t="str">
            <v>王茜</v>
          </cell>
          <cell r="B490" t="str">
            <v>7AM399</v>
          </cell>
        </row>
        <row r="491">
          <cell r="A491" t="str">
            <v>徐俊康</v>
          </cell>
          <cell r="B491" t="str">
            <v>7AK390</v>
          </cell>
        </row>
        <row r="492">
          <cell r="A492" t="str">
            <v>朱泽犇</v>
          </cell>
          <cell r="B492" t="str">
            <v>7AM402</v>
          </cell>
        </row>
        <row r="493">
          <cell r="A493" t="str">
            <v>郑锦羽</v>
          </cell>
          <cell r="B493" t="str">
            <v>7AM403</v>
          </cell>
        </row>
        <row r="494">
          <cell r="A494" t="str">
            <v>杨佳欣</v>
          </cell>
          <cell r="B494" t="str">
            <v>7AM404</v>
          </cell>
        </row>
        <row r="495">
          <cell r="A495" t="str">
            <v>蔡众明</v>
          </cell>
          <cell r="B495" t="str">
            <v>7AM405</v>
          </cell>
        </row>
        <row r="496">
          <cell r="A496" t="str">
            <v>陈建波</v>
          </cell>
          <cell r="B496" t="str">
            <v>726L68</v>
          </cell>
        </row>
        <row r="497">
          <cell r="A497" t="str">
            <v>廖成为</v>
          </cell>
          <cell r="B497" t="str">
            <v>7AM407</v>
          </cell>
        </row>
        <row r="498">
          <cell r="A498" t="str">
            <v>刘志鹏</v>
          </cell>
          <cell r="B498" t="str">
            <v>7AM408</v>
          </cell>
        </row>
        <row r="499">
          <cell r="A499" t="str">
            <v>韩辉</v>
          </cell>
          <cell r="B499" t="str">
            <v>7AM409</v>
          </cell>
        </row>
        <row r="500">
          <cell r="A500" t="str">
            <v>赖嘉新</v>
          </cell>
          <cell r="B500" t="str">
            <v>7AM411</v>
          </cell>
        </row>
        <row r="501">
          <cell r="A501" t="str">
            <v>吴含文</v>
          </cell>
          <cell r="B501" t="str">
            <v>7AM412</v>
          </cell>
        </row>
        <row r="502">
          <cell r="A502" t="str">
            <v>吴志炫</v>
          </cell>
          <cell r="B502" t="str">
            <v>7AM413</v>
          </cell>
        </row>
        <row r="503">
          <cell r="A503" t="str">
            <v>金箫</v>
          </cell>
          <cell r="B503" t="str">
            <v>7AM157</v>
          </cell>
        </row>
        <row r="504">
          <cell r="A504" t="str">
            <v>陈雨涵</v>
          </cell>
          <cell r="B504" t="str">
            <v>7AM160</v>
          </cell>
        </row>
        <row r="505">
          <cell r="A505" t="str">
            <v>翁锣琪</v>
          </cell>
          <cell r="B505" t="str">
            <v>7AM161</v>
          </cell>
        </row>
        <row r="506">
          <cell r="A506" t="str">
            <v>金莎莎</v>
          </cell>
          <cell r="B506" t="str">
            <v>7AM162</v>
          </cell>
        </row>
        <row r="507">
          <cell r="A507" t="str">
            <v>周雪花</v>
          </cell>
          <cell r="B507" t="str">
            <v>7AM163</v>
          </cell>
        </row>
        <row r="508">
          <cell r="A508" t="str">
            <v>王晓玮</v>
          </cell>
          <cell r="B508" t="str">
            <v>7AM164</v>
          </cell>
        </row>
        <row r="509">
          <cell r="A509" t="str">
            <v>龚梦鸽</v>
          </cell>
          <cell r="B509" t="str">
            <v>7AM165</v>
          </cell>
        </row>
        <row r="510">
          <cell r="A510" t="str">
            <v>金尤凯</v>
          </cell>
          <cell r="B510" t="str">
            <v>7AM166</v>
          </cell>
        </row>
        <row r="511">
          <cell r="A511" t="str">
            <v>罗燕</v>
          </cell>
          <cell r="B511" t="str">
            <v>7AM167</v>
          </cell>
        </row>
        <row r="512">
          <cell r="A512" t="str">
            <v>李静</v>
          </cell>
          <cell r="B512" t="str">
            <v>7AM168</v>
          </cell>
        </row>
        <row r="513">
          <cell r="A513" t="str">
            <v>李瑛倩</v>
          </cell>
          <cell r="B513" t="str">
            <v>7AM169</v>
          </cell>
        </row>
        <row r="514">
          <cell r="A514" t="str">
            <v>潘琳瑜</v>
          </cell>
          <cell r="B514" t="str">
            <v>7AM170</v>
          </cell>
        </row>
        <row r="515">
          <cell r="A515" t="str">
            <v>厉虹霞</v>
          </cell>
          <cell r="B515" t="str">
            <v>7AM171</v>
          </cell>
        </row>
        <row r="516">
          <cell r="A516" t="str">
            <v>王定洲</v>
          </cell>
          <cell r="B516" t="str">
            <v>7AM172</v>
          </cell>
        </row>
        <row r="517">
          <cell r="A517" t="str">
            <v>姚红霞</v>
          </cell>
          <cell r="B517" t="str">
            <v>7AM173</v>
          </cell>
        </row>
        <row r="518">
          <cell r="A518" t="str">
            <v>林心怡</v>
          </cell>
          <cell r="B518" t="str">
            <v>7AM174</v>
          </cell>
        </row>
        <row r="519">
          <cell r="A519" t="str">
            <v>沈彪</v>
          </cell>
          <cell r="B519" t="str">
            <v>7AM175</v>
          </cell>
        </row>
        <row r="520">
          <cell r="A520" t="str">
            <v>庄勤</v>
          </cell>
          <cell r="B520" t="str">
            <v>7AM176</v>
          </cell>
        </row>
        <row r="521">
          <cell r="A521" t="str">
            <v>韩益晨</v>
          </cell>
          <cell r="B521" t="str">
            <v>7AM177</v>
          </cell>
        </row>
        <row r="522">
          <cell r="A522" t="str">
            <v>袁欣迪</v>
          </cell>
          <cell r="B522" t="str">
            <v>7AM178</v>
          </cell>
        </row>
        <row r="523">
          <cell r="A523" t="str">
            <v>王彬钟</v>
          </cell>
          <cell r="B523" t="str">
            <v>7AM180</v>
          </cell>
        </row>
        <row r="524">
          <cell r="A524" t="str">
            <v>陈云瑶</v>
          </cell>
          <cell r="B524" t="str">
            <v>7AM181</v>
          </cell>
        </row>
        <row r="525">
          <cell r="A525" t="str">
            <v>林智丽</v>
          </cell>
          <cell r="B525" t="str">
            <v>7AM182</v>
          </cell>
        </row>
        <row r="526">
          <cell r="A526" t="str">
            <v>杨芳园</v>
          </cell>
          <cell r="B526" t="str">
            <v>7AM183</v>
          </cell>
        </row>
        <row r="527">
          <cell r="A527" t="str">
            <v>陈洁</v>
          </cell>
          <cell r="B527" t="str">
            <v>7AM184</v>
          </cell>
        </row>
        <row r="528">
          <cell r="A528" t="str">
            <v>许林峰</v>
          </cell>
          <cell r="B528" t="str">
            <v>7AM185</v>
          </cell>
        </row>
        <row r="529">
          <cell r="A529" t="str">
            <v>柴懿珂</v>
          </cell>
          <cell r="B529" t="str">
            <v>7AM186</v>
          </cell>
        </row>
        <row r="530">
          <cell r="A530" t="str">
            <v>应莎莎</v>
          </cell>
          <cell r="B530" t="str">
            <v>7AM187</v>
          </cell>
        </row>
        <row r="531">
          <cell r="A531" t="str">
            <v>郑丽娜</v>
          </cell>
          <cell r="B531" t="str">
            <v>7AM188</v>
          </cell>
        </row>
        <row r="532">
          <cell r="A532" t="str">
            <v>王慧英</v>
          </cell>
          <cell r="B532" t="str">
            <v>7AM189</v>
          </cell>
        </row>
        <row r="533">
          <cell r="A533" t="str">
            <v>王佳佳</v>
          </cell>
          <cell r="B533" t="str">
            <v>7AM190</v>
          </cell>
        </row>
        <row r="534">
          <cell r="A534" t="str">
            <v>应安娜</v>
          </cell>
          <cell r="B534" t="str">
            <v>7AM191</v>
          </cell>
        </row>
        <row r="535">
          <cell r="A535" t="str">
            <v>孔伊帆</v>
          </cell>
          <cell r="B535" t="str">
            <v>7AM192</v>
          </cell>
        </row>
        <row r="536">
          <cell r="A536" t="str">
            <v>林佳薇</v>
          </cell>
          <cell r="B536" t="str">
            <v>7AM193</v>
          </cell>
        </row>
        <row r="537">
          <cell r="A537" t="str">
            <v>杨俊辉</v>
          </cell>
          <cell r="B537" t="str">
            <v>7AM194</v>
          </cell>
        </row>
        <row r="538">
          <cell r="A538" t="str">
            <v>章赟杰</v>
          </cell>
          <cell r="B538" t="str">
            <v>7AM195</v>
          </cell>
        </row>
        <row r="539">
          <cell r="A539" t="str">
            <v>许逸岚</v>
          </cell>
          <cell r="B539" t="str">
            <v>7AM197</v>
          </cell>
        </row>
        <row r="540">
          <cell r="A540" t="str">
            <v>许珍燕</v>
          </cell>
          <cell r="B540" t="str">
            <v>7AM198</v>
          </cell>
        </row>
        <row r="541">
          <cell r="A541" t="str">
            <v>曾榴威</v>
          </cell>
          <cell r="B541" t="str">
            <v>7AM199</v>
          </cell>
        </row>
        <row r="542">
          <cell r="A542" t="str">
            <v>陈卓艳</v>
          </cell>
          <cell r="B542" t="str">
            <v>7AM200</v>
          </cell>
        </row>
        <row r="543">
          <cell r="A543" t="str">
            <v>葛晟辰</v>
          </cell>
          <cell r="B543" t="str">
            <v>7AM202</v>
          </cell>
        </row>
        <row r="544">
          <cell r="A544" t="str">
            <v>马亚美</v>
          </cell>
          <cell r="B544" t="str">
            <v>7AM203</v>
          </cell>
        </row>
        <row r="545">
          <cell r="A545" t="str">
            <v>张新蕾</v>
          </cell>
          <cell r="B545" t="str">
            <v>7AM205</v>
          </cell>
        </row>
        <row r="546">
          <cell r="A546" t="str">
            <v>倪维澄</v>
          </cell>
          <cell r="B546" t="str">
            <v>7AM206</v>
          </cell>
        </row>
        <row r="547">
          <cell r="A547" t="str">
            <v>施三凌</v>
          </cell>
          <cell r="B547" t="str">
            <v>7AM207</v>
          </cell>
        </row>
        <row r="548">
          <cell r="A548" t="str">
            <v>潘洋</v>
          </cell>
          <cell r="B548" t="str">
            <v>7AM208</v>
          </cell>
        </row>
        <row r="549">
          <cell r="A549" t="str">
            <v>邓文茜</v>
          </cell>
          <cell r="B549" t="str">
            <v>7AM209</v>
          </cell>
        </row>
        <row r="550">
          <cell r="A550" t="str">
            <v>刘琛</v>
          </cell>
          <cell r="B550" t="str">
            <v>7AM210</v>
          </cell>
        </row>
        <row r="551">
          <cell r="A551" t="str">
            <v>陆旭聪</v>
          </cell>
          <cell r="B551" t="str">
            <v>7AM211</v>
          </cell>
        </row>
        <row r="552">
          <cell r="A552" t="str">
            <v>陈楠</v>
          </cell>
          <cell r="B552" t="str">
            <v>7AM212</v>
          </cell>
        </row>
        <row r="553">
          <cell r="A553" t="str">
            <v>林一思</v>
          </cell>
          <cell r="B553" t="str">
            <v>7AM213</v>
          </cell>
        </row>
        <row r="554">
          <cell r="A554" t="str">
            <v>詹露倩</v>
          </cell>
          <cell r="B554" t="str">
            <v>7AM214</v>
          </cell>
        </row>
        <row r="555">
          <cell r="A555" t="str">
            <v>应典辰</v>
          </cell>
          <cell r="B555" t="str">
            <v>7AM217</v>
          </cell>
        </row>
        <row r="556">
          <cell r="A556" t="str">
            <v>沈欢佩</v>
          </cell>
          <cell r="B556" t="str">
            <v>7AM218</v>
          </cell>
        </row>
        <row r="557">
          <cell r="A557" t="str">
            <v>张晗（21级）</v>
          </cell>
          <cell r="B557" t="str">
            <v>7AM219</v>
          </cell>
        </row>
        <row r="558">
          <cell r="A558" t="str">
            <v>赵玲珠</v>
          </cell>
          <cell r="B558" t="str">
            <v>7AM220</v>
          </cell>
        </row>
        <row r="559">
          <cell r="A559" t="str">
            <v>周思思</v>
          </cell>
          <cell r="B559" t="str">
            <v>7AM221</v>
          </cell>
        </row>
        <row r="560">
          <cell r="A560" t="str">
            <v>孙依玲</v>
          </cell>
          <cell r="B560" t="str">
            <v>7AM222</v>
          </cell>
        </row>
        <row r="561">
          <cell r="A561" t="str">
            <v>王瑜嫣</v>
          </cell>
          <cell r="B561" t="str">
            <v>7AM223</v>
          </cell>
        </row>
        <row r="562">
          <cell r="A562" t="str">
            <v>汪彦</v>
          </cell>
          <cell r="B562" t="str">
            <v>7AM224</v>
          </cell>
        </row>
        <row r="563">
          <cell r="A563" t="str">
            <v>张梦丽</v>
          </cell>
          <cell r="B563" t="str">
            <v>7AM225</v>
          </cell>
        </row>
        <row r="564">
          <cell r="A564" t="str">
            <v>冯菲菲</v>
          </cell>
          <cell r="B564" t="str">
            <v>7AM226</v>
          </cell>
        </row>
        <row r="565">
          <cell r="A565" t="str">
            <v>叶倩倩</v>
          </cell>
          <cell r="B565" t="str">
            <v>7AM227</v>
          </cell>
        </row>
        <row r="566">
          <cell r="A566" t="str">
            <v>陈乐开</v>
          </cell>
          <cell r="B566" t="str">
            <v>7AM228</v>
          </cell>
        </row>
        <row r="567">
          <cell r="A567" t="str">
            <v>方文强</v>
          </cell>
          <cell r="B567" t="str">
            <v>7AM229</v>
          </cell>
        </row>
        <row r="568">
          <cell r="A568" t="str">
            <v>戴奕霖</v>
          </cell>
          <cell r="B568" t="str">
            <v>7AM230</v>
          </cell>
        </row>
        <row r="569">
          <cell r="A569" t="str">
            <v>黄莹莹</v>
          </cell>
          <cell r="B569" t="str">
            <v>7AM231</v>
          </cell>
        </row>
        <row r="570">
          <cell r="A570" t="str">
            <v>许秋阳</v>
          </cell>
          <cell r="B570" t="str">
            <v>7AM232</v>
          </cell>
        </row>
        <row r="571">
          <cell r="A571" t="str">
            <v>叶雅慧</v>
          </cell>
          <cell r="B571" t="str">
            <v>7AM233</v>
          </cell>
        </row>
        <row r="572">
          <cell r="A572" t="str">
            <v>朱吉玲</v>
          </cell>
          <cell r="B572" t="str">
            <v>7AM234</v>
          </cell>
        </row>
        <row r="573">
          <cell r="A573" t="str">
            <v>陈文斌</v>
          </cell>
          <cell r="B573" t="str">
            <v>7AM235</v>
          </cell>
        </row>
        <row r="574">
          <cell r="A574" t="str">
            <v>金伊丽</v>
          </cell>
          <cell r="B574" t="str">
            <v>7AM236</v>
          </cell>
        </row>
        <row r="575">
          <cell r="A575" t="str">
            <v>杜潇瀛</v>
          </cell>
          <cell r="B575" t="str">
            <v>7AM237</v>
          </cell>
        </row>
        <row r="576">
          <cell r="A576" t="str">
            <v>俞伟锋</v>
          </cell>
          <cell r="B576" t="str">
            <v>7AM238</v>
          </cell>
        </row>
        <row r="577">
          <cell r="A577" t="str">
            <v>陈小燕</v>
          </cell>
          <cell r="B577" t="str">
            <v>7AM239</v>
          </cell>
        </row>
        <row r="578">
          <cell r="A578" t="str">
            <v>陈泽</v>
          </cell>
          <cell r="B578" t="str">
            <v>7AM240</v>
          </cell>
        </row>
        <row r="579">
          <cell r="A579" t="str">
            <v>洪德江</v>
          </cell>
          <cell r="B579" t="str">
            <v>7AM241</v>
          </cell>
        </row>
        <row r="580">
          <cell r="A580" t="str">
            <v>高伊帆</v>
          </cell>
          <cell r="B580" t="str">
            <v>7AM242</v>
          </cell>
        </row>
        <row r="581">
          <cell r="A581" t="str">
            <v>阮湘元</v>
          </cell>
          <cell r="B581" t="str">
            <v>7AM243</v>
          </cell>
        </row>
        <row r="582">
          <cell r="A582" t="str">
            <v>邵心恬</v>
          </cell>
          <cell r="B582" t="str">
            <v>7AM406</v>
          </cell>
        </row>
        <row r="583">
          <cell r="A583" t="str">
            <v>曹则阳</v>
          </cell>
          <cell r="B583" t="str">
            <v>7AM245</v>
          </cell>
        </row>
        <row r="584">
          <cell r="A584" t="str">
            <v>臧旗超</v>
          </cell>
          <cell r="B584" t="str">
            <v>7AM247</v>
          </cell>
        </row>
        <row r="585">
          <cell r="A585" t="str">
            <v>胡石云</v>
          </cell>
          <cell r="B585" t="str">
            <v>7AM248</v>
          </cell>
        </row>
        <row r="586">
          <cell r="A586" t="str">
            <v>王伊宁</v>
          </cell>
          <cell r="B586" t="str">
            <v>7AM249</v>
          </cell>
        </row>
        <row r="587">
          <cell r="A587" t="str">
            <v>詹思玉</v>
          </cell>
          <cell r="B587" t="str">
            <v>7AM250</v>
          </cell>
        </row>
        <row r="588">
          <cell r="A588" t="str">
            <v>柯晨</v>
          </cell>
          <cell r="B588" t="str">
            <v>7AM251</v>
          </cell>
        </row>
        <row r="589">
          <cell r="A589" t="str">
            <v>温知楷</v>
          </cell>
          <cell r="B589" t="str">
            <v>7AM252</v>
          </cell>
        </row>
        <row r="590">
          <cell r="A590" t="str">
            <v>马傲</v>
          </cell>
          <cell r="B590" t="str">
            <v>7AM253</v>
          </cell>
        </row>
        <row r="591">
          <cell r="A591" t="str">
            <v>陈雪娇</v>
          </cell>
          <cell r="B591" t="str">
            <v>7AM254</v>
          </cell>
        </row>
        <row r="592">
          <cell r="A592" t="str">
            <v>杨蕙冰</v>
          </cell>
          <cell r="B592" t="str">
            <v>7AM255</v>
          </cell>
        </row>
        <row r="593">
          <cell r="A593" t="str">
            <v>金纬</v>
          </cell>
          <cell r="B593" t="str">
            <v>7AM258</v>
          </cell>
        </row>
        <row r="594">
          <cell r="A594" t="str">
            <v>朱海洋</v>
          </cell>
          <cell r="B594" t="str">
            <v>7AM259</v>
          </cell>
        </row>
        <row r="595">
          <cell r="A595" t="str">
            <v>陈伟豪</v>
          </cell>
          <cell r="B595" t="str">
            <v>7AM260</v>
          </cell>
        </row>
        <row r="596">
          <cell r="A596" t="str">
            <v>蔡福哨</v>
          </cell>
          <cell r="B596" t="str">
            <v>7AM261</v>
          </cell>
        </row>
        <row r="597">
          <cell r="A597" t="str">
            <v>叶鲁鑫</v>
          </cell>
          <cell r="B597" t="str">
            <v>7AM262</v>
          </cell>
        </row>
        <row r="598">
          <cell r="A598" t="str">
            <v>周禹宸</v>
          </cell>
          <cell r="B598" t="str">
            <v>7AM263</v>
          </cell>
        </row>
        <row r="599">
          <cell r="A599" t="str">
            <v>韩铖</v>
          </cell>
          <cell r="B599" t="str">
            <v>7AM266</v>
          </cell>
        </row>
        <row r="600">
          <cell r="A600" t="str">
            <v>郦佳男</v>
          </cell>
          <cell r="B600" t="str">
            <v>7AM267</v>
          </cell>
        </row>
        <row r="601">
          <cell r="A601" t="str">
            <v>王勤朴</v>
          </cell>
          <cell r="B601" t="str">
            <v>7AM268</v>
          </cell>
        </row>
        <row r="602">
          <cell r="A602" t="str">
            <v>宣军泽</v>
          </cell>
          <cell r="B602" t="str">
            <v>7AM269</v>
          </cell>
        </row>
        <row r="603">
          <cell r="A603" t="str">
            <v>潘余峰</v>
          </cell>
          <cell r="B603" t="str">
            <v>7AM270</v>
          </cell>
        </row>
        <row r="604">
          <cell r="A604" t="str">
            <v>郑旭志</v>
          </cell>
          <cell r="B604" t="str">
            <v>7AM271</v>
          </cell>
        </row>
        <row r="605">
          <cell r="A605" t="str">
            <v>戴以勒</v>
          </cell>
          <cell r="B605" t="str">
            <v>7AM275</v>
          </cell>
        </row>
        <row r="606">
          <cell r="A606" t="str">
            <v>黄文武</v>
          </cell>
          <cell r="B606" t="str">
            <v>7AM276</v>
          </cell>
        </row>
        <row r="607">
          <cell r="A607" t="str">
            <v>叶晨星</v>
          </cell>
          <cell r="B607" t="str">
            <v>7AM277</v>
          </cell>
        </row>
        <row r="608">
          <cell r="A608" t="str">
            <v>张程伟</v>
          </cell>
          <cell r="B608" t="str">
            <v>7AM278</v>
          </cell>
        </row>
        <row r="609">
          <cell r="A609" t="str">
            <v>李新波</v>
          </cell>
          <cell r="B609" t="str">
            <v>7AM279</v>
          </cell>
        </row>
        <row r="610">
          <cell r="A610" t="str">
            <v>钱益卫</v>
          </cell>
          <cell r="B610" t="str">
            <v>7AM280</v>
          </cell>
        </row>
        <row r="611">
          <cell r="A611" t="str">
            <v>朱叶昊</v>
          </cell>
          <cell r="B611" t="str">
            <v>7AM281</v>
          </cell>
        </row>
        <row r="612">
          <cell r="A612" t="str">
            <v>孟洪明</v>
          </cell>
          <cell r="B612" t="str">
            <v>7AM282</v>
          </cell>
        </row>
        <row r="613">
          <cell r="A613" t="str">
            <v>胡思韬</v>
          </cell>
          <cell r="B613" t="str">
            <v>7AM283</v>
          </cell>
        </row>
        <row r="614">
          <cell r="A614" t="str">
            <v>陈明航</v>
          </cell>
          <cell r="B614" t="str">
            <v>7AM284</v>
          </cell>
        </row>
        <row r="615">
          <cell r="A615" t="str">
            <v>范世康</v>
          </cell>
          <cell r="B615" t="str">
            <v>7AM285</v>
          </cell>
        </row>
        <row r="616">
          <cell r="A616" t="str">
            <v>李胜</v>
          </cell>
          <cell r="B616" t="str">
            <v>7AM286</v>
          </cell>
        </row>
        <row r="617">
          <cell r="A617" t="str">
            <v>梁先荣</v>
          </cell>
          <cell r="B617" t="str">
            <v>7AM287</v>
          </cell>
        </row>
        <row r="618">
          <cell r="A618" t="str">
            <v>孙晨峰</v>
          </cell>
          <cell r="B618" t="str">
            <v>7AM288</v>
          </cell>
        </row>
        <row r="619">
          <cell r="A619" t="str">
            <v>董泽涛</v>
          </cell>
          <cell r="B619" t="str">
            <v>7AM289</v>
          </cell>
        </row>
        <row r="620">
          <cell r="A620" t="str">
            <v>黄蕾蕾</v>
          </cell>
          <cell r="B620" t="str">
            <v>7AM290</v>
          </cell>
        </row>
        <row r="621">
          <cell r="A621" t="str">
            <v>章瑞哲</v>
          </cell>
          <cell r="B621" t="str">
            <v>7AM291</v>
          </cell>
        </row>
        <row r="622">
          <cell r="A622" t="str">
            <v>王烨菠</v>
          </cell>
          <cell r="B622" t="str">
            <v>7AM292</v>
          </cell>
        </row>
        <row r="623">
          <cell r="A623" t="str">
            <v>寿嘉惠</v>
          </cell>
          <cell r="B623" t="str">
            <v>7AM293</v>
          </cell>
        </row>
        <row r="624">
          <cell r="A624" t="str">
            <v>徐旋璐</v>
          </cell>
          <cell r="B624" t="str">
            <v>7AM294</v>
          </cell>
        </row>
        <row r="625">
          <cell r="A625" t="str">
            <v>邵蓉蓉</v>
          </cell>
          <cell r="B625" t="str">
            <v>7AM295</v>
          </cell>
        </row>
        <row r="626">
          <cell r="A626" t="str">
            <v>李文静</v>
          </cell>
          <cell r="B626" t="str">
            <v>7AM296</v>
          </cell>
        </row>
        <row r="627">
          <cell r="A627" t="str">
            <v>陈梦姣</v>
          </cell>
          <cell r="B627" t="str">
            <v>7AM297</v>
          </cell>
        </row>
        <row r="628">
          <cell r="A628" t="str">
            <v>刘茜</v>
          </cell>
          <cell r="B628" t="str">
            <v>7AM298</v>
          </cell>
        </row>
        <row r="629">
          <cell r="A629" t="str">
            <v>林心如</v>
          </cell>
          <cell r="B629" t="str">
            <v>7AM299</v>
          </cell>
        </row>
        <row r="630">
          <cell r="A630" t="str">
            <v>陆淑芳</v>
          </cell>
          <cell r="B630" t="str">
            <v>7AM300</v>
          </cell>
        </row>
        <row r="631">
          <cell r="A631" t="str">
            <v>邵璐璐</v>
          </cell>
          <cell r="B631" t="str">
            <v>7AM301</v>
          </cell>
        </row>
        <row r="632">
          <cell r="A632" t="str">
            <v>叶长洲</v>
          </cell>
          <cell r="B632" t="str">
            <v>7AM302</v>
          </cell>
        </row>
        <row r="633">
          <cell r="A633" t="str">
            <v>赵心语</v>
          </cell>
          <cell r="B633" t="str">
            <v>7AM303</v>
          </cell>
        </row>
        <row r="634">
          <cell r="A634" t="str">
            <v>黄欣怡</v>
          </cell>
          <cell r="B634" t="str">
            <v>7AM304</v>
          </cell>
        </row>
        <row r="635">
          <cell r="A635" t="str">
            <v>赵启民</v>
          </cell>
          <cell r="B635" t="str">
            <v>7AM305</v>
          </cell>
        </row>
        <row r="636">
          <cell r="A636" t="str">
            <v>周筱恬</v>
          </cell>
          <cell r="B636" t="str">
            <v>7AM306</v>
          </cell>
        </row>
        <row r="637">
          <cell r="A637" t="str">
            <v>吴佳丽</v>
          </cell>
          <cell r="B637" t="str">
            <v>7AM307</v>
          </cell>
        </row>
        <row r="638">
          <cell r="A638" t="str">
            <v>林瑶瑶</v>
          </cell>
          <cell r="B638" t="str">
            <v>7AM308</v>
          </cell>
        </row>
        <row r="639">
          <cell r="A639" t="str">
            <v>谢小钒</v>
          </cell>
          <cell r="B639" t="str">
            <v>7AM309</v>
          </cell>
        </row>
        <row r="640">
          <cell r="A640" t="str">
            <v>张仁来</v>
          </cell>
          <cell r="B640" t="str">
            <v>7AM310</v>
          </cell>
        </row>
        <row r="641">
          <cell r="A641" t="str">
            <v>冯思哲</v>
          </cell>
          <cell r="B641" t="str">
            <v>7AM311</v>
          </cell>
        </row>
        <row r="642">
          <cell r="A642" t="str">
            <v>黄剑</v>
          </cell>
          <cell r="B642" t="str">
            <v>7AM312</v>
          </cell>
        </row>
        <row r="643">
          <cell r="A643" t="str">
            <v>徐佳佳</v>
          </cell>
          <cell r="B643" t="str">
            <v>7AM313</v>
          </cell>
        </row>
        <row r="644">
          <cell r="A644" t="str">
            <v>张蓝誉</v>
          </cell>
          <cell r="B644" t="str">
            <v>7AM314</v>
          </cell>
        </row>
        <row r="645">
          <cell r="A645" t="str">
            <v>李美慧</v>
          </cell>
          <cell r="B645" t="str">
            <v>7AM315</v>
          </cell>
        </row>
        <row r="646">
          <cell r="A646" t="str">
            <v>曾蔓霖</v>
          </cell>
          <cell r="B646" t="str">
            <v>7AM316</v>
          </cell>
        </row>
        <row r="647">
          <cell r="A647" t="str">
            <v>贾恺琦</v>
          </cell>
          <cell r="B647" t="str">
            <v>7AM317</v>
          </cell>
        </row>
        <row r="648">
          <cell r="A648" t="str">
            <v>李长洪</v>
          </cell>
          <cell r="B648" t="str">
            <v>7AM318</v>
          </cell>
        </row>
        <row r="649">
          <cell r="A649" t="str">
            <v>唐施艺</v>
          </cell>
          <cell r="B649" t="str">
            <v>7AM319</v>
          </cell>
        </row>
        <row r="650">
          <cell r="A650" t="str">
            <v>杜欣</v>
          </cell>
          <cell r="B650" t="str">
            <v>7AM320</v>
          </cell>
        </row>
        <row r="651">
          <cell r="A651" t="str">
            <v>郭文慧</v>
          </cell>
          <cell r="B651" t="str">
            <v>7AM321</v>
          </cell>
        </row>
        <row r="652">
          <cell r="A652" t="str">
            <v>周慧静</v>
          </cell>
          <cell r="B652" t="str">
            <v>7AM322</v>
          </cell>
        </row>
        <row r="653">
          <cell r="A653" t="str">
            <v>戴银威</v>
          </cell>
          <cell r="B653" t="str">
            <v>7AM323</v>
          </cell>
        </row>
        <row r="654">
          <cell r="A654" t="str">
            <v>韩平</v>
          </cell>
          <cell r="B654" t="str">
            <v>7AM324</v>
          </cell>
        </row>
        <row r="655">
          <cell r="A655" t="str">
            <v>朱燎相</v>
          </cell>
          <cell r="B655" t="str">
            <v>7AM325</v>
          </cell>
        </row>
        <row r="656">
          <cell r="A656" t="str">
            <v>姜雪</v>
          </cell>
          <cell r="B656" t="str">
            <v>7AM326</v>
          </cell>
        </row>
        <row r="657">
          <cell r="A657" t="str">
            <v>徐旭妮</v>
          </cell>
          <cell r="B657" t="str">
            <v>7AM327</v>
          </cell>
        </row>
        <row r="658">
          <cell r="A658" t="str">
            <v>程媛媛</v>
          </cell>
          <cell r="B658" t="str">
            <v>7AM328</v>
          </cell>
        </row>
        <row r="659">
          <cell r="A659" t="str">
            <v>林楚楚</v>
          </cell>
          <cell r="B659" t="str">
            <v>7AM329</v>
          </cell>
        </row>
        <row r="660">
          <cell r="A660" t="str">
            <v>宋思琦</v>
          </cell>
          <cell r="B660" t="str">
            <v>7AM330</v>
          </cell>
        </row>
        <row r="661">
          <cell r="A661" t="str">
            <v>潘文凯</v>
          </cell>
          <cell r="B661" t="str">
            <v>7AM331</v>
          </cell>
        </row>
        <row r="662">
          <cell r="A662" t="str">
            <v>任晓琳</v>
          </cell>
          <cell r="B662" t="str">
            <v>7AM332</v>
          </cell>
        </row>
        <row r="663">
          <cell r="A663" t="str">
            <v>成一统</v>
          </cell>
          <cell r="B663" t="str">
            <v>7AM334</v>
          </cell>
        </row>
        <row r="664">
          <cell r="A664" t="str">
            <v>边淑盈</v>
          </cell>
          <cell r="B664" t="str">
            <v>7AM335</v>
          </cell>
        </row>
        <row r="665">
          <cell r="A665" t="str">
            <v>李超然</v>
          </cell>
          <cell r="B665" t="str">
            <v>7AM336</v>
          </cell>
        </row>
        <row r="666">
          <cell r="A666" t="str">
            <v>骆志显</v>
          </cell>
          <cell r="B666" t="str">
            <v>7AM337</v>
          </cell>
        </row>
        <row r="667">
          <cell r="A667" t="str">
            <v>周滢</v>
          </cell>
          <cell r="B667" t="str">
            <v>7AM338</v>
          </cell>
        </row>
        <row r="668">
          <cell r="A668" t="str">
            <v>谢佳庚</v>
          </cell>
          <cell r="B668" t="str">
            <v>7AM339</v>
          </cell>
        </row>
        <row r="669">
          <cell r="A669" t="str">
            <v>曹子欣</v>
          </cell>
          <cell r="B669" t="str">
            <v>7AM341</v>
          </cell>
        </row>
        <row r="670">
          <cell r="A670" t="str">
            <v>王邱恬</v>
          </cell>
          <cell r="B670" t="str">
            <v>7AM342</v>
          </cell>
        </row>
        <row r="671">
          <cell r="A671" t="str">
            <v>许文杰</v>
          </cell>
          <cell r="B671" t="str">
            <v>7AM343</v>
          </cell>
        </row>
        <row r="672">
          <cell r="A672" t="str">
            <v>袁乐萍</v>
          </cell>
          <cell r="B672" t="str">
            <v>7AM344</v>
          </cell>
        </row>
        <row r="673">
          <cell r="A673" t="str">
            <v>吴冰洁</v>
          </cell>
          <cell r="B673" t="str">
            <v>7AM345</v>
          </cell>
        </row>
        <row r="674">
          <cell r="A674" t="str">
            <v>吴芷薇</v>
          </cell>
          <cell r="B674" t="str">
            <v>7AM346</v>
          </cell>
        </row>
        <row r="675">
          <cell r="A675" t="str">
            <v>沈婷婷</v>
          </cell>
          <cell r="B675" t="str">
            <v>7AM482</v>
          </cell>
        </row>
        <row r="676">
          <cell r="A676" t="str">
            <v>莫苡楠</v>
          </cell>
          <cell r="B676" t="str">
            <v>7AM483</v>
          </cell>
        </row>
        <row r="677">
          <cell r="A677" t="str">
            <v>孙诗雨</v>
          </cell>
          <cell r="B677" t="str">
            <v>7AM484</v>
          </cell>
        </row>
        <row r="678">
          <cell r="A678" t="str">
            <v>马珊珊</v>
          </cell>
          <cell r="B678" t="str">
            <v>7AM485</v>
          </cell>
        </row>
        <row r="679">
          <cell r="A679" t="str">
            <v>张雅云</v>
          </cell>
          <cell r="B679" t="str">
            <v>7AM486</v>
          </cell>
        </row>
        <row r="680">
          <cell r="A680" t="str">
            <v>白雪芹</v>
          </cell>
          <cell r="B680">
            <v>622016</v>
          </cell>
        </row>
        <row r="681">
          <cell r="A681" t="str">
            <v>黄柯洁</v>
          </cell>
          <cell r="B681">
            <v>622020</v>
          </cell>
        </row>
        <row r="682">
          <cell r="A682" t="str">
            <v>金辞量</v>
          </cell>
          <cell r="B682">
            <v>622013</v>
          </cell>
        </row>
        <row r="683">
          <cell r="A683" t="str">
            <v>赵成铸</v>
          </cell>
          <cell r="B683">
            <v>622024</v>
          </cell>
        </row>
        <row r="684">
          <cell r="A684" t="str">
            <v>陈艳阳</v>
          </cell>
          <cell r="B684" t="str">
            <v>729L65</v>
          </cell>
        </row>
        <row r="685">
          <cell r="A685" t="str">
            <v>丁伟丹</v>
          </cell>
          <cell r="B685" t="str">
            <v>729L70</v>
          </cell>
        </row>
        <row r="686">
          <cell r="A686" t="str">
            <v>姜豪</v>
          </cell>
          <cell r="B686">
            <v>122017</v>
          </cell>
        </row>
        <row r="687">
          <cell r="A687" t="str">
            <v>林丹枫</v>
          </cell>
          <cell r="B687">
            <v>122003</v>
          </cell>
        </row>
        <row r="688">
          <cell r="A688" t="str">
            <v>吕方舟</v>
          </cell>
          <cell r="B688">
            <v>122004</v>
          </cell>
        </row>
        <row r="689">
          <cell r="A689" t="str">
            <v>潘健勇</v>
          </cell>
          <cell r="B689" t="str">
            <v>730L13</v>
          </cell>
        </row>
        <row r="690">
          <cell r="A690" t="str">
            <v>吴博达</v>
          </cell>
          <cell r="B690">
            <v>122002</v>
          </cell>
        </row>
        <row r="691">
          <cell r="A691" t="str">
            <v>杨秀秀2</v>
          </cell>
          <cell r="B691" t="str">
            <v>730L50</v>
          </cell>
        </row>
        <row r="692">
          <cell r="A692" t="str">
            <v>朱承伟</v>
          </cell>
          <cell r="B692">
            <v>122001</v>
          </cell>
        </row>
        <row r="693">
          <cell r="A693" t="str">
            <v>陈昌伟</v>
          </cell>
          <cell r="B693" t="str">
            <v>729L60</v>
          </cell>
        </row>
        <row r="694">
          <cell r="A694" t="str">
            <v>叶高翔</v>
          </cell>
          <cell r="B694" t="str">
            <v>730L52</v>
          </cell>
        </row>
        <row r="695">
          <cell r="A695" t="str">
            <v>黄璜</v>
          </cell>
          <cell r="B695" t="str">
            <v>729L80</v>
          </cell>
        </row>
        <row r="696">
          <cell r="A696" t="str">
            <v>王文进</v>
          </cell>
          <cell r="B696" t="str">
            <v>730L31</v>
          </cell>
        </row>
        <row r="697">
          <cell r="A697" t="str">
            <v>龚萱萱</v>
          </cell>
          <cell r="B697" t="str">
            <v>729L74</v>
          </cell>
        </row>
        <row r="698">
          <cell r="A698" t="str">
            <v>王淑静</v>
          </cell>
          <cell r="B698" t="str">
            <v>730L29</v>
          </cell>
        </row>
        <row r="699">
          <cell r="A699" t="str">
            <v>蔡琳琦</v>
          </cell>
          <cell r="B699" t="str">
            <v>729L57</v>
          </cell>
        </row>
        <row r="700">
          <cell r="A700" t="str">
            <v>刘康</v>
          </cell>
          <cell r="B700" t="str">
            <v>730L02</v>
          </cell>
        </row>
        <row r="701">
          <cell r="A701" t="str">
            <v>周振邦</v>
          </cell>
          <cell r="B701">
            <v>622033</v>
          </cell>
        </row>
        <row r="702">
          <cell r="A702" t="str">
            <v>徐莉华</v>
          </cell>
          <cell r="B702" t="str">
            <v>730L46</v>
          </cell>
        </row>
        <row r="703">
          <cell r="A703" t="str">
            <v>周露露</v>
          </cell>
          <cell r="B703" t="str">
            <v>730L65</v>
          </cell>
        </row>
        <row r="704">
          <cell r="A704" t="str">
            <v>杨敏2</v>
          </cell>
          <cell r="B704" t="str">
            <v>731L06</v>
          </cell>
        </row>
        <row r="705">
          <cell r="A705" t="str">
            <v>戴王颖</v>
          </cell>
          <cell r="B705">
            <v>622022</v>
          </cell>
        </row>
        <row r="706">
          <cell r="A706" t="str">
            <v>宋旺</v>
          </cell>
          <cell r="B706" t="str">
            <v>730L21</v>
          </cell>
        </row>
        <row r="707">
          <cell r="A707" t="str">
            <v>翁伟东</v>
          </cell>
          <cell r="B707">
            <v>622032</v>
          </cell>
        </row>
        <row r="708">
          <cell r="A708" t="str">
            <v>吴方汇</v>
          </cell>
          <cell r="B708" t="str">
            <v>730L36</v>
          </cell>
        </row>
        <row r="709">
          <cell r="A709" t="str">
            <v>罗楚婷</v>
          </cell>
          <cell r="B709" t="str">
            <v>730L05</v>
          </cell>
        </row>
        <row r="710">
          <cell r="A710" t="str">
            <v>胡钰</v>
          </cell>
          <cell r="B710" t="str">
            <v>729L78</v>
          </cell>
        </row>
        <row r="711">
          <cell r="A711" t="str">
            <v>丁函超</v>
          </cell>
          <cell r="B711" t="str">
            <v>729L69</v>
          </cell>
        </row>
        <row r="712">
          <cell r="A712" t="str">
            <v>林丹雅</v>
          </cell>
          <cell r="B712" t="str">
            <v>729L94</v>
          </cell>
        </row>
        <row r="713">
          <cell r="A713" t="str">
            <v>吴忠友</v>
          </cell>
          <cell r="B713" t="str">
            <v>730L38</v>
          </cell>
        </row>
        <row r="714">
          <cell r="A714" t="str">
            <v>章碧雪</v>
          </cell>
          <cell r="B714" t="str">
            <v>730L59</v>
          </cell>
        </row>
        <row r="715">
          <cell r="A715" t="str">
            <v>周紫馨</v>
          </cell>
          <cell r="B715" t="str">
            <v>730L69</v>
          </cell>
        </row>
        <row r="716">
          <cell r="A716" t="str">
            <v>廖利民</v>
          </cell>
          <cell r="B716" t="str">
            <v>729L92</v>
          </cell>
        </row>
        <row r="717">
          <cell r="A717" t="str">
            <v>刘佳丽</v>
          </cell>
          <cell r="B717" t="str">
            <v>730L01</v>
          </cell>
        </row>
        <row r="718">
          <cell r="A718" t="str">
            <v>王海鸥2</v>
          </cell>
          <cell r="B718" t="str">
            <v>730L24</v>
          </cell>
        </row>
        <row r="719">
          <cell r="A719" t="str">
            <v>温在份</v>
          </cell>
          <cell r="B719" t="str">
            <v>730L35</v>
          </cell>
        </row>
        <row r="720">
          <cell r="A720" t="str">
            <v>曹正</v>
          </cell>
          <cell r="B720">
            <v>122024</v>
          </cell>
        </row>
        <row r="721">
          <cell r="A721" t="str">
            <v>胡婷婷1</v>
          </cell>
          <cell r="B721">
            <v>122083</v>
          </cell>
        </row>
        <row r="722">
          <cell r="A722" t="str">
            <v>罗谷雨</v>
          </cell>
          <cell r="B722" t="str">
            <v>730L06</v>
          </cell>
        </row>
        <row r="723">
          <cell r="A723" t="str">
            <v>王婷婷3</v>
          </cell>
          <cell r="B723" t="str">
            <v>730L30</v>
          </cell>
        </row>
        <row r="724">
          <cell r="A724" t="str">
            <v>冯琳雅</v>
          </cell>
          <cell r="B724">
            <v>122008</v>
          </cell>
        </row>
        <row r="725">
          <cell r="A725" t="str">
            <v>黄宝俊</v>
          </cell>
          <cell r="B725">
            <v>122007</v>
          </cell>
        </row>
        <row r="726">
          <cell r="A726" t="str">
            <v>林强</v>
          </cell>
          <cell r="B726" t="str">
            <v>729L96</v>
          </cell>
        </row>
        <row r="727">
          <cell r="A727" t="str">
            <v>徐浩文</v>
          </cell>
          <cell r="B727" t="str">
            <v>730L44</v>
          </cell>
        </row>
        <row r="728">
          <cell r="A728" t="str">
            <v>庄亦人</v>
          </cell>
          <cell r="B728" t="str">
            <v>730L70</v>
          </cell>
        </row>
        <row r="729">
          <cell r="A729" t="str">
            <v>何潇倩</v>
          </cell>
          <cell r="B729" t="str">
            <v>729L76</v>
          </cell>
        </row>
        <row r="730">
          <cell r="A730" t="str">
            <v>陈铭泽</v>
          </cell>
          <cell r="B730" t="str">
            <v>729L62</v>
          </cell>
        </row>
        <row r="731">
          <cell r="A731" t="str">
            <v>陈娴娴</v>
          </cell>
          <cell r="B731" t="str">
            <v>730L72</v>
          </cell>
        </row>
        <row r="732">
          <cell r="A732" t="str">
            <v>程翔</v>
          </cell>
          <cell r="B732" t="str">
            <v>729L66</v>
          </cell>
        </row>
        <row r="733">
          <cell r="A733" t="str">
            <v>潘海敏</v>
          </cell>
          <cell r="B733" t="str">
            <v>730L12</v>
          </cell>
        </row>
        <row r="734">
          <cell r="A734" t="str">
            <v>孙芳骏</v>
          </cell>
          <cell r="B734" t="str">
            <v>730L22</v>
          </cell>
        </row>
        <row r="735">
          <cell r="A735" t="str">
            <v>薛纪极</v>
          </cell>
          <cell r="B735" t="str">
            <v>730L48</v>
          </cell>
        </row>
        <row r="736">
          <cell r="A736" t="str">
            <v>叶彬彬</v>
          </cell>
          <cell r="B736" t="str">
            <v>730L51</v>
          </cell>
        </row>
        <row r="737">
          <cell r="A737" t="str">
            <v>郑普</v>
          </cell>
          <cell r="B737" t="str">
            <v>730L63</v>
          </cell>
        </row>
        <row r="738">
          <cell r="A738" t="str">
            <v>李彩芳</v>
          </cell>
          <cell r="B738" t="str">
            <v>729L85</v>
          </cell>
        </row>
        <row r="739">
          <cell r="A739" t="str">
            <v>林鑫</v>
          </cell>
          <cell r="B739" t="str">
            <v>729L98</v>
          </cell>
        </row>
        <row r="740">
          <cell r="A740" t="str">
            <v>潘天恩</v>
          </cell>
          <cell r="B740" t="str">
            <v>730L15</v>
          </cell>
        </row>
        <row r="741">
          <cell r="A741" t="str">
            <v>钱欣茹</v>
          </cell>
          <cell r="B741" t="str">
            <v>730L19</v>
          </cell>
        </row>
        <row r="742">
          <cell r="A742" t="str">
            <v>赵飞飞2</v>
          </cell>
          <cell r="B742" t="str">
            <v>730L60</v>
          </cell>
        </row>
        <row r="743">
          <cell r="A743" t="str">
            <v>蔡听晨</v>
          </cell>
          <cell r="B743">
            <v>122078</v>
          </cell>
        </row>
        <row r="744">
          <cell r="A744" t="str">
            <v>倪茜茜</v>
          </cell>
          <cell r="B744">
            <v>622026</v>
          </cell>
        </row>
        <row r="745">
          <cell r="A745" t="str">
            <v>白恩诚</v>
          </cell>
          <cell r="B745">
            <v>622035</v>
          </cell>
        </row>
        <row r="746">
          <cell r="A746" t="str">
            <v>何依</v>
          </cell>
          <cell r="B746">
            <v>622017</v>
          </cell>
        </row>
        <row r="747">
          <cell r="A747" t="str">
            <v>朱进顺</v>
          </cell>
          <cell r="B747">
            <v>622012</v>
          </cell>
        </row>
        <row r="748">
          <cell r="A748" t="str">
            <v>梁洁</v>
          </cell>
          <cell r="B748" t="str">
            <v>729L91</v>
          </cell>
        </row>
        <row r="749">
          <cell r="A749" t="str">
            <v>吴根栋</v>
          </cell>
          <cell r="B749" t="str">
            <v>730L37</v>
          </cell>
        </row>
        <row r="750">
          <cell r="A750" t="str">
            <v>毛淑嫣</v>
          </cell>
          <cell r="B750" t="str">
            <v>730L09</v>
          </cell>
        </row>
        <row r="751">
          <cell r="A751" t="str">
            <v>陈梓宁</v>
          </cell>
          <cell r="B751" t="str">
            <v>730L77</v>
          </cell>
        </row>
        <row r="752">
          <cell r="A752" t="str">
            <v>王庆格</v>
          </cell>
          <cell r="B752" t="str">
            <v>730L28</v>
          </cell>
        </row>
        <row r="753">
          <cell r="A753" t="str">
            <v>周启云</v>
          </cell>
          <cell r="B753" t="str">
            <v>730L79</v>
          </cell>
        </row>
        <row r="754">
          <cell r="A754" t="str">
            <v>潘文慧</v>
          </cell>
          <cell r="B754" t="str">
            <v>730L16</v>
          </cell>
        </row>
        <row r="755">
          <cell r="A755" t="str">
            <v>陈翔3</v>
          </cell>
          <cell r="B755" t="str">
            <v>730L80</v>
          </cell>
        </row>
        <row r="756">
          <cell r="A756" t="str">
            <v>戴佳良</v>
          </cell>
          <cell r="B756" t="str">
            <v>729L68</v>
          </cell>
        </row>
        <row r="757">
          <cell r="A757" t="str">
            <v>胡忠耀</v>
          </cell>
          <cell r="B757" t="str">
            <v>729L79</v>
          </cell>
        </row>
        <row r="758">
          <cell r="A758" t="str">
            <v>金可欣</v>
          </cell>
          <cell r="B758" t="str">
            <v>729L83</v>
          </cell>
        </row>
        <row r="759">
          <cell r="A759" t="str">
            <v>林纹</v>
          </cell>
          <cell r="B759" t="str">
            <v>729L97</v>
          </cell>
        </row>
        <row r="760">
          <cell r="A760" t="str">
            <v>卢立浩</v>
          </cell>
          <cell r="B760" t="str">
            <v>730L04</v>
          </cell>
        </row>
        <row r="761">
          <cell r="A761" t="str">
            <v>夏敏2</v>
          </cell>
          <cell r="B761" t="str">
            <v>730L39</v>
          </cell>
        </row>
        <row r="762">
          <cell r="A762" t="str">
            <v>谢雅洁</v>
          </cell>
          <cell r="B762" t="str">
            <v>730L42</v>
          </cell>
        </row>
        <row r="763">
          <cell r="A763" t="str">
            <v>余明泉</v>
          </cell>
          <cell r="B763" t="str">
            <v>730L54</v>
          </cell>
        </row>
        <row r="764">
          <cell r="A764" t="str">
            <v>余悠然</v>
          </cell>
          <cell r="B764" t="str">
            <v>730L55</v>
          </cell>
        </row>
        <row r="765">
          <cell r="A765" t="str">
            <v>曾青青</v>
          </cell>
          <cell r="B765" t="str">
            <v>729L59</v>
          </cell>
        </row>
        <row r="766">
          <cell r="A766" t="str">
            <v>赵哲昕</v>
          </cell>
          <cell r="B766" t="str">
            <v>730L61</v>
          </cell>
        </row>
        <row r="767">
          <cell r="A767" t="str">
            <v>缪宏斌</v>
          </cell>
          <cell r="B767" t="str">
            <v>730L10</v>
          </cell>
        </row>
        <row r="768">
          <cell r="A768" t="str">
            <v>李义孟</v>
          </cell>
          <cell r="B768" t="str">
            <v>729L89</v>
          </cell>
        </row>
        <row r="769">
          <cell r="A769" t="str">
            <v>陈豪2</v>
          </cell>
          <cell r="B769" t="str">
            <v>730L71</v>
          </cell>
        </row>
        <row r="770">
          <cell r="A770" t="str">
            <v>徐炳森2</v>
          </cell>
          <cell r="B770" t="str">
            <v>730L43</v>
          </cell>
        </row>
        <row r="771">
          <cell r="A771" t="str">
            <v>叶硕</v>
          </cell>
          <cell r="B771" t="str">
            <v>730L53</v>
          </cell>
        </row>
        <row r="772">
          <cell r="A772" t="str">
            <v>张思争</v>
          </cell>
          <cell r="B772" t="str">
            <v>730L57</v>
          </cell>
        </row>
        <row r="773">
          <cell r="A773" t="str">
            <v>陈昌准</v>
          </cell>
          <cell r="B773" t="str">
            <v>729L61</v>
          </cell>
        </row>
        <row r="774">
          <cell r="A774" t="str">
            <v>黄文铅</v>
          </cell>
          <cell r="B774" t="str">
            <v>729L81</v>
          </cell>
        </row>
        <row r="775">
          <cell r="A775" t="str">
            <v>谢如意</v>
          </cell>
          <cell r="B775" t="str">
            <v>730L41</v>
          </cell>
        </row>
        <row r="776">
          <cell r="A776" t="str">
            <v>邓拓</v>
          </cell>
          <cell r="B776">
            <v>622008</v>
          </cell>
        </row>
        <row r="777">
          <cell r="A777" t="str">
            <v>严夏霖</v>
          </cell>
          <cell r="B777">
            <v>622028</v>
          </cell>
        </row>
        <row r="778">
          <cell r="A778" t="str">
            <v>张锬</v>
          </cell>
          <cell r="B778">
            <v>622009</v>
          </cell>
        </row>
        <row r="779">
          <cell r="A779" t="str">
            <v>戴张安</v>
          </cell>
          <cell r="B779">
            <v>122079</v>
          </cell>
        </row>
        <row r="780">
          <cell r="A780" t="str">
            <v>叶挺波</v>
          </cell>
          <cell r="B780">
            <v>122080</v>
          </cell>
        </row>
        <row r="781">
          <cell r="A781" t="str">
            <v>赵晨琛</v>
          </cell>
          <cell r="B781" t="str">
            <v>730L76</v>
          </cell>
        </row>
        <row r="782">
          <cell r="A782" t="str">
            <v>陈温静</v>
          </cell>
          <cell r="B782">
            <v>122070</v>
          </cell>
        </row>
        <row r="783">
          <cell r="A783" t="str">
            <v>卓嘎</v>
          </cell>
          <cell r="B783" t="str">
            <v>732L19</v>
          </cell>
        </row>
        <row r="784">
          <cell r="A784" t="str">
            <v>次仁德吉</v>
          </cell>
          <cell r="B784" t="str">
            <v>732L20</v>
          </cell>
        </row>
        <row r="785">
          <cell r="A785" t="str">
            <v>边巴布赤</v>
          </cell>
          <cell r="B785" t="str">
            <v>732L25</v>
          </cell>
        </row>
        <row r="786">
          <cell r="A786" t="str">
            <v>贡觉卓玛</v>
          </cell>
          <cell r="B786" t="str">
            <v>732L24</v>
          </cell>
        </row>
        <row r="787">
          <cell r="A787" t="str">
            <v>巴桑</v>
          </cell>
          <cell r="B787" t="str">
            <v>732L26</v>
          </cell>
        </row>
        <row r="788">
          <cell r="A788" t="str">
            <v>卓玛普尺</v>
          </cell>
          <cell r="B788" t="str">
            <v>732L21</v>
          </cell>
        </row>
        <row r="789">
          <cell r="A789" t="str">
            <v>索朗群宗</v>
          </cell>
          <cell r="B789" t="str">
            <v>732L22</v>
          </cell>
        </row>
        <row r="790">
          <cell r="A790" t="str">
            <v>格桑卓嘎2</v>
          </cell>
          <cell r="B790" t="str">
            <v>732L23</v>
          </cell>
        </row>
        <row r="791">
          <cell r="A791" t="str">
            <v>杨仕萍</v>
          </cell>
          <cell r="B791" t="str">
            <v>7AO389</v>
          </cell>
        </row>
        <row r="792">
          <cell r="A792" t="str">
            <v>龚雨静</v>
          </cell>
          <cell r="B792" t="str">
            <v>7AO259</v>
          </cell>
        </row>
        <row r="793">
          <cell r="A793" t="str">
            <v>潘敏洁</v>
          </cell>
          <cell r="B793" t="str">
            <v>7AO260</v>
          </cell>
        </row>
        <row r="794">
          <cell r="A794" t="str">
            <v>夏冉</v>
          </cell>
          <cell r="B794" t="str">
            <v>7AO261</v>
          </cell>
        </row>
        <row r="795">
          <cell r="A795" t="str">
            <v>费益娇</v>
          </cell>
          <cell r="B795" t="str">
            <v>7AO347</v>
          </cell>
        </row>
        <row r="796">
          <cell r="A796" t="str">
            <v>黄泽楚</v>
          </cell>
          <cell r="B796" t="str">
            <v>7AO348</v>
          </cell>
        </row>
        <row r="797">
          <cell r="A797" t="str">
            <v>厉茹洁</v>
          </cell>
          <cell r="B797" t="str">
            <v>7AO349</v>
          </cell>
        </row>
        <row r="798">
          <cell r="A798" t="str">
            <v>茹逸雨</v>
          </cell>
          <cell r="B798" t="str">
            <v>7AO350</v>
          </cell>
        </row>
        <row r="799">
          <cell r="A799" t="str">
            <v>杨煜锋</v>
          </cell>
          <cell r="B799" t="str">
            <v>7AO351</v>
          </cell>
        </row>
        <row r="800">
          <cell r="A800" t="str">
            <v>俞鑫茹</v>
          </cell>
          <cell r="B800" t="str">
            <v>7AO352</v>
          </cell>
        </row>
        <row r="801">
          <cell r="A801" t="str">
            <v>周挺锋</v>
          </cell>
          <cell r="B801" t="str">
            <v>7AO353</v>
          </cell>
        </row>
        <row r="802">
          <cell r="A802" t="str">
            <v>邱朝民</v>
          </cell>
          <cell r="B802" t="str">
            <v>7AO018</v>
          </cell>
        </row>
        <row r="803">
          <cell r="A803" t="str">
            <v>蓝骏平</v>
          </cell>
          <cell r="B803" t="str">
            <v>7AO386</v>
          </cell>
        </row>
        <row r="804">
          <cell r="A804" t="str">
            <v>张士威</v>
          </cell>
          <cell r="B804" t="str">
            <v>7AO387</v>
          </cell>
        </row>
        <row r="805">
          <cell r="A805" t="str">
            <v>张温茹</v>
          </cell>
          <cell r="B805" t="str">
            <v>7AO388</v>
          </cell>
        </row>
        <row r="806">
          <cell r="A806" t="str">
            <v>毛紫娟</v>
          </cell>
          <cell r="B806" t="str">
            <v>7AO380</v>
          </cell>
        </row>
        <row r="807">
          <cell r="A807" t="str">
            <v>袁小烨</v>
          </cell>
          <cell r="B807" t="str">
            <v>7AO384</v>
          </cell>
        </row>
        <row r="808">
          <cell r="A808" t="str">
            <v>苏舒悦</v>
          </cell>
          <cell r="B808" t="str">
            <v>7AO008</v>
          </cell>
        </row>
        <row r="809">
          <cell r="A809" t="str">
            <v>陶金鑫</v>
          </cell>
          <cell r="B809" t="str">
            <v>7AO020</v>
          </cell>
        </row>
        <row r="810">
          <cell r="A810" t="str">
            <v>楼心凝</v>
          </cell>
          <cell r="B810" t="str">
            <v>7AO054</v>
          </cell>
        </row>
        <row r="811">
          <cell r="A811" t="str">
            <v>傅晓青</v>
          </cell>
          <cell r="B811" t="str">
            <v>7AO339</v>
          </cell>
        </row>
        <row r="812">
          <cell r="A812" t="str">
            <v>贺佳宜</v>
          </cell>
          <cell r="B812" t="str">
            <v>7AO341</v>
          </cell>
        </row>
        <row r="813">
          <cell r="A813" t="str">
            <v>刘荠月</v>
          </cell>
          <cell r="B813" t="str">
            <v>7AO342</v>
          </cell>
        </row>
        <row r="814">
          <cell r="A814" t="str">
            <v>施梦芸</v>
          </cell>
          <cell r="B814" t="str">
            <v>7AO343</v>
          </cell>
        </row>
        <row r="815">
          <cell r="A815" t="str">
            <v>周跃琼</v>
          </cell>
          <cell r="B815" t="str">
            <v>7AO345</v>
          </cell>
        </row>
        <row r="816">
          <cell r="A816" t="str">
            <v>周廷伟</v>
          </cell>
          <cell r="B816" t="str">
            <v>7AO344</v>
          </cell>
        </row>
        <row r="817">
          <cell r="A817" t="str">
            <v>章澄</v>
          </cell>
          <cell r="B817" t="str">
            <v>7AO009</v>
          </cell>
        </row>
        <row r="818">
          <cell r="A818" t="str">
            <v>吴锡涛</v>
          </cell>
          <cell r="B818" t="str">
            <v>7AO017</v>
          </cell>
        </row>
        <row r="819">
          <cell r="A819" t="str">
            <v>茹祎</v>
          </cell>
          <cell r="B819" t="str">
            <v>7AO039</v>
          </cell>
        </row>
        <row r="820">
          <cell r="A820" t="str">
            <v>万新宇</v>
          </cell>
          <cell r="B820" t="str">
            <v>7AO053</v>
          </cell>
        </row>
        <row r="821">
          <cell r="A821" t="str">
            <v>何宸羽</v>
          </cell>
          <cell r="B821" t="str">
            <v>7AO055</v>
          </cell>
        </row>
        <row r="822">
          <cell r="A822" t="str">
            <v>陈梁炎</v>
          </cell>
          <cell r="B822" t="str">
            <v>7AO333</v>
          </cell>
        </row>
        <row r="823">
          <cell r="A823" t="str">
            <v>单陈杰</v>
          </cell>
          <cell r="B823" t="str">
            <v>7AO334</v>
          </cell>
        </row>
        <row r="824">
          <cell r="A824" t="str">
            <v>汪吉烽</v>
          </cell>
          <cell r="B824" t="str">
            <v>7AO335</v>
          </cell>
        </row>
        <row r="825">
          <cell r="A825" t="str">
            <v>王宇</v>
          </cell>
          <cell r="B825" t="str">
            <v>7AO336</v>
          </cell>
        </row>
        <row r="826">
          <cell r="A826" t="str">
            <v>徐国庭</v>
          </cell>
          <cell r="B826" t="str">
            <v>7AO337</v>
          </cell>
        </row>
        <row r="827">
          <cell r="A827" t="str">
            <v>余伟杰</v>
          </cell>
          <cell r="B827" t="str">
            <v>7AO338</v>
          </cell>
        </row>
        <row r="828">
          <cell r="A828" t="str">
            <v>熊道阳</v>
          </cell>
          <cell r="B828" t="str">
            <v>7AM410</v>
          </cell>
        </row>
        <row r="829">
          <cell r="A829" t="str">
            <v>黄杭</v>
          </cell>
          <cell r="B829" t="str">
            <v>7AO390</v>
          </cell>
        </row>
        <row r="830">
          <cell r="A830" t="str">
            <v>彭雨诗</v>
          </cell>
          <cell r="B830" t="str">
            <v>7AO391</v>
          </cell>
        </row>
        <row r="831">
          <cell r="A831" t="str">
            <v>郎敏哲</v>
          </cell>
          <cell r="B831" t="str">
            <v>7AO280</v>
          </cell>
        </row>
        <row r="832">
          <cell r="A832" t="str">
            <v>林涛涛</v>
          </cell>
          <cell r="B832" t="str">
            <v>7AO281</v>
          </cell>
        </row>
        <row r="833">
          <cell r="A833" t="str">
            <v>彭凯</v>
          </cell>
          <cell r="B833" t="str">
            <v>7AO282</v>
          </cell>
        </row>
        <row r="834">
          <cell r="A834" t="str">
            <v>唐虎</v>
          </cell>
          <cell r="B834" t="str">
            <v>7AO283</v>
          </cell>
        </row>
        <row r="835">
          <cell r="A835" t="str">
            <v>姚奕</v>
          </cell>
          <cell r="B835" t="str">
            <v>7AO284</v>
          </cell>
        </row>
        <row r="836">
          <cell r="A836" t="str">
            <v>俞浩瀚</v>
          </cell>
          <cell r="B836" t="str">
            <v>7AO285</v>
          </cell>
        </row>
        <row r="837">
          <cell r="A837" t="str">
            <v>陈姝慧</v>
          </cell>
          <cell r="B837" t="str">
            <v>7AO370</v>
          </cell>
        </row>
        <row r="838">
          <cell r="A838" t="str">
            <v>傅晴霞</v>
          </cell>
          <cell r="B838" t="str">
            <v>7AO371</v>
          </cell>
        </row>
        <row r="839">
          <cell r="A839" t="str">
            <v>高园园</v>
          </cell>
          <cell r="B839" t="str">
            <v>7AO372</v>
          </cell>
        </row>
        <row r="840">
          <cell r="A840" t="str">
            <v>刘思晨</v>
          </cell>
          <cell r="B840" t="str">
            <v>7AO373</v>
          </cell>
        </row>
        <row r="841">
          <cell r="A841" t="str">
            <v>仇鲁男</v>
          </cell>
          <cell r="B841" t="str">
            <v>7AO374</v>
          </cell>
        </row>
        <row r="842">
          <cell r="A842" t="str">
            <v>苏东彦</v>
          </cell>
          <cell r="B842" t="str">
            <v>7AO375</v>
          </cell>
        </row>
        <row r="843">
          <cell r="A843" t="str">
            <v>温梦珍</v>
          </cell>
          <cell r="B843" t="str">
            <v>7AO376</v>
          </cell>
        </row>
        <row r="844">
          <cell r="A844" t="str">
            <v>叶龙颖</v>
          </cell>
          <cell r="B844" t="str">
            <v>7AO377</v>
          </cell>
        </row>
        <row r="845">
          <cell r="A845" t="str">
            <v>张瑛</v>
          </cell>
          <cell r="B845" t="str">
            <v>7AO378</v>
          </cell>
        </row>
        <row r="846">
          <cell r="A846" t="str">
            <v>李瀚林</v>
          </cell>
          <cell r="B846" t="str">
            <v>7AO277</v>
          </cell>
        </row>
        <row r="847">
          <cell r="A847" t="str">
            <v>金瑞琳</v>
          </cell>
          <cell r="B847" t="str">
            <v>7AO448</v>
          </cell>
        </row>
        <row r="848">
          <cell r="A848" t="str">
            <v>李媛</v>
          </cell>
          <cell r="B848" t="str">
            <v>7AO445</v>
          </cell>
        </row>
        <row r="849">
          <cell r="A849" t="str">
            <v>章梦杰</v>
          </cell>
          <cell r="B849" t="str">
            <v>7AO447</v>
          </cell>
        </row>
        <row r="850">
          <cell r="A850" t="str">
            <v>黄楚翘</v>
          </cell>
          <cell r="B850" t="str">
            <v>7AO289</v>
          </cell>
        </row>
        <row r="851">
          <cell r="A851" t="str">
            <v>潘舒畅</v>
          </cell>
          <cell r="B851" t="str">
            <v>7AO290</v>
          </cell>
        </row>
        <row r="852">
          <cell r="A852" t="str">
            <v>武文强</v>
          </cell>
          <cell r="B852" t="str">
            <v>7AO291</v>
          </cell>
        </row>
        <row r="853">
          <cell r="A853" t="str">
            <v>宣宁宁</v>
          </cell>
          <cell r="B853" t="str">
            <v>7AO292</v>
          </cell>
        </row>
        <row r="854">
          <cell r="A854" t="str">
            <v>杨玉琪</v>
          </cell>
          <cell r="B854" t="str">
            <v>7AO293</v>
          </cell>
        </row>
        <row r="855">
          <cell r="A855" t="str">
            <v>奕晓欣</v>
          </cell>
          <cell r="B855" t="str">
            <v>7AO294</v>
          </cell>
        </row>
        <row r="856">
          <cell r="A856" t="str">
            <v>黄良夫</v>
          </cell>
          <cell r="B856" t="str">
            <v>7AO392</v>
          </cell>
        </row>
        <row r="857">
          <cell r="A857" t="str">
            <v>黄雅洁</v>
          </cell>
          <cell r="B857" t="str">
            <v>7AO393</v>
          </cell>
        </row>
        <row r="858">
          <cell r="A858" t="str">
            <v>姚慧玉</v>
          </cell>
          <cell r="B858" t="str">
            <v>7AO394</v>
          </cell>
        </row>
        <row r="859">
          <cell r="A859" t="str">
            <v>胡乐寅</v>
          </cell>
          <cell r="B859" t="str">
            <v>7AO011</v>
          </cell>
        </row>
        <row r="860">
          <cell r="A860" t="str">
            <v>王冰</v>
          </cell>
          <cell r="B860" t="str">
            <v>7AO368</v>
          </cell>
        </row>
        <row r="861">
          <cell r="A861" t="str">
            <v>王婵婵</v>
          </cell>
          <cell r="B861" t="str">
            <v>7AO369</v>
          </cell>
        </row>
        <row r="862">
          <cell r="A862" t="str">
            <v>邓再钊</v>
          </cell>
          <cell r="B862" t="str">
            <v>7AO450</v>
          </cell>
        </row>
        <row r="863">
          <cell r="A863" t="str">
            <v>陈天鹏</v>
          </cell>
          <cell r="B863" t="str">
            <v>7AO354</v>
          </cell>
        </row>
        <row r="864">
          <cell r="A864" t="str">
            <v>陈向阳</v>
          </cell>
          <cell r="B864" t="str">
            <v>7AO355</v>
          </cell>
        </row>
        <row r="865">
          <cell r="A865" t="str">
            <v>陆李平</v>
          </cell>
          <cell r="B865" t="str">
            <v>7AO356</v>
          </cell>
        </row>
        <row r="866">
          <cell r="A866" t="str">
            <v>吕珠</v>
          </cell>
          <cell r="B866" t="str">
            <v>7AO357</v>
          </cell>
        </row>
        <row r="867">
          <cell r="A867" t="str">
            <v>马嘉雯</v>
          </cell>
          <cell r="B867" t="str">
            <v>7AO358</v>
          </cell>
        </row>
        <row r="868">
          <cell r="A868" t="str">
            <v>孙佳莹</v>
          </cell>
          <cell r="B868" t="str">
            <v>7AO359</v>
          </cell>
        </row>
        <row r="869">
          <cell r="A869" t="str">
            <v>童谣</v>
          </cell>
          <cell r="B869" t="str">
            <v>7AO360</v>
          </cell>
        </row>
        <row r="870">
          <cell r="A870" t="str">
            <v>王鸿波</v>
          </cell>
          <cell r="B870" t="str">
            <v>7AO361</v>
          </cell>
        </row>
        <row r="871">
          <cell r="A871" t="str">
            <v>谢淑媛</v>
          </cell>
          <cell r="B871" t="str">
            <v>7AO362</v>
          </cell>
        </row>
        <row r="872">
          <cell r="A872" t="str">
            <v>张萌窈</v>
          </cell>
          <cell r="B872" t="str">
            <v>7AO363</v>
          </cell>
        </row>
        <row r="873">
          <cell r="A873" t="str">
            <v>张鹏芳</v>
          </cell>
          <cell r="B873" t="str">
            <v>7AO364</v>
          </cell>
        </row>
        <row r="874">
          <cell r="A874" t="str">
            <v>张玉</v>
          </cell>
          <cell r="B874" t="str">
            <v>7AO365</v>
          </cell>
        </row>
        <row r="875">
          <cell r="A875" t="str">
            <v>赵浩杰</v>
          </cell>
          <cell r="B875" t="str">
            <v>7AO366</v>
          </cell>
        </row>
        <row r="876">
          <cell r="A876" t="str">
            <v>郑洪丽</v>
          </cell>
          <cell r="B876" t="str">
            <v>7AO367</v>
          </cell>
        </row>
        <row r="877">
          <cell r="A877" t="str">
            <v>裘佳存</v>
          </cell>
          <cell r="B877" t="str">
            <v>7AO002</v>
          </cell>
        </row>
        <row r="878">
          <cell r="A878" t="str">
            <v>应耀哲</v>
          </cell>
          <cell r="B878" t="str">
            <v>7AO003</v>
          </cell>
        </row>
        <row r="879">
          <cell r="A879" t="str">
            <v>屠静滢</v>
          </cell>
          <cell r="B879" t="str">
            <v>7AO007</v>
          </cell>
        </row>
        <row r="880">
          <cell r="A880" t="str">
            <v>李卉</v>
          </cell>
          <cell r="B880" t="str">
            <v>7AO014</v>
          </cell>
        </row>
        <row r="881">
          <cell r="A881" t="str">
            <v>张冰欣</v>
          </cell>
          <cell r="B881" t="str">
            <v>7AO015</v>
          </cell>
        </row>
        <row r="882">
          <cell r="A882" t="str">
            <v>王莎燕</v>
          </cell>
          <cell r="B882" t="str">
            <v>7AO016</v>
          </cell>
        </row>
        <row r="883">
          <cell r="A883" t="str">
            <v>吴浩</v>
          </cell>
          <cell r="B883" t="str">
            <v>7AO023</v>
          </cell>
        </row>
        <row r="884">
          <cell r="A884" t="str">
            <v>左子懿</v>
          </cell>
          <cell r="B884" t="str">
            <v>7AO025</v>
          </cell>
        </row>
        <row r="885">
          <cell r="A885" t="str">
            <v>谢文霞</v>
          </cell>
          <cell r="B885" t="str">
            <v>7AO026</v>
          </cell>
        </row>
        <row r="886">
          <cell r="A886" t="str">
            <v>赵睿</v>
          </cell>
          <cell r="B886" t="str">
            <v>7AO028</v>
          </cell>
        </row>
        <row r="887">
          <cell r="A887" t="str">
            <v>曾媛</v>
          </cell>
          <cell r="B887" t="str">
            <v>7AO030</v>
          </cell>
        </row>
        <row r="888">
          <cell r="A888" t="str">
            <v>王美铃</v>
          </cell>
          <cell r="B888" t="str">
            <v>7AO032</v>
          </cell>
        </row>
        <row r="889">
          <cell r="A889" t="str">
            <v>陈程圃</v>
          </cell>
          <cell r="B889" t="str">
            <v>7AO036</v>
          </cell>
        </row>
        <row r="890">
          <cell r="A890" t="str">
            <v>徐顺港</v>
          </cell>
          <cell r="B890" t="str">
            <v>7AO037</v>
          </cell>
        </row>
        <row r="891">
          <cell r="A891" t="str">
            <v>吴启凡</v>
          </cell>
          <cell r="B891" t="str">
            <v>7AO042</v>
          </cell>
        </row>
        <row r="892">
          <cell r="A892" t="str">
            <v>邵星宇</v>
          </cell>
          <cell r="B892" t="str">
            <v>7AO043</v>
          </cell>
        </row>
        <row r="893">
          <cell r="A893" t="str">
            <v>郭羽</v>
          </cell>
          <cell r="B893" t="str">
            <v>7AO044</v>
          </cell>
        </row>
        <row r="894">
          <cell r="A894" t="str">
            <v>陈洪</v>
          </cell>
          <cell r="B894" t="str">
            <v>7AO045</v>
          </cell>
        </row>
        <row r="895">
          <cell r="A895" t="str">
            <v>袁海洋</v>
          </cell>
          <cell r="B895" t="str">
            <v>7AO048</v>
          </cell>
        </row>
        <row r="896">
          <cell r="A896" t="str">
            <v>陆雅静</v>
          </cell>
          <cell r="B896" t="str">
            <v>7AO051</v>
          </cell>
        </row>
        <row r="897">
          <cell r="A897" t="str">
            <v>杨凯乾</v>
          </cell>
          <cell r="B897" t="str">
            <v>7AO059</v>
          </cell>
        </row>
        <row r="898">
          <cell r="A898" t="str">
            <v>桂嘉骏</v>
          </cell>
          <cell r="B898" t="str">
            <v>7AO060</v>
          </cell>
        </row>
        <row r="899">
          <cell r="A899" t="str">
            <v>陈菲</v>
          </cell>
          <cell r="B899" t="str">
            <v>7AO211</v>
          </cell>
        </row>
        <row r="900">
          <cell r="A900" t="str">
            <v>陈文滢</v>
          </cell>
          <cell r="B900" t="str">
            <v>7AO212</v>
          </cell>
        </row>
        <row r="901">
          <cell r="A901" t="str">
            <v>陈燕</v>
          </cell>
          <cell r="B901" t="str">
            <v>7AO213</v>
          </cell>
        </row>
        <row r="902">
          <cell r="A902" t="str">
            <v>傅钰洁</v>
          </cell>
          <cell r="B902" t="str">
            <v>7AO214</v>
          </cell>
        </row>
        <row r="903">
          <cell r="A903" t="str">
            <v>黄锦帅</v>
          </cell>
          <cell r="B903" t="str">
            <v>7AO215</v>
          </cell>
        </row>
        <row r="904">
          <cell r="A904" t="str">
            <v>胡婉婷</v>
          </cell>
          <cell r="B904" t="str">
            <v>7AO216</v>
          </cell>
        </row>
        <row r="905">
          <cell r="A905" t="str">
            <v>季慧珍</v>
          </cell>
          <cell r="B905" t="str">
            <v>7AO217</v>
          </cell>
        </row>
        <row r="906">
          <cell r="A906" t="str">
            <v>季瑾</v>
          </cell>
          <cell r="B906" t="str">
            <v>7AO218</v>
          </cell>
        </row>
        <row r="907">
          <cell r="A907" t="str">
            <v>金琪琳</v>
          </cell>
          <cell r="B907" t="str">
            <v>7AO219</v>
          </cell>
        </row>
        <row r="908">
          <cell r="A908" t="str">
            <v>柯嘉玉</v>
          </cell>
          <cell r="B908" t="str">
            <v>7AO220</v>
          </cell>
        </row>
        <row r="909">
          <cell r="A909" t="str">
            <v>李丰帆</v>
          </cell>
          <cell r="B909" t="str">
            <v>7AO221</v>
          </cell>
        </row>
        <row r="910">
          <cell r="A910" t="str">
            <v>林肯</v>
          </cell>
          <cell r="B910" t="str">
            <v>7AO222</v>
          </cell>
        </row>
        <row r="911">
          <cell r="A911" t="str">
            <v>李若喻</v>
          </cell>
          <cell r="B911" t="str">
            <v>7AO223</v>
          </cell>
        </row>
        <row r="912">
          <cell r="A912" t="str">
            <v>李思婕</v>
          </cell>
          <cell r="B912" t="str">
            <v>7AO224</v>
          </cell>
        </row>
        <row r="913">
          <cell r="A913" t="str">
            <v>刘晨阳</v>
          </cell>
          <cell r="B913" t="str">
            <v>7AO225</v>
          </cell>
        </row>
        <row r="914">
          <cell r="A914" t="str">
            <v>刘啦</v>
          </cell>
          <cell r="B914" t="str">
            <v>7AO226</v>
          </cell>
        </row>
        <row r="915">
          <cell r="A915" t="str">
            <v>刘依</v>
          </cell>
          <cell r="B915" t="str">
            <v>7AO227</v>
          </cell>
        </row>
        <row r="916">
          <cell r="A916" t="str">
            <v>李旭玫</v>
          </cell>
          <cell r="B916" t="str">
            <v>7AO228</v>
          </cell>
        </row>
        <row r="917">
          <cell r="A917" t="str">
            <v>李颖超</v>
          </cell>
          <cell r="B917" t="str">
            <v>7AO229</v>
          </cell>
        </row>
        <row r="918">
          <cell r="A918" t="str">
            <v>李渊苗</v>
          </cell>
          <cell r="B918" t="str">
            <v>7AO230</v>
          </cell>
        </row>
        <row r="919">
          <cell r="A919" t="str">
            <v>卢德宇</v>
          </cell>
          <cell r="B919" t="str">
            <v>7AO231</v>
          </cell>
        </row>
        <row r="920">
          <cell r="A920" t="str">
            <v>陆莹丹</v>
          </cell>
          <cell r="B920" t="str">
            <v>7AO232</v>
          </cell>
        </row>
        <row r="921">
          <cell r="A921" t="str">
            <v>马丹丹</v>
          </cell>
          <cell r="B921" t="str">
            <v>7AO233</v>
          </cell>
        </row>
        <row r="922">
          <cell r="A922" t="str">
            <v>马浩原</v>
          </cell>
          <cell r="B922" t="str">
            <v>7AO234</v>
          </cell>
        </row>
        <row r="923">
          <cell r="A923" t="str">
            <v>邵睿寅</v>
          </cell>
          <cell r="B923" t="str">
            <v>7AO236</v>
          </cell>
        </row>
        <row r="924">
          <cell r="A924" t="str">
            <v>沈嘉栩</v>
          </cell>
          <cell r="B924" t="str">
            <v>7AO237</v>
          </cell>
        </row>
        <row r="925">
          <cell r="A925" t="str">
            <v>田冬妹</v>
          </cell>
          <cell r="B925" t="str">
            <v>7AO238</v>
          </cell>
        </row>
        <row r="926">
          <cell r="A926" t="str">
            <v>田娜</v>
          </cell>
          <cell r="B926" t="str">
            <v>7AO239</v>
          </cell>
        </row>
        <row r="927">
          <cell r="A927" t="str">
            <v>童宋健</v>
          </cell>
          <cell r="B927" t="str">
            <v>7AO240</v>
          </cell>
        </row>
        <row r="928">
          <cell r="A928" t="str">
            <v>王阳悦</v>
          </cell>
          <cell r="B928" t="str">
            <v>7AO241</v>
          </cell>
        </row>
        <row r="929">
          <cell r="A929" t="str">
            <v>王豫倩</v>
          </cell>
          <cell r="B929" t="str">
            <v>7AO242</v>
          </cell>
        </row>
        <row r="930">
          <cell r="A930" t="str">
            <v>王子轩</v>
          </cell>
          <cell r="B930" t="str">
            <v>7AO243</v>
          </cell>
        </row>
        <row r="931">
          <cell r="A931" t="str">
            <v>翁哲</v>
          </cell>
          <cell r="B931" t="str">
            <v>7AO244</v>
          </cell>
        </row>
        <row r="932">
          <cell r="A932" t="str">
            <v>武紫霁</v>
          </cell>
          <cell r="B932" t="str">
            <v>7AO245</v>
          </cell>
        </row>
        <row r="933">
          <cell r="A933" t="str">
            <v>夏康</v>
          </cell>
          <cell r="B933" t="str">
            <v>7AO246</v>
          </cell>
        </row>
        <row r="934">
          <cell r="A934" t="str">
            <v>徐淑瑶</v>
          </cell>
          <cell r="B934" t="str">
            <v>7AO248</v>
          </cell>
        </row>
        <row r="935">
          <cell r="A935" t="str">
            <v>徐一昕</v>
          </cell>
          <cell r="B935" t="str">
            <v>7AO249</v>
          </cell>
        </row>
        <row r="936">
          <cell r="A936" t="str">
            <v>杨若冰</v>
          </cell>
          <cell r="B936" t="str">
            <v>7AO250</v>
          </cell>
        </row>
        <row r="937">
          <cell r="A937" t="str">
            <v>杨盛博</v>
          </cell>
          <cell r="B937" t="str">
            <v>7AO251</v>
          </cell>
        </row>
        <row r="938">
          <cell r="A938" t="str">
            <v>余琦</v>
          </cell>
          <cell r="B938" t="str">
            <v>7AO252</v>
          </cell>
        </row>
        <row r="939">
          <cell r="A939" t="str">
            <v>章佳瑜</v>
          </cell>
          <cell r="B939" t="str">
            <v>7AO253</v>
          </cell>
        </row>
        <row r="940">
          <cell r="A940" t="str">
            <v>张湘婷</v>
          </cell>
          <cell r="B940" t="str">
            <v>7AO254</v>
          </cell>
        </row>
        <row r="941">
          <cell r="A941" t="str">
            <v>郑雯</v>
          </cell>
          <cell r="B941" t="str">
            <v>7AO255</v>
          </cell>
        </row>
        <row r="942">
          <cell r="A942" t="str">
            <v>周藤辉</v>
          </cell>
          <cell r="B942" t="str">
            <v>7AO256</v>
          </cell>
        </row>
        <row r="943">
          <cell r="A943" t="str">
            <v>庄欣</v>
          </cell>
          <cell r="B943" t="str">
            <v>7AO257</v>
          </cell>
        </row>
        <row r="944">
          <cell r="A944" t="str">
            <v>邹尚朴</v>
          </cell>
          <cell r="B944" t="str">
            <v>7AO258</v>
          </cell>
        </row>
        <row r="945">
          <cell r="A945" t="str">
            <v>官建敢</v>
          </cell>
          <cell r="B945" t="str">
            <v>7AO262</v>
          </cell>
        </row>
        <row r="946">
          <cell r="A946" t="str">
            <v>钱艺丹</v>
          </cell>
          <cell r="B946" t="str">
            <v>7AO263</v>
          </cell>
        </row>
        <row r="947">
          <cell r="A947" t="str">
            <v>林巧心</v>
          </cell>
          <cell r="B947" t="str">
            <v>7AO379</v>
          </cell>
        </row>
        <row r="948">
          <cell r="A948" t="str">
            <v>唐俊梅</v>
          </cell>
          <cell r="B948" t="str">
            <v>7AO381</v>
          </cell>
        </row>
        <row r="949">
          <cell r="A949" t="str">
            <v>宋鲜</v>
          </cell>
          <cell r="B949" t="str">
            <v>7AM201</v>
          </cell>
        </row>
        <row r="950">
          <cell r="A950" t="str">
            <v>廖何童</v>
          </cell>
          <cell r="B950" t="str">
            <v>7AO455</v>
          </cell>
        </row>
        <row r="951">
          <cell r="A951" t="str">
            <v>白子铖</v>
          </cell>
          <cell r="B951" t="str">
            <v>7AO033</v>
          </cell>
        </row>
        <row r="952">
          <cell r="A952" t="str">
            <v>李箴言</v>
          </cell>
          <cell r="B952" t="str">
            <v>7AO278</v>
          </cell>
        </row>
        <row r="953">
          <cell r="A953" t="str">
            <v>周依雯</v>
          </cell>
          <cell r="B953" t="str">
            <v>7AO279</v>
          </cell>
        </row>
        <row r="954">
          <cell r="A954" t="str">
            <v>徐雪洋</v>
          </cell>
          <cell r="B954" t="str">
            <v>7AO288</v>
          </cell>
        </row>
        <row r="955">
          <cell r="A955" t="str">
            <v>钱双洁</v>
          </cell>
          <cell r="B955" t="str">
            <v>7AO013</v>
          </cell>
        </row>
        <row r="956">
          <cell r="A956" t="str">
            <v>王颖（22级）</v>
          </cell>
          <cell r="B956" t="str">
            <v>7AO035</v>
          </cell>
        </row>
        <row r="957">
          <cell r="A957" t="str">
            <v>庞春阳</v>
          </cell>
          <cell r="B957" t="str">
            <v>7AO049</v>
          </cell>
        </row>
        <row r="958">
          <cell r="A958" t="str">
            <v>潘志铭</v>
          </cell>
          <cell r="B958" t="str">
            <v>7AO057</v>
          </cell>
        </row>
        <row r="959">
          <cell r="A959" t="str">
            <v>曹淼凯</v>
          </cell>
          <cell r="B959" t="str">
            <v>7AO264</v>
          </cell>
        </row>
        <row r="960">
          <cell r="A960" t="str">
            <v>程海桂</v>
          </cell>
          <cell r="B960" t="str">
            <v>7AO265</v>
          </cell>
        </row>
        <row r="961">
          <cell r="A961" t="str">
            <v>陈锦漪</v>
          </cell>
          <cell r="B961" t="str">
            <v>7AO266</v>
          </cell>
        </row>
        <row r="962">
          <cell r="A962" t="str">
            <v>陈昱婷</v>
          </cell>
          <cell r="B962" t="str">
            <v>7AO267</v>
          </cell>
        </row>
        <row r="963">
          <cell r="A963" t="str">
            <v>林晨辉</v>
          </cell>
          <cell r="B963" t="str">
            <v>7AO268</v>
          </cell>
        </row>
        <row r="964">
          <cell r="A964" t="str">
            <v>刘旋</v>
          </cell>
          <cell r="B964" t="str">
            <v>7AO269</v>
          </cell>
        </row>
        <row r="965">
          <cell r="A965" t="str">
            <v>李雯洁</v>
          </cell>
          <cell r="B965" t="str">
            <v>7AO270</v>
          </cell>
        </row>
        <row r="966">
          <cell r="A966" t="str">
            <v>李炎蔚</v>
          </cell>
          <cell r="B966" t="str">
            <v>7AO271</v>
          </cell>
        </row>
        <row r="967">
          <cell r="A967" t="str">
            <v>毛舒敏</v>
          </cell>
          <cell r="B967" t="str">
            <v>7AO272</v>
          </cell>
        </row>
        <row r="968">
          <cell r="A968" t="str">
            <v>潘胜利</v>
          </cell>
          <cell r="B968" t="str">
            <v>7AO273</v>
          </cell>
        </row>
        <row r="969">
          <cell r="A969" t="str">
            <v>瞿希</v>
          </cell>
          <cell r="B969" t="str">
            <v>7AO274</v>
          </cell>
        </row>
        <row r="970">
          <cell r="A970" t="str">
            <v>任洁</v>
          </cell>
          <cell r="B970" t="str">
            <v>7AO275</v>
          </cell>
        </row>
        <row r="971">
          <cell r="A971" t="str">
            <v>张贺雨</v>
          </cell>
          <cell r="B971" t="str">
            <v>7AO276</v>
          </cell>
        </row>
        <row r="972">
          <cell r="A972" t="str">
            <v>张心怡</v>
          </cell>
          <cell r="B972" t="str">
            <v>7AO454</v>
          </cell>
        </row>
        <row r="973">
          <cell r="A973" t="str">
            <v>虞嫣</v>
          </cell>
          <cell r="B973" t="str">
            <v>7AO005</v>
          </cell>
        </row>
        <row r="974">
          <cell r="A974" t="str">
            <v>莫丹妮</v>
          </cell>
          <cell r="B974" t="str">
            <v>7AO006</v>
          </cell>
        </row>
        <row r="975">
          <cell r="A975" t="str">
            <v>陈波</v>
          </cell>
          <cell r="B975" t="str">
            <v>7AO019</v>
          </cell>
        </row>
        <row r="976">
          <cell r="A976" t="str">
            <v>谢奕统</v>
          </cell>
          <cell r="B976" t="str">
            <v>7AO021</v>
          </cell>
        </row>
        <row r="977">
          <cell r="A977" t="str">
            <v>王紫琼</v>
          </cell>
          <cell r="B977" t="str">
            <v>7AO040</v>
          </cell>
        </row>
        <row r="978">
          <cell r="A978" t="str">
            <v>苏辉</v>
          </cell>
          <cell r="B978" t="str">
            <v>7AO041</v>
          </cell>
        </row>
        <row r="979">
          <cell r="A979" t="str">
            <v>王伊然</v>
          </cell>
          <cell r="B979" t="str">
            <v>7AO050</v>
          </cell>
        </row>
        <row r="980">
          <cell r="A980" t="str">
            <v>陈凯文</v>
          </cell>
          <cell r="B980" t="str">
            <v>7AO056</v>
          </cell>
        </row>
        <row r="981">
          <cell r="A981" t="str">
            <v>孟心语</v>
          </cell>
          <cell r="B981" t="str">
            <v>7AO058</v>
          </cell>
        </row>
        <row r="982">
          <cell r="A982" t="str">
            <v>邓萍</v>
          </cell>
          <cell r="B982" t="str">
            <v>7AO062</v>
          </cell>
        </row>
        <row r="983">
          <cell r="A983" t="str">
            <v>顾弘毅</v>
          </cell>
          <cell r="B983" t="str">
            <v>7AO063</v>
          </cell>
        </row>
        <row r="984">
          <cell r="A984" t="str">
            <v>蔡奇宏</v>
          </cell>
          <cell r="B984" t="str">
            <v>7AO295</v>
          </cell>
        </row>
        <row r="985">
          <cell r="A985" t="str">
            <v>陈格尔</v>
          </cell>
          <cell r="B985" t="str">
            <v>7AO297</v>
          </cell>
        </row>
        <row r="986">
          <cell r="A986" t="str">
            <v>陈胜意</v>
          </cell>
          <cell r="B986" t="str">
            <v>7AO300</v>
          </cell>
        </row>
        <row r="987">
          <cell r="A987" t="str">
            <v>陈宣勤</v>
          </cell>
          <cell r="B987" t="str">
            <v>7AO302</v>
          </cell>
        </row>
        <row r="988">
          <cell r="A988" t="str">
            <v>郭非凡</v>
          </cell>
          <cell r="B988" t="str">
            <v>7AO305</v>
          </cell>
        </row>
        <row r="989">
          <cell r="A989" t="str">
            <v>衡山</v>
          </cell>
          <cell r="B989" t="str">
            <v>7AO306</v>
          </cell>
        </row>
        <row r="990">
          <cell r="A990" t="str">
            <v>黄泽渊</v>
          </cell>
          <cell r="B990" t="str">
            <v>7AO309</v>
          </cell>
        </row>
        <row r="991">
          <cell r="A991" t="str">
            <v>李宗泽</v>
          </cell>
          <cell r="B991" t="str">
            <v>7AO311</v>
          </cell>
        </row>
        <row r="992">
          <cell r="A992" t="str">
            <v>卢秦剑</v>
          </cell>
          <cell r="B992" t="str">
            <v>7AO312</v>
          </cell>
        </row>
        <row r="993">
          <cell r="A993" t="str">
            <v>王媛</v>
          </cell>
          <cell r="B993" t="str">
            <v>7AO320</v>
          </cell>
        </row>
        <row r="994">
          <cell r="A994" t="str">
            <v>王伟宸</v>
          </cell>
          <cell r="B994" t="str">
            <v>7AO321</v>
          </cell>
        </row>
        <row r="995">
          <cell r="A995" t="str">
            <v>谢浩南</v>
          </cell>
          <cell r="B995" t="str">
            <v>7AO324</v>
          </cell>
        </row>
        <row r="996">
          <cell r="A996" t="str">
            <v>谢伟东</v>
          </cell>
          <cell r="B996" t="str">
            <v>7AO325</v>
          </cell>
        </row>
        <row r="997">
          <cell r="A997" t="str">
            <v>章传阔</v>
          </cell>
          <cell r="B997" t="str">
            <v>7AO329</v>
          </cell>
        </row>
        <row r="998">
          <cell r="A998" t="str">
            <v>支怀庆</v>
          </cell>
          <cell r="B998" t="str">
            <v>7AO330</v>
          </cell>
        </row>
        <row r="999">
          <cell r="A999" t="str">
            <v>朱俊畅</v>
          </cell>
          <cell r="B999" t="str">
            <v>7AO332</v>
          </cell>
        </row>
        <row r="1000">
          <cell r="A1000" t="str">
            <v>吴雪</v>
          </cell>
          <cell r="B1000" t="str">
            <v>7AO382</v>
          </cell>
        </row>
        <row r="1001">
          <cell r="A1001" t="str">
            <v>杨智</v>
          </cell>
          <cell r="B1001" t="str">
            <v>7AO383</v>
          </cell>
        </row>
        <row r="1002">
          <cell r="A1002" t="str">
            <v>章淑薇</v>
          </cell>
          <cell r="B1002" t="str">
            <v>7AO385</v>
          </cell>
        </row>
        <row r="1003">
          <cell r="A1003" t="str">
            <v>王道杰</v>
          </cell>
          <cell r="B1003" t="str">
            <v>7AM401</v>
          </cell>
        </row>
        <row r="1004">
          <cell r="A1004" t="str">
            <v>朱巧</v>
          </cell>
          <cell r="B1004" t="str">
            <v>7AO457</v>
          </cell>
        </row>
        <row r="1005">
          <cell r="A1005" t="str">
            <v>沈擎正</v>
          </cell>
          <cell r="B1005" t="str">
            <v>7AO443</v>
          </cell>
        </row>
        <row r="1006">
          <cell r="A1006" t="str">
            <v>高泽侃</v>
          </cell>
          <cell r="B1006" t="str">
            <v>7AO453</v>
          </cell>
        </row>
        <row r="1007">
          <cell r="A1007" t="str">
            <v>叶一凡</v>
          </cell>
          <cell r="B1007" t="str">
            <v>7AO001</v>
          </cell>
        </row>
        <row r="1008">
          <cell r="A1008" t="str">
            <v>李行</v>
          </cell>
          <cell r="B1008" t="str">
            <v>7AO010</v>
          </cell>
        </row>
        <row r="1009">
          <cell r="A1009" t="str">
            <v>胡骏浩</v>
          </cell>
          <cell r="B1009" t="str">
            <v>7AO027</v>
          </cell>
        </row>
        <row r="1010">
          <cell r="A1010" t="str">
            <v>陈博轩</v>
          </cell>
          <cell r="B1010" t="str">
            <v>7AO296</v>
          </cell>
        </row>
        <row r="1011">
          <cell r="A1011" t="str">
            <v>陈祥</v>
          </cell>
          <cell r="B1011" t="str">
            <v>7AO301</v>
          </cell>
        </row>
        <row r="1012">
          <cell r="A1012" t="str">
            <v>丁远哲</v>
          </cell>
          <cell r="B1012" t="str">
            <v>7AO303</v>
          </cell>
        </row>
        <row r="1013">
          <cell r="A1013" t="str">
            <v>洪俊凯</v>
          </cell>
          <cell r="B1013" t="str">
            <v>7AO307</v>
          </cell>
        </row>
        <row r="1014">
          <cell r="A1014" t="str">
            <v>黄明智</v>
          </cell>
          <cell r="B1014" t="str">
            <v>7AO308</v>
          </cell>
        </row>
        <row r="1015">
          <cell r="A1015" t="str">
            <v>沈金涛</v>
          </cell>
          <cell r="B1015" t="str">
            <v>7AO315</v>
          </cell>
        </row>
        <row r="1016">
          <cell r="A1016" t="str">
            <v>孙忱</v>
          </cell>
          <cell r="B1016" t="str">
            <v>7AO317</v>
          </cell>
        </row>
        <row r="1017">
          <cell r="A1017" t="str">
            <v>吴宇轩</v>
          </cell>
          <cell r="B1017" t="str">
            <v>7AO323</v>
          </cell>
        </row>
        <row r="1018">
          <cell r="A1018" t="str">
            <v>叶豪锋</v>
          </cell>
          <cell r="B1018" t="str">
            <v>7AO327</v>
          </cell>
        </row>
        <row r="1019">
          <cell r="A1019" t="str">
            <v>尹翼虎</v>
          </cell>
          <cell r="B1019" t="str">
            <v>7AO328</v>
          </cell>
        </row>
        <row r="1020">
          <cell r="A1020" t="str">
            <v>周一楠</v>
          </cell>
          <cell r="B1020" t="str">
            <v>7AO022</v>
          </cell>
        </row>
        <row r="1021">
          <cell r="A1021" t="str">
            <v>行朕萩</v>
          </cell>
          <cell r="B1021" t="str">
            <v>7AO029</v>
          </cell>
        </row>
        <row r="1022">
          <cell r="A1022" t="str">
            <v>吴立昊</v>
          </cell>
          <cell r="B1022" t="str">
            <v>7AO038</v>
          </cell>
        </row>
        <row r="1023">
          <cell r="A1023" t="str">
            <v>陈蒙予</v>
          </cell>
          <cell r="B1023" t="str">
            <v>7AO299</v>
          </cell>
        </row>
        <row r="1024">
          <cell r="A1024" t="str">
            <v>傅家栋</v>
          </cell>
          <cell r="B1024" t="str">
            <v>7AO304</v>
          </cell>
        </row>
        <row r="1025">
          <cell r="A1025" t="str">
            <v>胡小伟</v>
          </cell>
          <cell r="B1025" t="str">
            <v>7AO310</v>
          </cell>
        </row>
        <row r="1026">
          <cell r="A1026" t="str">
            <v>毛灵波</v>
          </cell>
          <cell r="B1026" t="str">
            <v>7AO313</v>
          </cell>
        </row>
        <row r="1027">
          <cell r="A1027" t="str">
            <v>潘智博</v>
          </cell>
          <cell r="B1027" t="str">
            <v>7AO314</v>
          </cell>
        </row>
        <row r="1028">
          <cell r="A1028" t="str">
            <v>施克峰</v>
          </cell>
          <cell r="B1028" t="str">
            <v>7AO316</v>
          </cell>
        </row>
        <row r="1029">
          <cell r="A1029" t="str">
            <v>王佳乐</v>
          </cell>
          <cell r="B1029" t="str">
            <v>7AO319</v>
          </cell>
        </row>
        <row r="1030">
          <cell r="A1030" t="str">
            <v>徐凡杰</v>
          </cell>
          <cell r="B1030" t="str">
            <v>7AO326</v>
          </cell>
        </row>
        <row r="1031">
          <cell r="A1031" t="str">
            <v>杨索</v>
          </cell>
          <cell r="B1031" t="str">
            <v>7AO024</v>
          </cell>
        </row>
        <row r="1032">
          <cell r="A1032" t="str">
            <v>阮豪俊</v>
          </cell>
          <cell r="B1032" t="str">
            <v>7AO031</v>
          </cell>
        </row>
        <row r="1033">
          <cell r="A1033" t="str">
            <v>黄文豪</v>
          </cell>
          <cell r="B1033" t="str">
            <v>7AO046</v>
          </cell>
        </row>
        <row r="1034">
          <cell r="A1034" t="str">
            <v>潘侃</v>
          </cell>
          <cell r="B1034" t="str">
            <v>7AO047</v>
          </cell>
        </row>
        <row r="1035">
          <cell r="A1035" t="str">
            <v>史凌威</v>
          </cell>
          <cell r="B1035" t="str">
            <v>7AO052</v>
          </cell>
        </row>
        <row r="1036">
          <cell r="A1036" t="str">
            <v>程文棋</v>
          </cell>
          <cell r="B1036" t="str">
            <v>7AO298</v>
          </cell>
        </row>
        <row r="1037">
          <cell r="A1037" t="str">
            <v>王高毅</v>
          </cell>
          <cell r="B1037" t="str">
            <v>7AO318</v>
          </cell>
        </row>
        <row r="1038">
          <cell r="A1038" t="str">
            <v>魏浚衍</v>
          </cell>
          <cell r="B1038" t="str">
            <v>7AO322</v>
          </cell>
        </row>
        <row r="1039">
          <cell r="A1039" t="str">
            <v>周亚沁</v>
          </cell>
          <cell r="B1039" t="str">
            <v>7AO331</v>
          </cell>
        </row>
        <row r="1040">
          <cell r="A1040" t="str">
            <v>周钰</v>
          </cell>
          <cell r="B1040" t="str">
            <v>7AM257</v>
          </cell>
        </row>
        <row r="1041">
          <cell r="A1041" t="str">
            <v>朱培</v>
          </cell>
          <cell r="B1041" t="str">
            <v>7AO346</v>
          </cell>
        </row>
        <row r="1042">
          <cell r="A1042" t="str">
            <v>王宝鑫</v>
          </cell>
          <cell r="B1042" t="str">
            <v>7AO286</v>
          </cell>
        </row>
        <row r="1043">
          <cell r="A1043" t="str">
            <v>吴金妹</v>
          </cell>
          <cell r="B1043" t="str">
            <v>7AO287</v>
          </cell>
        </row>
        <row r="1044">
          <cell r="A1044" t="str">
            <v>李佳佳</v>
          </cell>
          <cell r="B1044">
            <v>120003</v>
          </cell>
        </row>
        <row r="1045">
          <cell r="A1045" t="str">
            <v>翁万青</v>
          </cell>
          <cell r="B1045">
            <v>121033</v>
          </cell>
        </row>
        <row r="1046">
          <cell r="A1046" t="str">
            <v>丁巧琦</v>
          </cell>
          <cell r="B1046" t="str">
            <v>727L98</v>
          </cell>
        </row>
        <row r="1047">
          <cell r="A1047" t="str">
            <v>黄杨璐</v>
          </cell>
          <cell r="B1047" t="str">
            <v>727L99</v>
          </cell>
        </row>
        <row r="1048">
          <cell r="A1048" t="str">
            <v>潘丽洁</v>
          </cell>
          <cell r="B1048" t="str">
            <v>727L92</v>
          </cell>
        </row>
        <row r="1049">
          <cell r="A1049" t="str">
            <v>杨乐炜</v>
          </cell>
          <cell r="B1049" t="str">
            <v>728L04</v>
          </cell>
        </row>
        <row r="1050">
          <cell r="A1050" t="str">
            <v>陶冰冰</v>
          </cell>
          <cell r="B1050" t="str">
            <v>728L01</v>
          </cell>
        </row>
        <row r="1051">
          <cell r="A1051" t="str">
            <v>王敏敏</v>
          </cell>
          <cell r="B1051" t="str">
            <v>728L02</v>
          </cell>
        </row>
        <row r="1052">
          <cell r="A1052" t="str">
            <v>吴玉林</v>
          </cell>
          <cell r="B1052" t="str">
            <v>728L03</v>
          </cell>
        </row>
        <row r="1053">
          <cell r="A1053" t="str">
            <v>黄泯茜</v>
          </cell>
          <cell r="B1053" t="str">
            <v>727L91</v>
          </cell>
        </row>
        <row r="1054">
          <cell r="A1054" t="str">
            <v>德青卓嘎</v>
          </cell>
          <cell r="B1054" t="str">
            <v>729L30</v>
          </cell>
        </row>
        <row r="1055">
          <cell r="A1055" t="str">
            <v>徐俊康</v>
          </cell>
          <cell r="B1055" t="str">
            <v>7AK390</v>
          </cell>
        </row>
        <row r="1056">
          <cell r="A1056" t="str">
            <v>陈文斌</v>
          </cell>
          <cell r="B1056" t="str">
            <v>7AM235</v>
          </cell>
        </row>
        <row r="1057">
          <cell r="A1057" t="str">
            <v>李胜</v>
          </cell>
          <cell r="B1057" t="str">
            <v>7AM286</v>
          </cell>
        </row>
        <row r="1058">
          <cell r="A1058" t="str">
            <v>黄柯洁</v>
          </cell>
          <cell r="B1058">
            <v>622020</v>
          </cell>
        </row>
        <row r="1059">
          <cell r="A1059" t="str">
            <v>金辞量</v>
          </cell>
          <cell r="B1059">
            <v>622013</v>
          </cell>
        </row>
        <row r="1060">
          <cell r="A1060" t="str">
            <v>吴方汇</v>
          </cell>
          <cell r="B1060" t="str">
            <v>730L36</v>
          </cell>
        </row>
        <row r="1061">
          <cell r="A1061" t="str">
            <v>严夏霖</v>
          </cell>
          <cell r="B1061">
            <v>622028</v>
          </cell>
        </row>
        <row r="1062">
          <cell r="A1062" t="str">
            <v>王宇</v>
          </cell>
          <cell r="B1062" t="str">
            <v>7AO336</v>
          </cell>
        </row>
      </sheetData>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表（缺两个内科门诊）"/>
      <sheetName val="校对1 "/>
      <sheetName val="校对2 （多科室合并后再次校对+教学活动封顶）"/>
      <sheetName val="校对3 （第一轮公示）"/>
      <sheetName val="校对3.1 （第一轮公示版本）"/>
      <sheetName val="校对3.2 （第二轮公示）"/>
      <sheetName val="校对4 最终版"/>
      <sheetName val="最终 公布版"/>
      <sheetName val="造册版总表"/>
      <sheetName val="造册版总表 (本院)"/>
      <sheetName val="造册版总表 (外院)"/>
      <sheetName val="造册版总表 (专业型研究生)"/>
    </sheetNames>
    <sheetDataSet>
      <sheetData sheetId="0"/>
      <sheetData sheetId="1"/>
      <sheetData sheetId="2"/>
      <sheetData sheetId="3"/>
      <sheetData sheetId="4"/>
      <sheetData sheetId="5"/>
      <sheetData sheetId="6"/>
      <sheetData sheetId="7">
        <row r="1">
          <cell r="F1" t="str">
            <v>培训专业</v>
          </cell>
          <cell r="G1" t="str">
            <v>入院年份</v>
          </cell>
          <cell r="H1" t="str">
            <v>数据来源</v>
          </cell>
          <cell r="I1" t="str">
            <v>科室评价部分（需根据有效依据提供）</v>
          </cell>
        </row>
        <row r="1">
          <cell r="Z1" t="str">
            <v>教育处评价部分</v>
          </cell>
        </row>
        <row r="1">
          <cell r="AK1" t="str">
            <v>合计</v>
          </cell>
          <cell r="AL1" t="str">
            <v>归属排名的学科</v>
          </cell>
        </row>
        <row r="2">
          <cell r="H2" t="str">
            <v>模块</v>
          </cell>
          <cell r="I2" t="str">
            <v>综合质量评估</v>
          </cell>
        </row>
        <row r="2">
          <cell r="M2" t="str">
            <v>医疗质量评定</v>
          </cell>
          <cell r="N2" t="str">
            <v>值班</v>
          </cell>
        </row>
        <row r="2">
          <cell r="T2" t="str">
            <v>出勤情况</v>
          </cell>
          <cell r="U2" t="str">
            <v>科室教学活动</v>
          </cell>
        </row>
        <row r="2">
          <cell r="Z2" t="str">
            <v>执医能力</v>
          </cell>
        </row>
        <row r="2">
          <cell r="AC2" t="str">
            <v>院级教学活动</v>
          </cell>
        </row>
        <row r="2">
          <cell r="AE2" t="str">
            <v>及时完成教学管理相关活动</v>
          </cell>
          <cell r="AF2" t="str">
            <v>奖惩</v>
          </cell>
        </row>
        <row r="3">
          <cell r="H3" t="str">
            <v>执行内容</v>
          </cell>
          <cell r="I3" t="str">
            <v>医师职业道德评定</v>
          </cell>
          <cell r="J3" t="str">
            <v>有效投诉</v>
          </cell>
          <cell r="K3" t="str">
            <v>收到锦旗、表扬信等特殊事件</v>
          </cell>
          <cell r="L3" t="str">
            <v>未完成每月省规培系统学员(生)填报</v>
          </cell>
          <cell r="M3" t="str">
            <v>根据学员轮转期间表现评定</v>
          </cell>
          <cell r="N3" t="str">
            <v>非法定节假日值班数量</v>
          </cell>
        </row>
        <row r="3">
          <cell r="Q3" t="str">
            <v>法定节假日值班数量</v>
          </cell>
        </row>
        <row r="3">
          <cell r="S3" t="str">
            <v>非法定节假日值班与法定节假日值班合计</v>
          </cell>
          <cell r="T3" t="str">
            <v>由教学秘书或考勤员根据考勤记录等评定</v>
          </cell>
          <cell r="U3" t="str">
            <v>入科教育</v>
          </cell>
          <cell r="V3" t="str">
            <v>小讲课</v>
          </cell>
          <cell r="W3" t="str">
            <v>病例讨论</v>
          </cell>
          <cell r="X3" t="str">
            <v>教学查房/阅片会等</v>
          </cell>
          <cell r="Y3" t="str">
            <v>科室技能培训</v>
          </cell>
          <cell r="Z3" t="str">
            <v>取得执业医师资格证</v>
          </cell>
          <cell r="AA3" t="str">
            <v>执医注册</v>
          </cell>
          <cell r="AB3" t="str">
            <v>处方权</v>
          </cell>
          <cell r="AC3" t="str">
            <v>院级技能培训</v>
          </cell>
          <cell r="AD3" t="str">
            <v>院级讲座</v>
          </cell>
          <cell r="AE3" t="str">
            <v>学员确认360评价系统带教比重</v>
          </cell>
          <cell r="AF3" t="str">
            <v>收到锦旗、表扬信等特殊事件</v>
          </cell>
          <cell r="AG3" t="str">
            <v>有效投诉</v>
          </cell>
          <cell r="AH3" t="str">
            <v>处分</v>
          </cell>
          <cell r="AI3" t="str">
            <v>年度业务水平测试排名</v>
          </cell>
          <cell r="AJ3" t="str">
            <v>执业医师资格考试</v>
          </cell>
        </row>
        <row r="4">
          <cell r="H4" t="str">
            <v>分值</v>
          </cell>
          <cell r="I4" t="str">
            <v>一票否决</v>
          </cell>
          <cell r="J4" t="str">
            <v>-50分/次</v>
          </cell>
          <cell r="K4" t="str">
            <v>50分/次</v>
          </cell>
          <cell r="L4" t="str">
            <v>-50分/次</v>
          </cell>
          <cell r="M4" t="str">
            <v>160分封顶</v>
          </cell>
          <cell r="N4" t="str">
            <v>独立值班夜班数</v>
          </cell>
          <cell r="O4" t="str">
            <v>普通跟夜班数</v>
          </cell>
          <cell r="P4" t="str">
            <v>周末日班数</v>
          </cell>
          <cell r="Q4" t="str">
            <v>白班数量</v>
          </cell>
          <cell r="R4" t="str">
            <v>夜班数量</v>
          </cell>
          <cell r="S4" t="str">
            <v>已设公式，自动核算</v>
          </cell>
          <cell r="T4" t="str">
            <v>满分100分，具体情况见备注</v>
          </cell>
          <cell r="U4" t="str">
            <v>10分/次</v>
          </cell>
          <cell r="V4" t="str">
            <v>20分/次</v>
          </cell>
          <cell r="W4" t="str">
            <v>30分/次</v>
          </cell>
          <cell r="X4" t="str">
            <v>30分/次</v>
          </cell>
          <cell r="Y4" t="str">
            <v>±20分/次</v>
          </cell>
          <cell r="Z4" t="str">
            <v>100分</v>
          </cell>
          <cell r="AA4" t="str">
            <v>150分</v>
          </cell>
          <cell r="AB4" t="str">
            <v>100分</v>
          </cell>
          <cell r="AC4" t="str">
            <v>20分/次（80分封顶）</v>
          </cell>
          <cell r="AD4" t="str">
            <v>线上10分/次，线下20分/次（80分封顶）</v>
          </cell>
          <cell r="AE4" t="str">
            <v>未完成：-20分/次</v>
          </cell>
          <cell r="AF4" t="str">
            <v>200分</v>
          </cell>
          <cell r="AG4" t="str">
            <v>-50分/次</v>
          </cell>
          <cell r="AH4" t="str">
            <v>最高-300分/次</v>
          </cell>
          <cell r="AI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J4" t="str">
            <v>未通过者，从成绩公布后第二个月连续3个月在原发放金额基础上减半发放</v>
          </cell>
          <cell r="AK4" t="str">
            <v>绩效总分值</v>
          </cell>
        </row>
        <row r="5">
          <cell r="H5" t="str">
            <v>备注</v>
          </cell>
          <cell r="I5" t="str">
            <v>安全医疗、敬业精神、遵纪守法、服务态度、医德医风等分值，一项不达标，一票否决，取消当月绩效发放。若性质恶劣，根据具体情况予以取消3个月至1年月绩效发放资格。</v>
          </cell>
        </row>
        <row r="5">
          <cell r="M5" t="str">
            <v>由当月带教老师评定，分4等级：
优秀160分
良好120分
合格80分
不合格0分</v>
          </cell>
          <cell r="N5" t="str">
            <v>仅填个数</v>
          </cell>
        </row>
        <row r="5">
          <cell r="S5" t="str">
            <v>一、非法定节假日值班：
1.独立值夜班：50分/次
2.普通跟夜班或周末日班：20分/次
二、法定节假日值班：
白班/夜班：25分/次</v>
          </cell>
          <cell r="T5" t="str">
            <v>1. 全勤：100分
2. 未全勤（经审批）：出勤天数*（100/全勤天数）
3. 特殊情况：
a. 无故迟到、早退1小时及以上算旷工，扣50分/次；
b.迟到、早退1小时以内，扣10分/次，累计3次考勤分清零</v>
          </cell>
          <cell r="U5" t="str">
            <v>根据实际情况上报，10分/次。</v>
          </cell>
          <cell r="V5" t="str">
            <v>根据实际情况上报，20分/次。</v>
          </cell>
          <cell r="W5" t="str">
            <v>根据实际情况上报，30分/次。</v>
          </cell>
          <cell r="X5" t="str">
            <v>根据实际情况上报，30分/次。</v>
          </cell>
          <cell r="Y5" t="str">
            <v>有效培训20分/次，系统预约旷课扣20分/次。
（仅限科室自行组织部分）</v>
          </cell>
          <cell r="Z5" t="str">
            <v>通过执业医师资格考核后的第一个月开始计分</v>
          </cell>
          <cell r="AA5" t="str">
            <v>以实际可查询成绩月份的次月开始生效
执医在我院注册激活成功后的次月开始计分
医务处审批后的次月开始计分</v>
          </cell>
          <cell r="AB5" t="str">
            <v>由医务处正式认定</v>
          </cell>
          <cell r="AC5" t="str">
            <v>根据系统记录，系统预约旷课扣20分/次</v>
          </cell>
          <cell r="AD5" t="str">
            <v>根据听课记录结合随堂测试</v>
          </cell>
          <cell r="AE5" t="str">
            <v>3月相关项目：是否及时确认360带教比重</v>
          </cell>
          <cell r="AF5" t="str">
            <v>收到锦旗等特殊事件，当月有效</v>
          </cell>
        </row>
        <row r="5">
          <cell r="AH5" t="str">
            <v>全院通报、处分等</v>
          </cell>
        </row>
        <row r="6">
          <cell r="F6" t="str">
            <v>超声医学科</v>
          </cell>
          <cell r="G6">
            <v>2022</v>
          </cell>
        </row>
        <row r="6">
          <cell r="I6" t="str">
            <v>合格</v>
          </cell>
          <cell r="J6">
            <v>0</v>
          </cell>
          <cell r="K6">
            <v>0</v>
          </cell>
          <cell r="L6">
            <v>0</v>
          </cell>
          <cell r="M6">
            <v>160</v>
          </cell>
        </row>
        <row r="6">
          <cell r="O6">
            <v>2</v>
          </cell>
          <cell r="P6">
            <v>5</v>
          </cell>
        </row>
        <row r="6">
          <cell r="S6">
            <v>140</v>
          </cell>
          <cell r="T6">
            <v>100</v>
          </cell>
          <cell r="U6">
            <v>0</v>
          </cell>
          <cell r="V6">
            <v>60</v>
          </cell>
          <cell r="W6">
            <v>60</v>
          </cell>
          <cell r="X6">
            <v>60</v>
          </cell>
          <cell r="Y6">
            <v>80</v>
          </cell>
          <cell r="Z6">
            <v>100</v>
          </cell>
          <cell r="AA6">
            <v>150</v>
          </cell>
          <cell r="AB6">
            <v>0</v>
          </cell>
          <cell r="AC6">
            <v>0</v>
          </cell>
          <cell r="AD6">
            <v>0</v>
          </cell>
          <cell r="AE6">
            <v>0</v>
          </cell>
          <cell r="AF6">
            <v>0</v>
          </cell>
          <cell r="AG6">
            <v>0</v>
          </cell>
          <cell r="AH6">
            <v>0</v>
          </cell>
        </row>
        <row r="6">
          <cell r="AK6">
            <v>910</v>
          </cell>
          <cell r="AL6" t="str">
            <v>超声医学科</v>
          </cell>
        </row>
        <row r="7">
          <cell r="F7" t="str">
            <v>超声医学科</v>
          </cell>
          <cell r="G7">
            <v>2022</v>
          </cell>
        </row>
        <row r="7">
          <cell r="I7" t="str">
            <v>合格</v>
          </cell>
          <cell r="J7">
            <v>0</v>
          </cell>
          <cell r="K7">
            <v>0</v>
          </cell>
          <cell r="L7">
            <v>0</v>
          </cell>
          <cell r="M7">
            <v>160</v>
          </cell>
        </row>
        <row r="7">
          <cell r="O7">
            <v>3</v>
          </cell>
          <cell r="P7">
            <v>5</v>
          </cell>
        </row>
        <row r="7">
          <cell r="S7">
            <v>160</v>
          </cell>
          <cell r="T7">
            <v>100</v>
          </cell>
          <cell r="U7">
            <v>0</v>
          </cell>
          <cell r="V7">
            <v>40</v>
          </cell>
          <cell r="W7">
            <v>60</v>
          </cell>
          <cell r="X7">
            <v>60</v>
          </cell>
          <cell r="Y7">
            <v>40</v>
          </cell>
          <cell r="Z7">
            <v>100</v>
          </cell>
          <cell r="AA7">
            <v>150</v>
          </cell>
          <cell r="AB7">
            <v>0</v>
          </cell>
          <cell r="AC7">
            <v>0</v>
          </cell>
          <cell r="AD7">
            <v>0</v>
          </cell>
          <cell r="AE7">
            <v>0</v>
          </cell>
          <cell r="AF7">
            <v>0</v>
          </cell>
          <cell r="AG7">
            <v>0</v>
          </cell>
          <cell r="AH7">
            <v>0</v>
          </cell>
        </row>
        <row r="7">
          <cell r="AK7">
            <v>870</v>
          </cell>
          <cell r="AL7" t="str">
            <v>超声医学科</v>
          </cell>
        </row>
        <row r="8">
          <cell r="F8" t="str">
            <v>超声医学科</v>
          </cell>
          <cell r="G8">
            <v>2022</v>
          </cell>
        </row>
        <row r="8">
          <cell r="I8" t="str">
            <v>合格</v>
          </cell>
          <cell r="J8">
            <v>0</v>
          </cell>
          <cell r="K8">
            <v>0</v>
          </cell>
          <cell r="L8">
            <v>0</v>
          </cell>
          <cell r="M8">
            <v>160</v>
          </cell>
        </row>
        <row r="8">
          <cell r="O8">
            <v>6</v>
          </cell>
          <cell r="P8">
            <v>3</v>
          </cell>
        </row>
        <row r="8">
          <cell r="S8">
            <v>180</v>
          </cell>
          <cell r="T8">
            <v>100</v>
          </cell>
          <cell r="U8">
            <v>0</v>
          </cell>
          <cell r="V8">
            <v>60</v>
          </cell>
          <cell r="W8">
            <v>30</v>
          </cell>
          <cell r="X8">
            <v>60</v>
          </cell>
          <cell r="Y8">
            <v>0</v>
          </cell>
          <cell r="Z8">
            <v>100</v>
          </cell>
          <cell r="AA8">
            <v>150</v>
          </cell>
          <cell r="AB8">
            <v>0</v>
          </cell>
          <cell r="AC8">
            <v>0</v>
          </cell>
          <cell r="AD8">
            <v>0</v>
          </cell>
          <cell r="AE8">
            <v>0</v>
          </cell>
          <cell r="AF8">
            <v>0</v>
          </cell>
          <cell r="AG8">
            <v>0</v>
          </cell>
          <cell r="AH8">
            <v>0</v>
          </cell>
        </row>
        <row r="8">
          <cell r="AK8">
            <v>840</v>
          </cell>
          <cell r="AL8" t="str">
            <v>超声医学科</v>
          </cell>
        </row>
        <row r="9">
          <cell r="F9" t="str">
            <v>超声医学科</v>
          </cell>
          <cell r="G9">
            <v>2021</v>
          </cell>
        </row>
        <row r="9">
          <cell r="I9" t="str">
            <v>合格</v>
          </cell>
          <cell r="J9">
            <v>0</v>
          </cell>
          <cell r="K9">
            <v>0</v>
          </cell>
          <cell r="L9">
            <v>0</v>
          </cell>
          <cell r="M9">
            <v>160</v>
          </cell>
        </row>
        <row r="9">
          <cell r="P9">
            <v>3</v>
          </cell>
        </row>
        <row r="9">
          <cell r="S9">
            <v>60</v>
          </cell>
          <cell r="T9">
            <v>100</v>
          </cell>
          <cell r="U9">
            <v>0</v>
          </cell>
          <cell r="V9">
            <v>40</v>
          </cell>
          <cell r="W9">
            <v>30</v>
          </cell>
          <cell r="X9">
            <v>60</v>
          </cell>
          <cell r="Y9">
            <v>60</v>
          </cell>
          <cell r="Z9">
            <v>100</v>
          </cell>
          <cell r="AA9">
            <v>150</v>
          </cell>
          <cell r="AB9">
            <v>0</v>
          </cell>
          <cell r="AC9">
            <v>0</v>
          </cell>
          <cell r="AD9">
            <v>0</v>
          </cell>
          <cell r="AE9">
            <v>0</v>
          </cell>
          <cell r="AF9">
            <v>0</v>
          </cell>
          <cell r="AG9">
            <v>0</v>
          </cell>
          <cell r="AH9">
            <v>0</v>
          </cell>
        </row>
        <row r="9">
          <cell r="AK9">
            <v>760</v>
          </cell>
          <cell r="AL9" t="str">
            <v>超声医学科</v>
          </cell>
        </row>
        <row r="10">
          <cell r="F10" t="str">
            <v>超声医学科</v>
          </cell>
          <cell r="G10">
            <v>2021</v>
          </cell>
        </row>
        <row r="10">
          <cell r="I10" t="str">
            <v>合格</v>
          </cell>
          <cell r="J10">
            <v>0</v>
          </cell>
          <cell r="K10">
            <v>0</v>
          </cell>
          <cell r="L10">
            <v>0</v>
          </cell>
          <cell r="M10">
            <v>160</v>
          </cell>
        </row>
        <row r="10">
          <cell r="P10">
            <v>3</v>
          </cell>
        </row>
        <row r="10">
          <cell r="S10">
            <v>60</v>
          </cell>
          <cell r="T10">
            <v>100</v>
          </cell>
          <cell r="U10">
            <v>0</v>
          </cell>
          <cell r="V10">
            <v>60</v>
          </cell>
          <cell r="W10">
            <v>60</v>
          </cell>
          <cell r="X10">
            <v>60</v>
          </cell>
          <cell r="Y10">
            <v>0</v>
          </cell>
          <cell r="Z10">
            <v>100</v>
          </cell>
          <cell r="AA10">
            <v>150</v>
          </cell>
          <cell r="AB10">
            <v>0</v>
          </cell>
          <cell r="AC10">
            <v>0</v>
          </cell>
          <cell r="AD10">
            <v>0</v>
          </cell>
          <cell r="AE10">
            <v>0</v>
          </cell>
          <cell r="AF10">
            <v>0</v>
          </cell>
          <cell r="AG10">
            <v>0</v>
          </cell>
          <cell r="AH10">
            <v>0</v>
          </cell>
        </row>
        <row r="10">
          <cell r="AK10">
            <v>750</v>
          </cell>
          <cell r="AL10" t="str">
            <v>超声医学科</v>
          </cell>
        </row>
        <row r="11">
          <cell r="F11" t="str">
            <v>超声医学科</v>
          </cell>
          <cell r="G11">
            <v>2022</v>
          </cell>
        </row>
        <row r="11">
          <cell r="I11" t="str">
            <v>合格</v>
          </cell>
          <cell r="J11">
            <v>0</v>
          </cell>
          <cell r="K11">
            <v>0</v>
          </cell>
          <cell r="L11">
            <v>0</v>
          </cell>
          <cell r="M11">
            <v>160</v>
          </cell>
        </row>
        <row r="11">
          <cell r="O11">
            <v>2</v>
          </cell>
          <cell r="P11">
            <v>4</v>
          </cell>
        </row>
        <row r="11">
          <cell r="S11">
            <v>120</v>
          </cell>
          <cell r="T11">
            <v>100</v>
          </cell>
          <cell r="U11">
            <v>0</v>
          </cell>
          <cell r="V11">
            <v>40</v>
          </cell>
          <cell r="W11">
            <v>30</v>
          </cell>
          <cell r="X11">
            <v>0</v>
          </cell>
          <cell r="Y11">
            <v>20</v>
          </cell>
          <cell r="Z11">
            <v>100</v>
          </cell>
          <cell r="AA11">
            <v>150</v>
          </cell>
          <cell r="AB11">
            <v>0</v>
          </cell>
          <cell r="AC11">
            <v>0</v>
          </cell>
          <cell r="AD11">
            <v>0</v>
          </cell>
          <cell r="AE11">
            <v>0</v>
          </cell>
          <cell r="AF11">
            <v>0</v>
          </cell>
          <cell r="AG11">
            <v>0</v>
          </cell>
          <cell r="AH11">
            <v>0</v>
          </cell>
        </row>
        <row r="11">
          <cell r="AK11">
            <v>720</v>
          </cell>
          <cell r="AL11" t="str">
            <v>超声医学科</v>
          </cell>
        </row>
        <row r="12">
          <cell r="F12" t="str">
            <v>超声医学科</v>
          </cell>
          <cell r="G12">
            <v>2022</v>
          </cell>
        </row>
        <row r="12">
          <cell r="I12" t="str">
            <v>合格</v>
          </cell>
          <cell r="J12">
            <v>0</v>
          </cell>
          <cell r="K12">
            <v>0</v>
          </cell>
          <cell r="L12">
            <v>0</v>
          </cell>
          <cell r="M12">
            <v>160</v>
          </cell>
        </row>
        <row r="12">
          <cell r="O12">
            <v>3</v>
          </cell>
          <cell r="P12">
            <v>4</v>
          </cell>
        </row>
        <row r="12">
          <cell r="S12">
            <v>140</v>
          </cell>
          <cell r="T12">
            <v>100</v>
          </cell>
          <cell r="U12">
            <v>0</v>
          </cell>
          <cell r="V12">
            <v>0</v>
          </cell>
          <cell r="W12">
            <v>30</v>
          </cell>
          <cell r="X12">
            <v>0</v>
          </cell>
          <cell r="Y12">
            <v>40</v>
          </cell>
          <cell r="Z12">
            <v>100</v>
          </cell>
          <cell r="AA12">
            <v>150</v>
          </cell>
          <cell r="AB12">
            <v>0</v>
          </cell>
          <cell r="AC12">
            <v>0</v>
          </cell>
          <cell r="AD12">
            <v>0</v>
          </cell>
          <cell r="AE12">
            <v>0</v>
          </cell>
          <cell r="AF12">
            <v>0</v>
          </cell>
          <cell r="AG12">
            <v>0</v>
          </cell>
          <cell r="AH12">
            <v>0</v>
          </cell>
        </row>
        <row r="12">
          <cell r="AK12">
            <v>720</v>
          </cell>
          <cell r="AL12" t="str">
            <v>超声医学科</v>
          </cell>
        </row>
        <row r="13">
          <cell r="F13" t="str">
            <v>超声医学科</v>
          </cell>
          <cell r="G13">
            <v>2020</v>
          </cell>
        </row>
        <row r="13">
          <cell r="I13" t="str">
            <v>合格</v>
          </cell>
          <cell r="J13">
            <v>0</v>
          </cell>
          <cell r="K13">
            <v>0</v>
          </cell>
          <cell r="L13">
            <v>0</v>
          </cell>
          <cell r="M13">
            <v>160</v>
          </cell>
        </row>
        <row r="13">
          <cell r="P13">
            <v>2</v>
          </cell>
        </row>
        <row r="13">
          <cell r="S13">
            <v>40</v>
          </cell>
          <cell r="T13">
            <v>100</v>
          </cell>
          <cell r="U13">
            <v>0</v>
          </cell>
          <cell r="V13">
            <v>40</v>
          </cell>
          <cell r="W13">
            <v>60</v>
          </cell>
          <cell r="X13">
            <v>60</v>
          </cell>
          <cell r="Y13">
            <v>0</v>
          </cell>
          <cell r="Z13">
            <v>100</v>
          </cell>
          <cell r="AA13">
            <v>150</v>
          </cell>
          <cell r="AB13">
            <v>0</v>
          </cell>
          <cell r="AC13">
            <v>0</v>
          </cell>
          <cell r="AD13">
            <v>0</v>
          </cell>
          <cell r="AE13">
            <v>0</v>
          </cell>
          <cell r="AF13">
            <v>0</v>
          </cell>
          <cell r="AG13">
            <v>0</v>
          </cell>
          <cell r="AH13">
            <v>0</v>
          </cell>
        </row>
        <row r="13">
          <cell r="AK13">
            <v>710</v>
          </cell>
          <cell r="AL13" t="str">
            <v>超声医学科</v>
          </cell>
        </row>
        <row r="14">
          <cell r="F14" t="str">
            <v>超声医学科</v>
          </cell>
          <cell r="G14">
            <v>2020</v>
          </cell>
        </row>
        <row r="14">
          <cell r="I14" t="str">
            <v>合格</v>
          </cell>
          <cell r="J14">
            <v>0</v>
          </cell>
          <cell r="K14">
            <v>0</v>
          </cell>
          <cell r="L14">
            <v>0</v>
          </cell>
          <cell r="M14">
            <v>160</v>
          </cell>
        </row>
        <row r="14">
          <cell r="P14">
            <v>2</v>
          </cell>
        </row>
        <row r="14">
          <cell r="S14">
            <v>40</v>
          </cell>
          <cell r="T14">
            <v>100</v>
          </cell>
          <cell r="U14">
            <v>0</v>
          </cell>
          <cell r="V14">
            <v>40</v>
          </cell>
          <cell r="W14">
            <v>60</v>
          </cell>
          <cell r="X14">
            <v>60</v>
          </cell>
          <cell r="Y14">
            <v>0</v>
          </cell>
          <cell r="Z14">
            <v>100</v>
          </cell>
          <cell r="AA14">
            <v>150</v>
          </cell>
          <cell r="AB14">
            <v>0</v>
          </cell>
          <cell r="AC14">
            <v>0</v>
          </cell>
          <cell r="AD14">
            <v>0</v>
          </cell>
          <cell r="AE14">
            <v>0</v>
          </cell>
          <cell r="AF14">
            <v>0</v>
          </cell>
          <cell r="AG14">
            <v>0</v>
          </cell>
          <cell r="AH14">
            <v>0</v>
          </cell>
        </row>
        <row r="14">
          <cell r="AK14">
            <v>710</v>
          </cell>
          <cell r="AL14" t="str">
            <v>超声医学科</v>
          </cell>
        </row>
        <row r="15">
          <cell r="F15" t="str">
            <v>超声医学科</v>
          </cell>
          <cell r="G15">
            <v>2021</v>
          </cell>
        </row>
        <row r="15">
          <cell r="I15" t="str">
            <v>合格</v>
          </cell>
          <cell r="J15">
            <v>0</v>
          </cell>
          <cell r="K15">
            <v>0</v>
          </cell>
          <cell r="L15">
            <v>0</v>
          </cell>
          <cell r="M15">
            <v>120</v>
          </cell>
        </row>
        <row r="15">
          <cell r="P15">
            <v>5</v>
          </cell>
        </row>
        <row r="15">
          <cell r="S15">
            <v>100</v>
          </cell>
          <cell r="T15">
            <v>100</v>
          </cell>
          <cell r="U15">
            <v>0</v>
          </cell>
          <cell r="V15">
            <v>60</v>
          </cell>
          <cell r="W15">
            <v>30</v>
          </cell>
          <cell r="X15">
            <v>0</v>
          </cell>
          <cell r="Y15">
            <v>40</v>
          </cell>
          <cell r="Z15">
            <v>100</v>
          </cell>
          <cell r="AA15">
            <v>150</v>
          </cell>
          <cell r="AB15">
            <v>0</v>
          </cell>
          <cell r="AC15">
            <v>0</v>
          </cell>
          <cell r="AD15">
            <v>0</v>
          </cell>
          <cell r="AE15">
            <v>0</v>
          </cell>
          <cell r="AF15">
            <v>0</v>
          </cell>
          <cell r="AG15">
            <v>0</v>
          </cell>
          <cell r="AH15">
            <v>0</v>
          </cell>
        </row>
        <row r="15">
          <cell r="AK15">
            <v>700</v>
          </cell>
          <cell r="AL15" t="str">
            <v>超声医学科</v>
          </cell>
        </row>
        <row r="16">
          <cell r="F16" t="str">
            <v>超声医学科</v>
          </cell>
          <cell r="G16">
            <v>2021</v>
          </cell>
        </row>
        <row r="16">
          <cell r="I16" t="str">
            <v>合格</v>
          </cell>
          <cell r="J16">
            <v>0</v>
          </cell>
          <cell r="K16">
            <v>0</v>
          </cell>
          <cell r="L16">
            <v>0</v>
          </cell>
          <cell r="M16">
            <v>160</v>
          </cell>
        </row>
        <row r="16">
          <cell r="O16">
            <v>3</v>
          </cell>
          <cell r="P16">
            <v>4</v>
          </cell>
        </row>
        <row r="16">
          <cell r="S16">
            <v>140</v>
          </cell>
          <cell r="T16">
            <v>100</v>
          </cell>
          <cell r="U16">
            <v>0</v>
          </cell>
          <cell r="V16">
            <v>0</v>
          </cell>
          <cell r="W16">
            <v>30</v>
          </cell>
          <cell r="X16">
            <v>0</v>
          </cell>
          <cell r="Y16">
            <v>0</v>
          </cell>
          <cell r="Z16">
            <v>100</v>
          </cell>
          <cell r="AA16">
            <v>150</v>
          </cell>
          <cell r="AB16">
            <v>0</v>
          </cell>
          <cell r="AC16">
            <v>0</v>
          </cell>
          <cell r="AD16">
            <v>0</v>
          </cell>
          <cell r="AE16">
            <v>0</v>
          </cell>
          <cell r="AF16">
            <v>0</v>
          </cell>
          <cell r="AG16">
            <v>0</v>
          </cell>
          <cell r="AH16">
            <v>0</v>
          </cell>
        </row>
        <row r="16">
          <cell r="AK16">
            <v>680</v>
          </cell>
          <cell r="AL16" t="str">
            <v>超声医学科</v>
          </cell>
        </row>
        <row r="17">
          <cell r="F17" t="str">
            <v>超声医学科</v>
          </cell>
          <cell r="G17">
            <v>2020</v>
          </cell>
        </row>
        <row r="17">
          <cell r="I17" t="str">
            <v>合格</v>
          </cell>
          <cell r="J17">
            <v>0</v>
          </cell>
          <cell r="K17">
            <v>0</v>
          </cell>
          <cell r="L17">
            <v>0</v>
          </cell>
          <cell r="M17">
            <v>160</v>
          </cell>
          <cell r="N17">
            <v>0</v>
          </cell>
          <cell r="O17">
            <v>0</v>
          </cell>
          <cell r="P17">
            <v>0</v>
          </cell>
          <cell r="Q17">
            <v>0</v>
          </cell>
          <cell r="R17">
            <v>0</v>
          </cell>
          <cell r="S17">
            <v>0</v>
          </cell>
          <cell r="T17">
            <v>100</v>
          </cell>
          <cell r="U17">
            <v>0</v>
          </cell>
          <cell r="V17">
            <v>40</v>
          </cell>
          <cell r="W17">
            <v>60</v>
          </cell>
          <cell r="X17">
            <v>60</v>
          </cell>
          <cell r="Y17">
            <v>0</v>
          </cell>
          <cell r="Z17">
            <v>100</v>
          </cell>
          <cell r="AA17">
            <v>150</v>
          </cell>
          <cell r="AB17">
            <v>0</v>
          </cell>
          <cell r="AC17">
            <v>0</v>
          </cell>
          <cell r="AD17">
            <v>0</v>
          </cell>
          <cell r="AE17">
            <v>0</v>
          </cell>
          <cell r="AF17">
            <v>0</v>
          </cell>
          <cell r="AG17">
            <v>0</v>
          </cell>
          <cell r="AH17">
            <v>0</v>
          </cell>
        </row>
        <row r="17">
          <cell r="AK17">
            <v>670</v>
          </cell>
          <cell r="AL17" t="str">
            <v>超声医学科</v>
          </cell>
        </row>
        <row r="18">
          <cell r="F18" t="str">
            <v>超声医学科</v>
          </cell>
          <cell r="G18">
            <v>2022</v>
          </cell>
        </row>
        <row r="18">
          <cell r="I18" t="str">
            <v>合格</v>
          </cell>
          <cell r="J18">
            <v>0</v>
          </cell>
          <cell r="K18">
            <v>0</v>
          </cell>
          <cell r="L18">
            <v>0</v>
          </cell>
          <cell r="M18">
            <v>160</v>
          </cell>
        </row>
        <row r="18">
          <cell r="P18">
            <v>4</v>
          </cell>
        </row>
        <row r="18">
          <cell r="S18">
            <v>80</v>
          </cell>
          <cell r="T18">
            <v>100</v>
          </cell>
          <cell r="U18">
            <v>0</v>
          </cell>
          <cell r="V18">
            <v>60</v>
          </cell>
          <cell r="W18">
            <v>60</v>
          </cell>
          <cell r="X18">
            <v>30</v>
          </cell>
          <cell r="Y18">
            <v>80</v>
          </cell>
          <cell r="Z18">
            <v>100</v>
          </cell>
          <cell r="AA18">
            <v>0</v>
          </cell>
          <cell r="AB18">
            <v>0</v>
          </cell>
          <cell r="AC18">
            <v>0</v>
          </cell>
          <cell r="AD18">
            <v>0</v>
          </cell>
          <cell r="AE18">
            <v>0</v>
          </cell>
          <cell r="AF18">
            <v>0</v>
          </cell>
          <cell r="AG18">
            <v>0</v>
          </cell>
          <cell r="AH18">
            <v>0</v>
          </cell>
        </row>
        <row r="18">
          <cell r="AK18">
            <v>670</v>
          </cell>
          <cell r="AL18" t="str">
            <v>超声医学科</v>
          </cell>
        </row>
        <row r="19">
          <cell r="F19" t="str">
            <v>超声医学科</v>
          </cell>
          <cell r="G19">
            <v>2022</v>
          </cell>
        </row>
        <row r="19">
          <cell r="I19" t="str">
            <v>合格</v>
          </cell>
          <cell r="J19">
            <v>0</v>
          </cell>
          <cell r="K19">
            <v>0</v>
          </cell>
          <cell r="L19">
            <v>0</v>
          </cell>
          <cell r="M19">
            <v>160</v>
          </cell>
        </row>
        <row r="19">
          <cell r="O19">
            <v>6</v>
          </cell>
          <cell r="P19">
            <v>4</v>
          </cell>
        </row>
        <row r="19">
          <cell r="S19">
            <v>200</v>
          </cell>
          <cell r="T19">
            <v>100</v>
          </cell>
          <cell r="U19">
            <v>10</v>
          </cell>
          <cell r="V19">
            <v>80</v>
          </cell>
          <cell r="W19">
            <v>60</v>
          </cell>
          <cell r="X19">
            <v>60</v>
          </cell>
          <cell r="Y19">
            <v>0</v>
          </cell>
          <cell r="Z19">
            <v>0</v>
          </cell>
          <cell r="AA19">
            <v>0</v>
          </cell>
          <cell r="AB19">
            <v>0</v>
          </cell>
          <cell r="AC19">
            <v>0</v>
          </cell>
          <cell r="AD19">
            <v>0</v>
          </cell>
          <cell r="AE19">
            <v>0</v>
          </cell>
          <cell r="AF19">
            <v>0</v>
          </cell>
          <cell r="AG19">
            <v>0</v>
          </cell>
          <cell r="AH19">
            <v>0</v>
          </cell>
        </row>
        <row r="19">
          <cell r="AK19">
            <v>670</v>
          </cell>
          <cell r="AL19" t="str">
            <v>超声医学科</v>
          </cell>
        </row>
        <row r="20">
          <cell r="F20" t="str">
            <v>超声医学科</v>
          </cell>
          <cell r="G20">
            <v>2020</v>
          </cell>
        </row>
        <row r="20">
          <cell r="I20" t="str">
            <v>合格</v>
          </cell>
          <cell r="J20">
            <v>0</v>
          </cell>
          <cell r="K20">
            <v>0</v>
          </cell>
          <cell r="L20">
            <v>0</v>
          </cell>
          <cell r="M20">
            <v>160</v>
          </cell>
        </row>
        <row r="20">
          <cell r="P20">
            <v>2</v>
          </cell>
        </row>
        <row r="20">
          <cell r="S20">
            <v>40</v>
          </cell>
          <cell r="T20">
            <v>100</v>
          </cell>
          <cell r="U20">
            <v>0</v>
          </cell>
          <cell r="V20">
            <v>20</v>
          </cell>
          <cell r="W20">
            <v>60</v>
          </cell>
          <cell r="X20">
            <v>30</v>
          </cell>
          <cell r="Y20">
            <v>0</v>
          </cell>
          <cell r="Z20">
            <v>100</v>
          </cell>
          <cell r="AA20">
            <v>150</v>
          </cell>
          <cell r="AB20">
            <v>0</v>
          </cell>
          <cell r="AC20">
            <v>0</v>
          </cell>
          <cell r="AD20">
            <v>0</v>
          </cell>
          <cell r="AE20">
            <v>0</v>
          </cell>
          <cell r="AF20">
            <v>0</v>
          </cell>
          <cell r="AG20">
            <v>0</v>
          </cell>
          <cell r="AH20">
            <v>0</v>
          </cell>
        </row>
        <row r="20">
          <cell r="AK20">
            <v>660</v>
          </cell>
          <cell r="AL20" t="str">
            <v>超声医学科</v>
          </cell>
        </row>
        <row r="21">
          <cell r="F21" t="str">
            <v>超声医学科</v>
          </cell>
          <cell r="G21">
            <v>2020</v>
          </cell>
        </row>
        <row r="21">
          <cell r="I21" t="str">
            <v>合格</v>
          </cell>
          <cell r="J21">
            <v>0</v>
          </cell>
          <cell r="K21">
            <v>0</v>
          </cell>
          <cell r="L21">
            <v>0</v>
          </cell>
          <cell r="M21">
            <v>160</v>
          </cell>
        </row>
        <row r="21">
          <cell r="P21">
            <v>2</v>
          </cell>
        </row>
        <row r="21">
          <cell r="S21">
            <v>40</v>
          </cell>
          <cell r="T21">
            <v>100</v>
          </cell>
          <cell r="U21">
            <v>0</v>
          </cell>
          <cell r="V21">
            <v>20</v>
          </cell>
          <cell r="W21">
            <v>60</v>
          </cell>
          <cell r="X21">
            <v>30</v>
          </cell>
          <cell r="Y21">
            <v>0</v>
          </cell>
          <cell r="Z21">
            <v>100</v>
          </cell>
          <cell r="AA21">
            <v>150</v>
          </cell>
          <cell r="AB21">
            <v>0</v>
          </cell>
          <cell r="AC21">
            <v>0</v>
          </cell>
          <cell r="AD21">
            <v>0</v>
          </cell>
          <cell r="AE21">
            <v>0</v>
          </cell>
          <cell r="AF21">
            <v>0</v>
          </cell>
          <cell r="AG21">
            <v>0</v>
          </cell>
          <cell r="AH21">
            <v>0</v>
          </cell>
        </row>
        <row r="21">
          <cell r="AK21">
            <v>660</v>
          </cell>
          <cell r="AL21" t="str">
            <v>超声医学科</v>
          </cell>
        </row>
        <row r="22">
          <cell r="F22" t="str">
            <v>超声医学科</v>
          </cell>
          <cell r="G22">
            <v>2020</v>
          </cell>
        </row>
        <row r="22">
          <cell r="I22" t="str">
            <v>合格</v>
          </cell>
          <cell r="J22">
            <v>0</v>
          </cell>
          <cell r="K22">
            <v>0</v>
          </cell>
          <cell r="L22">
            <v>0</v>
          </cell>
          <cell r="M22">
            <v>160</v>
          </cell>
        </row>
        <row r="22">
          <cell r="P22">
            <v>1</v>
          </cell>
        </row>
        <row r="22">
          <cell r="S22">
            <v>20</v>
          </cell>
          <cell r="T22">
            <v>100</v>
          </cell>
          <cell r="U22">
            <v>0</v>
          </cell>
          <cell r="V22">
            <v>20</v>
          </cell>
          <cell r="W22">
            <v>60</v>
          </cell>
          <cell r="X22">
            <v>30</v>
          </cell>
          <cell r="Y22">
            <v>0</v>
          </cell>
          <cell r="Z22">
            <v>100</v>
          </cell>
          <cell r="AA22">
            <v>150</v>
          </cell>
          <cell r="AB22">
            <v>0</v>
          </cell>
          <cell r="AC22">
            <v>0</v>
          </cell>
          <cell r="AD22">
            <v>0</v>
          </cell>
          <cell r="AE22">
            <v>0</v>
          </cell>
          <cell r="AF22">
            <v>0</v>
          </cell>
          <cell r="AG22">
            <v>0</v>
          </cell>
          <cell r="AH22">
            <v>0</v>
          </cell>
        </row>
        <row r="22">
          <cell r="AK22">
            <v>640</v>
          </cell>
          <cell r="AL22" t="str">
            <v>超声医学科</v>
          </cell>
        </row>
        <row r="23">
          <cell r="F23" t="str">
            <v>超声医学科</v>
          </cell>
          <cell r="G23">
            <v>2022</v>
          </cell>
        </row>
        <row r="23">
          <cell r="I23" t="str">
            <v>合格</v>
          </cell>
          <cell r="J23">
            <v>0</v>
          </cell>
          <cell r="K23">
            <v>0</v>
          </cell>
          <cell r="L23">
            <v>0</v>
          </cell>
          <cell r="M23">
            <v>160</v>
          </cell>
        </row>
        <row r="23">
          <cell r="O23">
            <v>0</v>
          </cell>
          <cell r="P23">
            <v>0</v>
          </cell>
        </row>
        <row r="23">
          <cell r="S23">
            <v>0</v>
          </cell>
          <cell r="T23">
            <v>100</v>
          </cell>
          <cell r="U23">
            <v>0</v>
          </cell>
          <cell r="V23">
            <v>60</v>
          </cell>
          <cell r="W23">
            <v>60</v>
          </cell>
          <cell r="X23">
            <v>0</v>
          </cell>
          <cell r="Y23">
            <v>0</v>
          </cell>
          <cell r="Z23">
            <v>100</v>
          </cell>
          <cell r="AA23">
            <v>150</v>
          </cell>
          <cell r="AB23">
            <v>0</v>
          </cell>
          <cell r="AC23">
            <v>0</v>
          </cell>
          <cell r="AD23">
            <v>0</v>
          </cell>
          <cell r="AE23">
            <v>0</v>
          </cell>
          <cell r="AF23">
            <v>0</v>
          </cell>
          <cell r="AG23">
            <v>0</v>
          </cell>
          <cell r="AH23">
            <v>0</v>
          </cell>
        </row>
        <row r="23">
          <cell r="AK23">
            <v>630</v>
          </cell>
          <cell r="AL23" t="str">
            <v>超声医学科</v>
          </cell>
        </row>
        <row r="24">
          <cell r="F24" t="str">
            <v>超声医学科</v>
          </cell>
          <cell r="G24">
            <v>2020</v>
          </cell>
        </row>
        <row r="24">
          <cell r="I24" t="str">
            <v>合格</v>
          </cell>
          <cell r="J24">
            <v>0</v>
          </cell>
          <cell r="K24">
            <v>0</v>
          </cell>
          <cell r="L24">
            <v>0</v>
          </cell>
          <cell r="M24">
            <v>160</v>
          </cell>
        </row>
        <row r="24">
          <cell r="P24">
            <v>4</v>
          </cell>
        </row>
        <row r="24">
          <cell r="S24">
            <v>80</v>
          </cell>
          <cell r="T24">
            <v>100</v>
          </cell>
          <cell r="U24">
            <v>0</v>
          </cell>
          <cell r="V24">
            <v>40</v>
          </cell>
          <cell r="W24">
            <v>30</v>
          </cell>
          <cell r="X24">
            <v>60</v>
          </cell>
          <cell r="Y24">
            <v>80</v>
          </cell>
          <cell r="Z24">
            <v>0</v>
          </cell>
          <cell r="AA24">
            <v>0</v>
          </cell>
          <cell r="AB24">
            <v>0</v>
          </cell>
          <cell r="AC24">
            <v>0</v>
          </cell>
          <cell r="AD24">
            <v>0</v>
          </cell>
          <cell r="AE24">
            <v>0</v>
          </cell>
          <cell r="AF24">
            <v>0</v>
          </cell>
          <cell r="AG24">
            <v>0</v>
          </cell>
          <cell r="AH24">
            <v>0</v>
          </cell>
        </row>
        <row r="24">
          <cell r="AK24">
            <v>550</v>
          </cell>
          <cell r="AL24" t="str">
            <v>超声医学科</v>
          </cell>
        </row>
        <row r="25">
          <cell r="F25" t="str">
            <v>超声医学科</v>
          </cell>
          <cell r="G25">
            <v>2020</v>
          </cell>
        </row>
        <row r="25">
          <cell r="I25" t="str">
            <v>合格</v>
          </cell>
          <cell r="J25">
            <v>0</v>
          </cell>
          <cell r="K25">
            <v>0</v>
          </cell>
          <cell r="L25">
            <v>0</v>
          </cell>
          <cell r="M25">
            <v>160</v>
          </cell>
        </row>
        <row r="25">
          <cell r="P25">
            <v>4</v>
          </cell>
        </row>
        <row r="25">
          <cell r="S25">
            <v>80</v>
          </cell>
          <cell r="T25">
            <v>100</v>
          </cell>
          <cell r="U25">
            <v>0</v>
          </cell>
          <cell r="V25">
            <v>40</v>
          </cell>
          <cell r="W25">
            <v>30</v>
          </cell>
          <cell r="X25">
            <v>60</v>
          </cell>
          <cell r="Y25">
            <v>60</v>
          </cell>
          <cell r="Z25">
            <v>0</v>
          </cell>
          <cell r="AA25">
            <v>0</v>
          </cell>
          <cell r="AB25">
            <v>0</v>
          </cell>
          <cell r="AC25">
            <v>0</v>
          </cell>
          <cell r="AD25">
            <v>0</v>
          </cell>
          <cell r="AE25">
            <v>0</v>
          </cell>
          <cell r="AF25">
            <v>0</v>
          </cell>
          <cell r="AG25">
            <v>0</v>
          </cell>
          <cell r="AH25">
            <v>0</v>
          </cell>
        </row>
        <row r="25">
          <cell r="AK25">
            <v>530</v>
          </cell>
          <cell r="AL25" t="str">
            <v>超声医学科</v>
          </cell>
        </row>
        <row r="26">
          <cell r="F26" t="str">
            <v>超声医学科</v>
          </cell>
          <cell r="G26">
            <v>2021</v>
          </cell>
        </row>
        <row r="26">
          <cell r="I26" t="str">
            <v>合格</v>
          </cell>
          <cell r="J26">
            <v>0</v>
          </cell>
          <cell r="K26">
            <v>0</v>
          </cell>
          <cell r="L26">
            <v>0</v>
          </cell>
          <cell r="M26">
            <v>160</v>
          </cell>
        </row>
        <row r="26">
          <cell r="P26">
            <v>5.5</v>
          </cell>
        </row>
        <row r="26">
          <cell r="S26">
            <v>110</v>
          </cell>
          <cell r="T26">
            <v>100</v>
          </cell>
          <cell r="U26">
            <v>0</v>
          </cell>
          <cell r="V26">
            <v>60</v>
          </cell>
          <cell r="W26">
            <v>60</v>
          </cell>
          <cell r="X26">
            <v>0</v>
          </cell>
          <cell r="Y26">
            <v>40</v>
          </cell>
          <cell r="Z26">
            <v>0</v>
          </cell>
          <cell r="AA26">
            <v>0</v>
          </cell>
          <cell r="AB26">
            <v>0</v>
          </cell>
          <cell r="AC26">
            <v>0</v>
          </cell>
          <cell r="AD26">
            <v>0</v>
          </cell>
          <cell r="AE26">
            <v>0</v>
          </cell>
          <cell r="AF26">
            <v>0</v>
          </cell>
          <cell r="AG26">
            <v>0</v>
          </cell>
          <cell r="AH26">
            <v>0</v>
          </cell>
        </row>
        <row r="26">
          <cell r="AK26">
            <v>530</v>
          </cell>
          <cell r="AL26" t="str">
            <v>超声医学科</v>
          </cell>
        </row>
        <row r="27">
          <cell r="F27" t="str">
            <v>超声医学科</v>
          </cell>
          <cell r="G27">
            <v>2020</v>
          </cell>
        </row>
        <row r="27">
          <cell r="I27" t="str">
            <v>合格</v>
          </cell>
          <cell r="J27">
            <v>0</v>
          </cell>
          <cell r="K27">
            <v>0</v>
          </cell>
          <cell r="L27">
            <v>0</v>
          </cell>
          <cell r="M27">
            <v>120</v>
          </cell>
        </row>
        <row r="27">
          <cell r="P27">
            <v>2</v>
          </cell>
        </row>
        <row r="27">
          <cell r="S27">
            <v>40</v>
          </cell>
          <cell r="T27">
            <v>100</v>
          </cell>
          <cell r="U27">
            <v>0</v>
          </cell>
          <cell r="V27">
            <v>0</v>
          </cell>
          <cell r="W27">
            <v>0</v>
          </cell>
          <cell r="X27">
            <v>0</v>
          </cell>
          <cell r="Y27">
            <v>0</v>
          </cell>
          <cell r="Z27">
            <v>100</v>
          </cell>
          <cell r="AA27">
            <v>150</v>
          </cell>
          <cell r="AB27">
            <v>0</v>
          </cell>
          <cell r="AC27">
            <v>0</v>
          </cell>
          <cell r="AD27">
            <v>0</v>
          </cell>
          <cell r="AE27">
            <v>0</v>
          </cell>
          <cell r="AF27">
            <v>0</v>
          </cell>
          <cell r="AG27">
            <v>0</v>
          </cell>
          <cell r="AH27">
            <v>0</v>
          </cell>
        </row>
        <row r="27">
          <cell r="AK27">
            <v>510</v>
          </cell>
          <cell r="AL27" t="str">
            <v>超声医学科</v>
          </cell>
        </row>
        <row r="28">
          <cell r="F28" t="str">
            <v>超声医学科</v>
          </cell>
          <cell r="G28">
            <v>2021</v>
          </cell>
        </row>
        <row r="28">
          <cell r="I28" t="str">
            <v>合格</v>
          </cell>
          <cell r="J28">
            <v>0</v>
          </cell>
          <cell r="K28">
            <v>0</v>
          </cell>
          <cell r="L28">
            <v>0</v>
          </cell>
          <cell r="M28">
            <v>160</v>
          </cell>
        </row>
        <row r="28">
          <cell r="P28">
            <v>4</v>
          </cell>
        </row>
        <row r="28">
          <cell r="S28">
            <v>80</v>
          </cell>
          <cell r="T28">
            <v>100</v>
          </cell>
          <cell r="U28">
            <v>0</v>
          </cell>
          <cell r="V28">
            <v>40</v>
          </cell>
          <cell r="W28">
            <v>60</v>
          </cell>
          <cell r="X28">
            <v>60</v>
          </cell>
          <cell r="Y28">
            <v>0</v>
          </cell>
          <cell r="Z28">
            <v>0</v>
          </cell>
          <cell r="AA28">
            <v>0</v>
          </cell>
          <cell r="AB28">
            <v>0</v>
          </cell>
          <cell r="AC28">
            <v>0</v>
          </cell>
          <cell r="AD28">
            <v>0</v>
          </cell>
          <cell r="AE28">
            <v>0</v>
          </cell>
          <cell r="AF28">
            <v>0</v>
          </cell>
          <cell r="AG28">
            <v>0</v>
          </cell>
          <cell r="AH28">
            <v>0</v>
          </cell>
        </row>
        <row r="28">
          <cell r="AK28">
            <v>500</v>
          </cell>
          <cell r="AL28" t="str">
            <v>超声医学科</v>
          </cell>
        </row>
        <row r="29">
          <cell r="F29" t="str">
            <v>超声医学科</v>
          </cell>
          <cell r="G29">
            <v>2022</v>
          </cell>
        </row>
        <row r="29">
          <cell r="I29" t="str">
            <v>合格</v>
          </cell>
          <cell r="J29">
            <v>0</v>
          </cell>
          <cell r="K29">
            <v>0</v>
          </cell>
          <cell r="L29">
            <v>0</v>
          </cell>
          <cell r="M29">
            <v>160</v>
          </cell>
        </row>
        <row r="29">
          <cell r="P29">
            <v>3</v>
          </cell>
        </row>
        <row r="29">
          <cell r="S29">
            <v>60</v>
          </cell>
          <cell r="T29">
            <v>100</v>
          </cell>
          <cell r="U29">
            <v>0</v>
          </cell>
          <cell r="V29">
            <v>40</v>
          </cell>
          <cell r="W29">
            <v>60</v>
          </cell>
          <cell r="X29">
            <v>30</v>
          </cell>
          <cell r="Y29">
            <v>20</v>
          </cell>
          <cell r="Z29">
            <v>0</v>
          </cell>
          <cell r="AA29">
            <v>0</v>
          </cell>
          <cell r="AB29">
            <v>0</v>
          </cell>
          <cell r="AC29">
            <v>0</v>
          </cell>
          <cell r="AD29">
            <v>0</v>
          </cell>
          <cell r="AE29">
            <v>0</v>
          </cell>
          <cell r="AF29">
            <v>0</v>
          </cell>
          <cell r="AG29">
            <v>0</v>
          </cell>
          <cell r="AH29">
            <v>0</v>
          </cell>
        </row>
        <row r="29">
          <cell r="AK29">
            <v>470</v>
          </cell>
          <cell r="AL29" t="str">
            <v>超声医学科</v>
          </cell>
        </row>
        <row r="30">
          <cell r="F30" t="str">
            <v>超声医学科</v>
          </cell>
          <cell r="G30">
            <v>2022</v>
          </cell>
        </row>
        <row r="30">
          <cell r="I30" t="str">
            <v>合格</v>
          </cell>
          <cell r="J30">
            <v>0</v>
          </cell>
          <cell r="K30">
            <v>0</v>
          </cell>
          <cell r="L30">
            <v>0</v>
          </cell>
          <cell r="M30">
            <v>120</v>
          </cell>
        </row>
        <row r="30">
          <cell r="P30">
            <v>4</v>
          </cell>
        </row>
        <row r="30">
          <cell r="S30">
            <v>80</v>
          </cell>
          <cell r="T30">
            <v>100</v>
          </cell>
          <cell r="U30">
            <v>0</v>
          </cell>
          <cell r="V30">
            <v>20</v>
          </cell>
          <cell r="W30">
            <v>0</v>
          </cell>
          <cell r="X30">
            <v>0</v>
          </cell>
          <cell r="Y30">
            <v>60</v>
          </cell>
          <cell r="Z30">
            <v>0</v>
          </cell>
          <cell r="AA30">
            <v>0</v>
          </cell>
          <cell r="AB30">
            <v>0</v>
          </cell>
          <cell r="AC30">
            <v>0</v>
          </cell>
          <cell r="AD30">
            <v>0</v>
          </cell>
          <cell r="AE30">
            <v>0</v>
          </cell>
          <cell r="AF30">
            <v>0</v>
          </cell>
          <cell r="AG30">
            <v>0</v>
          </cell>
          <cell r="AH30">
            <v>0</v>
          </cell>
        </row>
        <row r="30">
          <cell r="AK30">
            <v>380</v>
          </cell>
          <cell r="AL30" t="str">
            <v>超声医学科</v>
          </cell>
        </row>
        <row r="31">
          <cell r="F31" t="str">
            <v>放射肿瘤科</v>
          </cell>
          <cell r="G31">
            <v>2021</v>
          </cell>
        </row>
        <row r="31">
          <cell r="I31" t="str">
            <v>合格</v>
          </cell>
          <cell r="J31">
            <v>0</v>
          </cell>
          <cell r="K31">
            <v>0</v>
          </cell>
          <cell r="L31">
            <v>0</v>
          </cell>
          <cell r="M31">
            <v>160</v>
          </cell>
          <cell r="N31">
            <v>0</v>
          </cell>
          <cell r="O31">
            <v>6</v>
          </cell>
          <cell r="P31">
            <v>2</v>
          </cell>
          <cell r="Q31">
            <v>0</v>
          </cell>
          <cell r="R31">
            <v>0</v>
          </cell>
          <cell r="S31">
            <v>160</v>
          </cell>
          <cell r="T31">
            <v>100</v>
          </cell>
          <cell r="U31">
            <v>10</v>
          </cell>
          <cell r="V31">
            <v>60</v>
          </cell>
          <cell r="W31">
            <v>90</v>
          </cell>
          <cell r="X31">
            <v>60</v>
          </cell>
          <cell r="Y31">
            <v>0</v>
          </cell>
          <cell r="Z31">
            <v>100</v>
          </cell>
          <cell r="AA31">
            <v>150</v>
          </cell>
          <cell r="AB31">
            <v>100</v>
          </cell>
          <cell r="AC31">
            <v>0</v>
          </cell>
          <cell r="AD31">
            <v>0</v>
          </cell>
          <cell r="AE31">
            <v>0</v>
          </cell>
          <cell r="AF31">
            <v>0</v>
          </cell>
          <cell r="AG31">
            <v>0</v>
          </cell>
          <cell r="AH31">
            <v>0</v>
          </cell>
        </row>
        <row r="31">
          <cell r="AK31">
            <v>990</v>
          </cell>
          <cell r="AL31" t="str">
            <v>儿科+放射肿瘤科</v>
          </cell>
        </row>
        <row r="32">
          <cell r="F32" t="str">
            <v>放射肿瘤科</v>
          </cell>
          <cell r="G32">
            <v>2021</v>
          </cell>
        </row>
        <row r="32">
          <cell r="I32" t="str">
            <v>合格</v>
          </cell>
          <cell r="J32">
            <v>0</v>
          </cell>
          <cell r="K32">
            <v>0</v>
          </cell>
          <cell r="L32">
            <v>0</v>
          </cell>
          <cell r="M32">
            <v>160</v>
          </cell>
          <cell r="N32">
            <v>0</v>
          </cell>
          <cell r="O32">
            <v>2</v>
          </cell>
          <cell r="P32">
            <v>4</v>
          </cell>
        </row>
        <row r="32">
          <cell r="S32">
            <v>120</v>
          </cell>
          <cell r="T32">
            <v>100</v>
          </cell>
          <cell r="U32">
            <v>10</v>
          </cell>
          <cell r="V32">
            <v>80</v>
          </cell>
          <cell r="W32">
            <v>30</v>
          </cell>
          <cell r="X32">
            <v>60</v>
          </cell>
          <cell r="Y32">
            <v>60</v>
          </cell>
          <cell r="Z32">
            <v>100</v>
          </cell>
          <cell r="AA32">
            <v>150</v>
          </cell>
          <cell r="AB32">
            <v>100</v>
          </cell>
          <cell r="AC32">
            <v>0</v>
          </cell>
          <cell r="AD32">
            <v>0</v>
          </cell>
          <cell r="AE32">
            <v>0</v>
          </cell>
          <cell r="AF32">
            <v>0</v>
          </cell>
          <cell r="AG32">
            <v>0</v>
          </cell>
          <cell r="AH32">
            <v>0</v>
          </cell>
        </row>
        <row r="32">
          <cell r="AK32">
            <v>970</v>
          </cell>
          <cell r="AL32" t="str">
            <v>儿科+放射肿瘤科</v>
          </cell>
        </row>
        <row r="33">
          <cell r="F33" t="str">
            <v>儿科</v>
          </cell>
          <cell r="G33">
            <v>2020</v>
          </cell>
        </row>
        <row r="33">
          <cell r="I33" t="str">
            <v>合格</v>
          </cell>
          <cell r="J33">
            <v>0</v>
          </cell>
          <cell r="K33">
            <v>0</v>
          </cell>
          <cell r="L33">
            <v>0</v>
          </cell>
          <cell r="M33">
            <v>160</v>
          </cell>
          <cell r="N33">
            <v>0</v>
          </cell>
          <cell r="O33">
            <v>0</v>
          </cell>
          <cell r="P33">
            <v>2</v>
          </cell>
          <cell r="Q33">
            <v>0</v>
          </cell>
          <cell r="R33">
            <v>0</v>
          </cell>
          <cell r="S33">
            <v>40</v>
          </cell>
          <cell r="T33">
            <v>100</v>
          </cell>
          <cell r="U33">
            <v>10</v>
          </cell>
          <cell r="V33">
            <v>80</v>
          </cell>
          <cell r="W33">
            <v>90</v>
          </cell>
          <cell r="X33">
            <v>60</v>
          </cell>
          <cell r="Y33">
            <v>20</v>
          </cell>
          <cell r="Z33">
            <v>100</v>
          </cell>
          <cell r="AA33">
            <v>150</v>
          </cell>
          <cell r="AB33">
            <v>100</v>
          </cell>
          <cell r="AC33">
            <v>0</v>
          </cell>
          <cell r="AD33">
            <v>0</v>
          </cell>
          <cell r="AE33">
            <v>0</v>
          </cell>
          <cell r="AF33">
            <v>0</v>
          </cell>
          <cell r="AG33">
            <v>0</v>
          </cell>
          <cell r="AH33">
            <v>0</v>
          </cell>
        </row>
        <row r="33">
          <cell r="AK33">
            <v>910</v>
          </cell>
          <cell r="AL33" t="str">
            <v>儿科+放射肿瘤科</v>
          </cell>
        </row>
        <row r="34">
          <cell r="F34" t="str">
            <v>儿科</v>
          </cell>
          <cell r="G34">
            <v>2020</v>
          </cell>
        </row>
        <row r="34">
          <cell r="I34" t="str">
            <v>合格</v>
          </cell>
          <cell r="J34">
            <v>0</v>
          </cell>
          <cell r="K34">
            <v>0</v>
          </cell>
          <cell r="L34">
            <v>0</v>
          </cell>
          <cell r="M34">
            <v>160</v>
          </cell>
          <cell r="N34">
            <v>0</v>
          </cell>
          <cell r="O34">
            <v>4</v>
          </cell>
          <cell r="P34">
            <v>1</v>
          </cell>
          <cell r="Q34">
            <v>0</v>
          </cell>
          <cell r="R34">
            <v>0</v>
          </cell>
          <cell r="S34">
            <v>100</v>
          </cell>
          <cell r="T34">
            <v>100</v>
          </cell>
          <cell r="U34">
            <v>0</v>
          </cell>
          <cell r="V34">
            <v>80</v>
          </cell>
          <cell r="W34">
            <v>60</v>
          </cell>
          <cell r="X34">
            <v>30</v>
          </cell>
          <cell r="Y34">
            <v>20</v>
          </cell>
          <cell r="Z34">
            <v>100</v>
          </cell>
          <cell r="AA34">
            <v>150</v>
          </cell>
          <cell r="AB34">
            <v>100</v>
          </cell>
          <cell r="AC34">
            <v>0</v>
          </cell>
          <cell r="AD34">
            <v>0</v>
          </cell>
          <cell r="AE34">
            <v>0</v>
          </cell>
          <cell r="AF34">
            <v>0</v>
          </cell>
          <cell r="AG34">
            <v>0</v>
          </cell>
          <cell r="AH34">
            <v>0</v>
          </cell>
        </row>
        <row r="34">
          <cell r="AK34">
            <v>900</v>
          </cell>
          <cell r="AL34" t="str">
            <v>儿科+放射肿瘤科</v>
          </cell>
        </row>
        <row r="35">
          <cell r="F35" t="str">
            <v>放射肿瘤科</v>
          </cell>
          <cell r="G35">
            <v>2020</v>
          </cell>
        </row>
        <row r="35">
          <cell r="I35" t="str">
            <v>合格</v>
          </cell>
          <cell r="J35">
            <v>0</v>
          </cell>
          <cell r="K35">
            <v>0</v>
          </cell>
          <cell r="L35">
            <v>0</v>
          </cell>
          <cell r="M35">
            <v>160</v>
          </cell>
          <cell r="N35">
            <v>0</v>
          </cell>
          <cell r="O35">
            <v>0</v>
          </cell>
          <cell r="P35">
            <v>0</v>
          </cell>
          <cell r="Q35">
            <v>0</v>
          </cell>
          <cell r="R35">
            <v>0</v>
          </cell>
          <cell r="S35">
            <v>0</v>
          </cell>
          <cell r="T35">
            <v>100</v>
          </cell>
          <cell r="U35">
            <v>10</v>
          </cell>
          <cell r="V35">
            <v>80</v>
          </cell>
          <cell r="W35">
            <v>60</v>
          </cell>
          <cell r="X35">
            <v>120</v>
          </cell>
          <cell r="Y35">
            <v>20</v>
          </cell>
          <cell r="Z35">
            <v>100</v>
          </cell>
          <cell r="AA35">
            <v>150</v>
          </cell>
          <cell r="AB35">
            <v>100</v>
          </cell>
          <cell r="AC35">
            <v>0</v>
          </cell>
          <cell r="AD35">
            <v>0</v>
          </cell>
          <cell r="AE35">
            <v>0</v>
          </cell>
          <cell r="AF35">
            <v>0</v>
          </cell>
          <cell r="AG35">
            <v>0</v>
          </cell>
          <cell r="AH35">
            <v>0</v>
          </cell>
        </row>
        <row r="35">
          <cell r="AK35">
            <v>900</v>
          </cell>
          <cell r="AL35" t="str">
            <v>儿科+放射肿瘤科</v>
          </cell>
        </row>
        <row r="36">
          <cell r="F36" t="str">
            <v>放射肿瘤科</v>
          </cell>
          <cell r="G36">
            <v>2020</v>
          </cell>
        </row>
        <row r="36">
          <cell r="I36" t="str">
            <v>合格</v>
          </cell>
          <cell r="J36">
            <v>0</v>
          </cell>
          <cell r="K36">
            <v>0</v>
          </cell>
          <cell r="L36">
            <v>0</v>
          </cell>
          <cell r="M36">
            <v>160</v>
          </cell>
          <cell r="N36">
            <v>0</v>
          </cell>
          <cell r="O36">
            <v>0</v>
          </cell>
          <cell r="P36">
            <v>0</v>
          </cell>
          <cell r="Q36">
            <v>0</v>
          </cell>
          <cell r="R36">
            <v>0</v>
          </cell>
          <cell r="S36">
            <v>0</v>
          </cell>
          <cell r="T36">
            <v>100</v>
          </cell>
          <cell r="U36">
            <v>10</v>
          </cell>
          <cell r="V36">
            <v>80</v>
          </cell>
          <cell r="W36">
            <v>60</v>
          </cell>
          <cell r="X36">
            <v>120</v>
          </cell>
          <cell r="Y36">
            <v>20</v>
          </cell>
          <cell r="Z36">
            <v>100</v>
          </cell>
          <cell r="AA36">
            <v>150</v>
          </cell>
          <cell r="AB36">
            <v>100</v>
          </cell>
          <cell r="AC36">
            <v>0</v>
          </cell>
          <cell r="AD36">
            <v>0</v>
          </cell>
          <cell r="AE36">
            <v>0</v>
          </cell>
          <cell r="AF36">
            <v>0</v>
          </cell>
          <cell r="AG36">
            <v>0</v>
          </cell>
          <cell r="AH36">
            <v>0</v>
          </cell>
        </row>
        <row r="36">
          <cell r="AK36">
            <v>900</v>
          </cell>
          <cell r="AL36" t="str">
            <v>儿科+放射肿瘤科</v>
          </cell>
        </row>
        <row r="37">
          <cell r="F37" t="str">
            <v>放射肿瘤科</v>
          </cell>
          <cell r="G37">
            <v>2020</v>
          </cell>
        </row>
        <row r="37">
          <cell r="I37" t="str">
            <v>合格</v>
          </cell>
          <cell r="J37">
            <v>0</v>
          </cell>
          <cell r="K37">
            <v>0</v>
          </cell>
          <cell r="L37">
            <v>0</v>
          </cell>
          <cell r="M37">
            <v>160</v>
          </cell>
          <cell r="N37">
            <v>0</v>
          </cell>
          <cell r="O37">
            <v>0</v>
          </cell>
          <cell r="P37">
            <v>0</v>
          </cell>
          <cell r="Q37">
            <v>0</v>
          </cell>
          <cell r="R37">
            <v>0</v>
          </cell>
          <cell r="S37">
            <v>0</v>
          </cell>
          <cell r="T37">
            <v>100</v>
          </cell>
          <cell r="U37">
            <v>10</v>
          </cell>
          <cell r="V37">
            <v>80</v>
          </cell>
          <cell r="W37">
            <v>60</v>
          </cell>
          <cell r="X37">
            <v>120</v>
          </cell>
          <cell r="Y37">
            <v>20</v>
          </cell>
          <cell r="Z37">
            <v>100</v>
          </cell>
          <cell r="AA37">
            <v>150</v>
          </cell>
          <cell r="AB37">
            <v>100</v>
          </cell>
          <cell r="AC37">
            <v>0</v>
          </cell>
          <cell r="AD37">
            <v>0</v>
          </cell>
          <cell r="AE37">
            <v>0</v>
          </cell>
          <cell r="AF37">
            <v>0</v>
          </cell>
          <cell r="AG37">
            <v>0</v>
          </cell>
          <cell r="AH37">
            <v>0</v>
          </cell>
        </row>
        <row r="37">
          <cell r="AK37">
            <v>900</v>
          </cell>
          <cell r="AL37" t="str">
            <v>儿科+放射肿瘤科</v>
          </cell>
        </row>
        <row r="38">
          <cell r="F38" t="str">
            <v>放射肿瘤科</v>
          </cell>
          <cell r="G38">
            <v>2020</v>
          </cell>
        </row>
        <row r="38">
          <cell r="I38" t="str">
            <v>合格</v>
          </cell>
          <cell r="J38">
            <v>0</v>
          </cell>
          <cell r="K38">
            <v>0</v>
          </cell>
          <cell r="L38">
            <v>0</v>
          </cell>
          <cell r="M38">
            <v>160</v>
          </cell>
          <cell r="N38">
            <v>0</v>
          </cell>
          <cell r="O38">
            <v>0</v>
          </cell>
          <cell r="P38">
            <v>0</v>
          </cell>
          <cell r="Q38">
            <v>0</v>
          </cell>
          <cell r="R38">
            <v>0</v>
          </cell>
          <cell r="S38">
            <v>0</v>
          </cell>
          <cell r="T38">
            <v>100</v>
          </cell>
          <cell r="U38">
            <v>10</v>
          </cell>
          <cell r="V38">
            <v>80</v>
          </cell>
          <cell r="W38">
            <v>60</v>
          </cell>
          <cell r="X38">
            <v>120</v>
          </cell>
          <cell r="Y38">
            <v>20</v>
          </cell>
          <cell r="Z38">
            <v>100</v>
          </cell>
          <cell r="AA38">
            <v>150</v>
          </cell>
          <cell r="AB38">
            <v>100</v>
          </cell>
          <cell r="AC38">
            <v>0</v>
          </cell>
          <cell r="AD38">
            <v>0</v>
          </cell>
          <cell r="AE38">
            <v>0</v>
          </cell>
          <cell r="AF38">
            <v>0</v>
          </cell>
          <cell r="AG38">
            <v>0</v>
          </cell>
          <cell r="AH38">
            <v>0</v>
          </cell>
        </row>
        <row r="38">
          <cell r="AK38">
            <v>900</v>
          </cell>
          <cell r="AL38" t="str">
            <v>儿科+放射肿瘤科</v>
          </cell>
        </row>
        <row r="39">
          <cell r="F39" t="str">
            <v>放射肿瘤科</v>
          </cell>
          <cell r="G39">
            <v>2020</v>
          </cell>
        </row>
        <row r="39">
          <cell r="I39" t="str">
            <v>合格</v>
          </cell>
          <cell r="J39">
            <v>0</v>
          </cell>
          <cell r="K39">
            <v>0</v>
          </cell>
          <cell r="L39">
            <v>0</v>
          </cell>
          <cell r="M39">
            <v>160</v>
          </cell>
          <cell r="N39">
            <v>0</v>
          </cell>
          <cell r="O39">
            <v>0</v>
          </cell>
          <cell r="P39">
            <v>0</v>
          </cell>
          <cell r="Q39">
            <v>0</v>
          </cell>
          <cell r="R39">
            <v>0</v>
          </cell>
          <cell r="S39">
            <v>0</v>
          </cell>
          <cell r="T39">
            <v>100</v>
          </cell>
          <cell r="U39">
            <v>10</v>
          </cell>
          <cell r="V39">
            <v>80</v>
          </cell>
          <cell r="W39">
            <v>60</v>
          </cell>
          <cell r="X39">
            <v>120</v>
          </cell>
          <cell r="Y39">
            <v>20</v>
          </cell>
          <cell r="Z39">
            <v>100</v>
          </cell>
          <cell r="AA39">
            <v>150</v>
          </cell>
          <cell r="AB39">
            <v>100</v>
          </cell>
          <cell r="AC39">
            <v>0</v>
          </cell>
          <cell r="AD39">
            <v>0</v>
          </cell>
          <cell r="AE39">
            <v>0</v>
          </cell>
          <cell r="AF39">
            <v>0</v>
          </cell>
          <cell r="AG39">
            <v>0</v>
          </cell>
          <cell r="AH39">
            <v>0</v>
          </cell>
        </row>
        <row r="39">
          <cell r="AK39">
            <v>900</v>
          </cell>
          <cell r="AL39" t="str">
            <v>儿科+放射肿瘤科</v>
          </cell>
        </row>
        <row r="40">
          <cell r="F40" t="str">
            <v>放射肿瘤科</v>
          </cell>
          <cell r="G40">
            <v>2020</v>
          </cell>
        </row>
        <row r="40">
          <cell r="I40" t="str">
            <v>合格</v>
          </cell>
          <cell r="J40">
            <v>0</v>
          </cell>
          <cell r="K40">
            <v>0</v>
          </cell>
          <cell r="L40">
            <v>0</v>
          </cell>
          <cell r="M40">
            <v>160</v>
          </cell>
          <cell r="N40">
            <v>0</v>
          </cell>
          <cell r="O40">
            <v>0</v>
          </cell>
          <cell r="P40">
            <v>0</v>
          </cell>
          <cell r="Q40">
            <v>0</v>
          </cell>
          <cell r="R40">
            <v>0</v>
          </cell>
          <cell r="S40">
            <v>0</v>
          </cell>
          <cell r="T40">
            <v>100</v>
          </cell>
          <cell r="U40">
            <v>10</v>
          </cell>
          <cell r="V40">
            <v>80</v>
          </cell>
          <cell r="W40">
            <v>60</v>
          </cell>
          <cell r="X40">
            <v>120</v>
          </cell>
          <cell r="Y40">
            <v>20</v>
          </cell>
          <cell r="Z40">
            <v>100</v>
          </cell>
          <cell r="AA40">
            <v>150</v>
          </cell>
          <cell r="AB40">
            <v>100</v>
          </cell>
          <cell r="AC40">
            <v>0</v>
          </cell>
          <cell r="AD40">
            <v>0</v>
          </cell>
          <cell r="AE40">
            <v>0</v>
          </cell>
          <cell r="AF40">
            <v>0</v>
          </cell>
          <cell r="AG40">
            <v>0</v>
          </cell>
          <cell r="AH40">
            <v>0</v>
          </cell>
        </row>
        <row r="40">
          <cell r="AK40">
            <v>900</v>
          </cell>
          <cell r="AL40" t="str">
            <v>儿科+放射肿瘤科</v>
          </cell>
        </row>
        <row r="41">
          <cell r="F41" t="str">
            <v>放射肿瘤科</v>
          </cell>
          <cell r="G41">
            <v>2022</v>
          </cell>
        </row>
        <row r="41">
          <cell r="I41" t="str">
            <v>合格</v>
          </cell>
          <cell r="J41">
            <v>0</v>
          </cell>
          <cell r="K41">
            <v>0</v>
          </cell>
          <cell r="L41">
            <v>0</v>
          </cell>
          <cell r="M41">
            <v>160</v>
          </cell>
          <cell r="N41">
            <v>0</v>
          </cell>
          <cell r="O41">
            <v>2</v>
          </cell>
          <cell r="P41">
            <v>1</v>
          </cell>
          <cell r="Q41">
            <v>0</v>
          </cell>
          <cell r="R41">
            <v>0</v>
          </cell>
          <cell r="S41">
            <v>60</v>
          </cell>
          <cell r="T41">
            <v>100</v>
          </cell>
          <cell r="U41">
            <v>10</v>
          </cell>
          <cell r="V41">
            <v>80</v>
          </cell>
          <cell r="W41">
            <v>60</v>
          </cell>
          <cell r="X41">
            <v>60</v>
          </cell>
          <cell r="Y41">
            <v>0</v>
          </cell>
          <cell r="Z41">
            <v>100</v>
          </cell>
          <cell r="AA41">
            <v>150</v>
          </cell>
          <cell r="AB41">
            <v>100</v>
          </cell>
          <cell r="AC41">
            <v>0</v>
          </cell>
          <cell r="AD41">
            <v>0</v>
          </cell>
          <cell r="AE41">
            <v>0</v>
          </cell>
          <cell r="AF41">
            <v>0</v>
          </cell>
          <cell r="AG41">
            <v>0</v>
          </cell>
          <cell r="AH41">
            <v>0</v>
          </cell>
        </row>
        <row r="41">
          <cell r="AK41">
            <v>880</v>
          </cell>
          <cell r="AL41" t="str">
            <v>儿科+放射肿瘤科</v>
          </cell>
        </row>
        <row r="42">
          <cell r="F42" t="str">
            <v>放射肿瘤科</v>
          </cell>
          <cell r="G42">
            <v>2020</v>
          </cell>
        </row>
        <row r="42">
          <cell r="I42" t="str">
            <v>合格</v>
          </cell>
          <cell r="J42">
            <v>0</v>
          </cell>
          <cell r="K42">
            <v>0</v>
          </cell>
          <cell r="L42">
            <v>0</v>
          </cell>
          <cell r="M42">
            <v>160</v>
          </cell>
          <cell r="N42">
            <v>0</v>
          </cell>
          <cell r="O42">
            <v>0</v>
          </cell>
          <cell r="P42">
            <v>0</v>
          </cell>
          <cell r="Q42">
            <v>0</v>
          </cell>
          <cell r="R42">
            <v>0</v>
          </cell>
          <cell r="S42">
            <v>0</v>
          </cell>
          <cell r="T42">
            <v>100</v>
          </cell>
          <cell r="U42">
            <v>10</v>
          </cell>
          <cell r="V42">
            <v>60</v>
          </cell>
          <cell r="W42">
            <v>60</v>
          </cell>
          <cell r="X42">
            <v>120</v>
          </cell>
          <cell r="Y42">
            <v>20</v>
          </cell>
          <cell r="Z42">
            <v>100</v>
          </cell>
          <cell r="AA42">
            <v>150</v>
          </cell>
          <cell r="AB42">
            <v>100</v>
          </cell>
          <cell r="AC42">
            <v>0</v>
          </cell>
          <cell r="AD42">
            <v>0</v>
          </cell>
          <cell r="AE42">
            <v>0</v>
          </cell>
          <cell r="AF42">
            <v>0</v>
          </cell>
          <cell r="AG42">
            <v>0</v>
          </cell>
          <cell r="AH42">
            <v>0</v>
          </cell>
        </row>
        <row r="42">
          <cell r="AK42">
            <v>880</v>
          </cell>
          <cell r="AL42" t="str">
            <v>儿科+放射肿瘤科</v>
          </cell>
        </row>
        <row r="43">
          <cell r="F43" t="str">
            <v>儿科</v>
          </cell>
          <cell r="G43">
            <v>2020</v>
          </cell>
        </row>
        <row r="43">
          <cell r="I43" t="str">
            <v>合格</v>
          </cell>
          <cell r="J43">
            <v>0</v>
          </cell>
          <cell r="K43">
            <v>0</v>
          </cell>
          <cell r="L43">
            <v>0</v>
          </cell>
          <cell r="M43">
            <v>160</v>
          </cell>
          <cell r="N43">
            <v>0</v>
          </cell>
          <cell r="O43">
            <v>3</v>
          </cell>
          <cell r="P43">
            <v>0</v>
          </cell>
          <cell r="Q43">
            <v>0</v>
          </cell>
          <cell r="R43">
            <v>0</v>
          </cell>
          <cell r="S43">
            <v>60</v>
          </cell>
          <cell r="T43">
            <v>100</v>
          </cell>
          <cell r="U43">
            <v>0</v>
          </cell>
          <cell r="V43">
            <v>80</v>
          </cell>
          <cell r="W43">
            <v>60</v>
          </cell>
          <cell r="X43">
            <v>30</v>
          </cell>
          <cell r="Y43">
            <v>20</v>
          </cell>
          <cell r="Z43">
            <v>100</v>
          </cell>
          <cell r="AA43">
            <v>150</v>
          </cell>
          <cell r="AB43">
            <v>100</v>
          </cell>
          <cell r="AC43">
            <v>0</v>
          </cell>
          <cell r="AD43">
            <v>0</v>
          </cell>
          <cell r="AE43">
            <v>0</v>
          </cell>
          <cell r="AF43">
            <v>0</v>
          </cell>
          <cell r="AG43">
            <v>0</v>
          </cell>
          <cell r="AH43">
            <v>0</v>
          </cell>
        </row>
        <row r="43">
          <cell r="AK43">
            <v>860</v>
          </cell>
          <cell r="AL43" t="str">
            <v>儿科+放射肿瘤科</v>
          </cell>
        </row>
        <row r="44">
          <cell r="F44" t="str">
            <v>放射肿瘤科</v>
          </cell>
          <cell r="G44">
            <v>2021</v>
          </cell>
        </row>
        <row r="44">
          <cell r="I44" t="str">
            <v>合格</v>
          </cell>
          <cell r="J44">
            <v>0</v>
          </cell>
          <cell r="K44">
            <v>0</v>
          </cell>
          <cell r="L44">
            <v>0</v>
          </cell>
          <cell r="M44">
            <v>160</v>
          </cell>
          <cell r="N44">
            <v>0</v>
          </cell>
          <cell r="O44">
            <v>6</v>
          </cell>
          <cell r="P44">
            <v>2</v>
          </cell>
          <cell r="Q44">
            <v>0</v>
          </cell>
          <cell r="R44">
            <v>0</v>
          </cell>
          <cell r="S44">
            <v>160</v>
          </cell>
          <cell r="T44">
            <v>100</v>
          </cell>
          <cell r="U44">
            <v>10</v>
          </cell>
          <cell r="V44">
            <v>80</v>
          </cell>
          <cell r="W44">
            <v>30</v>
          </cell>
          <cell r="X44">
            <v>60</v>
          </cell>
          <cell r="Y44">
            <v>0</v>
          </cell>
          <cell r="Z44">
            <v>100</v>
          </cell>
          <cell r="AA44">
            <v>150</v>
          </cell>
          <cell r="AB44">
            <v>0</v>
          </cell>
          <cell r="AC44">
            <v>0</v>
          </cell>
          <cell r="AD44">
            <v>0</v>
          </cell>
          <cell r="AE44">
            <v>0</v>
          </cell>
          <cell r="AF44">
            <v>0</v>
          </cell>
          <cell r="AG44">
            <v>0</v>
          </cell>
          <cell r="AH44">
            <v>0</v>
          </cell>
        </row>
        <row r="44">
          <cell r="AK44">
            <v>850</v>
          </cell>
          <cell r="AL44" t="str">
            <v>儿科+放射肿瘤科</v>
          </cell>
        </row>
        <row r="45">
          <cell r="F45" t="str">
            <v>放射肿瘤科</v>
          </cell>
          <cell r="G45">
            <v>2021</v>
          </cell>
        </row>
        <row r="45">
          <cell r="I45" t="str">
            <v>合格</v>
          </cell>
          <cell r="J45">
            <v>0</v>
          </cell>
          <cell r="K45">
            <v>0</v>
          </cell>
          <cell r="L45">
            <v>0</v>
          </cell>
          <cell r="M45">
            <v>120</v>
          </cell>
          <cell r="N45">
            <v>0</v>
          </cell>
          <cell r="O45">
            <v>4</v>
          </cell>
          <cell r="P45">
            <v>1</v>
          </cell>
        </row>
        <row r="45">
          <cell r="S45">
            <v>100</v>
          </cell>
          <cell r="T45">
            <v>100</v>
          </cell>
          <cell r="U45">
            <v>10</v>
          </cell>
          <cell r="V45">
            <v>60</v>
          </cell>
          <cell r="W45">
            <v>30</v>
          </cell>
          <cell r="X45">
            <v>60</v>
          </cell>
          <cell r="Y45">
            <v>0</v>
          </cell>
          <cell r="Z45">
            <v>100</v>
          </cell>
          <cell r="AA45">
            <v>150</v>
          </cell>
          <cell r="AB45">
            <v>100</v>
          </cell>
          <cell r="AC45">
            <v>0</v>
          </cell>
          <cell r="AD45">
            <v>0</v>
          </cell>
          <cell r="AE45">
            <v>0</v>
          </cell>
          <cell r="AF45">
            <v>0</v>
          </cell>
          <cell r="AG45">
            <v>0</v>
          </cell>
          <cell r="AH45">
            <v>0</v>
          </cell>
        </row>
        <row r="45">
          <cell r="AK45">
            <v>830</v>
          </cell>
          <cell r="AL45" t="str">
            <v>儿科+放射肿瘤科</v>
          </cell>
        </row>
        <row r="46">
          <cell r="F46" t="str">
            <v>放射肿瘤科</v>
          </cell>
          <cell r="G46">
            <v>2021</v>
          </cell>
        </row>
        <row r="46">
          <cell r="I46" t="str">
            <v>合格</v>
          </cell>
          <cell r="J46">
            <v>0</v>
          </cell>
          <cell r="K46">
            <v>0</v>
          </cell>
          <cell r="L46">
            <v>0</v>
          </cell>
          <cell r="M46">
            <v>160</v>
          </cell>
          <cell r="N46">
            <v>0</v>
          </cell>
          <cell r="O46">
            <v>2</v>
          </cell>
          <cell r="P46">
            <v>2</v>
          </cell>
          <cell r="Q46">
            <v>0</v>
          </cell>
          <cell r="R46">
            <v>0</v>
          </cell>
          <cell r="S46">
            <v>80</v>
          </cell>
          <cell r="T46">
            <v>100</v>
          </cell>
          <cell r="U46">
            <v>0</v>
          </cell>
          <cell r="V46">
            <v>40</v>
          </cell>
          <cell r="W46">
            <v>30</v>
          </cell>
          <cell r="X46">
            <v>30</v>
          </cell>
          <cell r="Y46">
            <v>0</v>
          </cell>
          <cell r="Z46">
            <v>100</v>
          </cell>
          <cell r="AA46">
            <v>150</v>
          </cell>
          <cell r="AB46">
            <v>100</v>
          </cell>
          <cell r="AC46">
            <v>0</v>
          </cell>
          <cell r="AD46">
            <v>0</v>
          </cell>
          <cell r="AE46">
            <v>0</v>
          </cell>
          <cell r="AF46">
            <v>0</v>
          </cell>
          <cell r="AG46">
            <v>0</v>
          </cell>
          <cell r="AH46">
            <v>0</v>
          </cell>
        </row>
        <row r="46">
          <cell r="AK46">
            <v>790</v>
          </cell>
          <cell r="AL46" t="str">
            <v>儿科+放射肿瘤科</v>
          </cell>
        </row>
        <row r="47">
          <cell r="F47" t="str">
            <v>儿科</v>
          </cell>
          <cell r="G47">
            <v>2021</v>
          </cell>
        </row>
        <row r="47">
          <cell r="I47" t="str">
            <v>合格</v>
          </cell>
          <cell r="J47">
            <v>0</v>
          </cell>
          <cell r="K47">
            <v>0</v>
          </cell>
          <cell r="L47">
            <v>0</v>
          </cell>
          <cell r="M47">
            <v>160</v>
          </cell>
          <cell r="N47">
            <v>0</v>
          </cell>
          <cell r="O47">
            <v>5</v>
          </cell>
          <cell r="P47">
            <v>4</v>
          </cell>
          <cell r="Q47">
            <v>0</v>
          </cell>
          <cell r="R47">
            <v>0</v>
          </cell>
          <cell r="S47">
            <v>180</v>
          </cell>
          <cell r="T47">
            <v>100</v>
          </cell>
          <cell r="U47">
            <v>0</v>
          </cell>
          <cell r="V47">
            <v>80</v>
          </cell>
          <cell r="W47">
            <v>60</v>
          </cell>
          <cell r="X47">
            <v>30</v>
          </cell>
          <cell r="Y47">
            <v>20</v>
          </cell>
          <cell r="Z47">
            <v>100</v>
          </cell>
          <cell r="AA47">
            <v>0</v>
          </cell>
          <cell r="AB47">
            <v>0</v>
          </cell>
          <cell r="AC47">
            <v>0</v>
          </cell>
          <cell r="AD47">
            <v>0</v>
          </cell>
          <cell r="AE47">
            <v>0</v>
          </cell>
          <cell r="AF47">
            <v>0</v>
          </cell>
          <cell r="AG47">
            <v>0</v>
          </cell>
          <cell r="AH47">
            <v>0</v>
          </cell>
        </row>
        <row r="47">
          <cell r="AK47">
            <v>730</v>
          </cell>
          <cell r="AL47" t="str">
            <v>儿科+放射肿瘤科</v>
          </cell>
        </row>
        <row r="48">
          <cell r="F48" t="str">
            <v>儿科</v>
          </cell>
          <cell r="G48">
            <v>2022</v>
          </cell>
        </row>
        <row r="48">
          <cell r="I48" t="str">
            <v>合格</v>
          </cell>
          <cell r="J48">
            <v>0</v>
          </cell>
          <cell r="K48">
            <v>0</v>
          </cell>
          <cell r="L48">
            <v>0</v>
          </cell>
          <cell r="M48">
            <v>160</v>
          </cell>
          <cell r="N48">
            <v>0</v>
          </cell>
          <cell r="O48">
            <v>6</v>
          </cell>
          <cell r="P48">
            <v>4</v>
          </cell>
          <cell r="Q48">
            <v>0</v>
          </cell>
          <cell r="R48">
            <v>0</v>
          </cell>
          <cell r="S48">
            <v>200</v>
          </cell>
          <cell r="T48">
            <v>100</v>
          </cell>
          <cell r="U48">
            <v>10</v>
          </cell>
          <cell r="V48">
            <v>80</v>
          </cell>
          <cell r="W48">
            <v>90</v>
          </cell>
          <cell r="X48">
            <v>60</v>
          </cell>
          <cell r="Y48">
            <v>20</v>
          </cell>
          <cell r="Z48">
            <v>0</v>
          </cell>
          <cell r="AA48">
            <v>0</v>
          </cell>
          <cell r="AB48">
            <v>0</v>
          </cell>
          <cell r="AC48">
            <v>0</v>
          </cell>
          <cell r="AD48">
            <v>0</v>
          </cell>
          <cell r="AE48">
            <v>0</v>
          </cell>
          <cell r="AF48">
            <v>0</v>
          </cell>
          <cell r="AG48">
            <v>0</v>
          </cell>
          <cell r="AH48">
            <v>0</v>
          </cell>
        </row>
        <row r="48">
          <cell r="AK48">
            <v>720</v>
          </cell>
          <cell r="AL48" t="str">
            <v>儿科+放射肿瘤科</v>
          </cell>
        </row>
        <row r="49">
          <cell r="F49" t="str">
            <v>儿科</v>
          </cell>
          <cell r="G49">
            <v>2022</v>
          </cell>
        </row>
        <row r="49">
          <cell r="I49" t="str">
            <v>合格</v>
          </cell>
          <cell r="J49">
            <v>0</v>
          </cell>
          <cell r="K49">
            <v>0</v>
          </cell>
          <cell r="L49">
            <v>0</v>
          </cell>
          <cell r="M49">
            <v>160</v>
          </cell>
          <cell r="N49">
            <v>0</v>
          </cell>
          <cell r="O49">
            <v>6</v>
          </cell>
          <cell r="P49">
            <v>4</v>
          </cell>
          <cell r="Q49">
            <v>0</v>
          </cell>
          <cell r="R49">
            <v>0</v>
          </cell>
          <cell r="S49">
            <v>200</v>
          </cell>
          <cell r="T49">
            <v>100</v>
          </cell>
          <cell r="U49">
            <v>10</v>
          </cell>
          <cell r="V49">
            <v>80</v>
          </cell>
          <cell r="W49">
            <v>90</v>
          </cell>
          <cell r="X49">
            <v>60</v>
          </cell>
          <cell r="Y49">
            <v>20</v>
          </cell>
          <cell r="Z49">
            <v>0</v>
          </cell>
          <cell r="AA49">
            <v>0</v>
          </cell>
          <cell r="AB49">
            <v>0</v>
          </cell>
          <cell r="AC49">
            <v>0</v>
          </cell>
          <cell r="AD49">
            <v>0</v>
          </cell>
          <cell r="AE49">
            <v>0</v>
          </cell>
          <cell r="AF49">
            <v>0</v>
          </cell>
          <cell r="AG49">
            <v>0</v>
          </cell>
          <cell r="AH49">
            <v>0</v>
          </cell>
        </row>
        <row r="49">
          <cell r="AK49">
            <v>720</v>
          </cell>
          <cell r="AL49" t="str">
            <v>儿科+放射肿瘤科</v>
          </cell>
        </row>
        <row r="50">
          <cell r="F50" t="str">
            <v>放射肿瘤科</v>
          </cell>
          <cell r="G50">
            <v>2021</v>
          </cell>
        </row>
        <row r="50">
          <cell r="I50" t="str">
            <v>合格</v>
          </cell>
          <cell r="J50">
            <v>0</v>
          </cell>
          <cell r="K50">
            <v>0</v>
          </cell>
          <cell r="L50">
            <v>0</v>
          </cell>
          <cell r="M50">
            <v>160</v>
          </cell>
          <cell r="N50">
            <v>0</v>
          </cell>
          <cell r="O50">
            <v>6</v>
          </cell>
          <cell r="P50">
            <v>1</v>
          </cell>
          <cell r="Q50">
            <v>0</v>
          </cell>
          <cell r="R50">
            <v>0</v>
          </cell>
          <cell r="S50">
            <v>140</v>
          </cell>
          <cell r="T50">
            <v>100</v>
          </cell>
          <cell r="U50">
            <v>10</v>
          </cell>
          <cell r="V50">
            <v>80</v>
          </cell>
          <cell r="W50">
            <v>90</v>
          </cell>
          <cell r="X50">
            <v>60</v>
          </cell>
          <cell r="Y50">
            <v>0</v>
          </cell>
          <cell r="Z50">
            <v>0</v>
          </cell>
          <cell r="AA50">
            <v>0</v>
          </cell>
          <cell r="AB50">
            <v>0</v>
          </cell>
          <cell r="AC50">
            <v>0</v>
          </cell>
          <cell r="AD50">
            <v>0</v>
          </cell>
          <cell r="AE50">
            <v>0</v>
          </cell>
          <cell r="AF50">
            <v>0</v>
          </cell>
          <cell r="AG50">
            <v>0</v>
          </cell>
          <cell r="AH50">
            <v>0</v>
          </cell>
        </row>
        <row r="50">
          <cell r="AK50">
            <v>640</v>
          </cell>
          <cell r="AL50" t="str">
            <v>儿科+放射肿瘤科</v>
          </cell>
        </row>
        <row r="51">
          <cell r="F51" t="str">
            <v>放射肿瘤科</v>
          </cell>
          <cell r="G51">
            <v>2021</v>
          </cell>
        </row>
        <row r="51">
          <cell r="I51" t="str">
            <v>合格</v>
          </cell>
          <cell r="J51">
            <v>0</v>
          </cell>
          <cell r="K51">
            <v>0</v>
          </cell>
          <cell r="L51">
            <v>0</v>
          </cell>
          <cell r="M51">
            <v>120</v>
          </cell>
          <cell r="N51">
            <v>0</v>
          </cell>
          <cell r="O51">
            <v>4</v>
          </cell>
          <cell r="P51">
            <v>5</v>
          </cell>
        </row>
        <row r="51">
          <cell r="S51">
            <v>180</v>
          </cell>
          <cell r="T51">
            <v>100</v>
          </cell>
          <cell r="U51">
            <v>0</v>
          </cell>
          <cell r="V51">
            <v>80</v>
          </cell>
          <cell r="W51">
            <v>60</v>
          </cell>
          <cell r="X51">
            <v>60</v>
          </cell>
          <cell r="Y51">
            <v>40</v>
          </cell>
          <cell r="Z51">
            <v>0</v>
          </cell>
          <cell r="AA51">
            <v>0</v>
          </cell>
          <cell r="AB51">
            <v>0</v>
          </cell>
          <cell r="AC51">
            <v>0</v>
          </cell>
          <cell r="AD51">
            <v>0</v>
          </cell>
          <cell r="AE51">
            <v>0</v>
          </cell>
          <cell r="AF51">
            <v>0</v>
          </cell>
          <cell r="AG51">
            <v>0</v>
          </cell>
          <cell r="AH51">
            <v>0</v>
          </cell>
        </row>
        <row r="51">
          <cell r="AK51">
            <v>640</v>
          </cell>
          <cell r="AL51" t="str">
            <v>儿科+放射肿瘤科</v>
          </cell>
        </row>
        <row r="52">
          <cell r="F52" t="str">
            <v>放射肿瘤科</v>
          </cell>
          <cell r="G52">
            <v>2022</v>
          </cell>
        </row>
        <row r="52">
          <cell r="I52" t="str">
            <v>合格</v>
          </cell>
          <cell r="J52">
            <v>0</v>
          </cell>
          <cell r="K52">
            <v>0</v>
          </cell>
          <cell r="L52">
            <v>0</v>
          </cell>
          <cell r="M52">
            <v>160</v>
          </cell>
          <cell r="N52">
            <v>0</v>
          </cell>
          <cell r="O52">
            <v>2</v>
          </cell>
          <cell r="P52">
            <v>1</v>
          </cell>
          <cell r="Q52">
            <v>0</v>
          </cell>
          <cell r="R52">
            <v>0</v>
          </cell>
          <cell r="S52">
            <v>60</v>
          </cell>
          <cell r="T52">
            <v>100</v>
          </cell>
          <cell r="U52">
            <v>10</v>
          </cell>
          <cell r="V52">
            <v>80</v>
          </cell>
          <cell r="W52">
            <v>60</v>
          </cell>
          <cell r="X52">
            <v>120</v>
          </cell>
          <cell r="Y52">
            <v>0</v>
          </cell>
          <cell r="Z52">
            <v>0</v>
          </cell>
          <cell r="AA52">
            <v>0</v>
          </cell>
          <cell r="AB52">
            <v>0</v>
          </cell>
          <cell r="AC52">
            <v>0</v>
          </cell>
          <cell r="AD52">
            <v>20</v>
          </cell>
          <cell r="AE52">
            <v>0</v>
          </cell>
          <cell r="AF52">
            <v>0</v>
          </cell>
          <cell r="AG52">
            <v>0</v>
          </cell>
          <cell r="AH52">
            <v>0</v>
          </cell>
        </row>
        <row r="52">
          <cell r="AK52">
            <v>610</v>
          </cell>
          <cell r="AL52" t="str">
            <v>儿科+放射肿瘤科</v>
          </cell>
        </row>
        <row r="53">
          <cell r="F53" t="str">
            <v>放射肿瘤科</v>
          </cell>
          <cell r="G53">
            <v>2022</v>
          </cell>
        </row>
        <row r="53">
          <cell r="I53" t="str">
            <v>合格</v>
          </cell>
          <cell r="J53">
            <v>0</v>
          </cell>
          <cell r="K53">
            <v>0</v>
          </cell>
          <cell r="L53">
            <v>0</v>
          </cell>
          <cell r="M53">
            <v>160</v>
          </cell>
          <cell r="N53">
            <v>0</v>
          </cell>
          <cell r="O53">
            <v>2</v>
          </cell>
          <cell r="P53">
            <v>1</v>
          </cell>
          <cell r="Q53">
            <v>0</v>
          </cell>
          <cell r="R53">
            <v>0</v>
          </cell>
          <cell r="S53">
            <v>60</v>
          </cell>
          <cell r="T53">
            <v>100</v>
          </cell>
          <cell r="U53">
            <v>10</v>
          </cell>
          <cell r="V53">
            <v>80</v>
          </cell>
          <cell r="W53">
            <v>60</v>
          </cell>
          <cell r="X53">
            <v>120</v>
          </cell>
          <cell r="Y53">
            <v>0</v>
          </cell>
          <cell r="Z53">
            <v>0</v>
          </cell>
          <cell r="AA53">
            <v>0</v>
          </cell>
          <cell r="AB53">
            <v>0</v>
          </cell>
          <cell r="AC53">
            <v>0</v>
          </cell>
          <cell r="AD53">
            <v>20</v>
          </cell>
          <cell r="AE53">
            <v>0</v>
          </cell>
          <cell r="AF53">
            <v>0</v>
          </cell>
          <cell r="AG53">
            <v>0</v>
          </cell>
          <cell r="AH53">
            <v>0</v>
          </cell>
        </row>
        <row r="53">
          <cell r="AK53">
            <v>610</v>
          </cell>
          <cell r="AL53" t="str">
            <v>儿科+放射肿瘤科</v>
          </cell>
        </row>
        <row r="54">
          <cell r="F54" t="str">
            <v>放射肿瘤科</v>
          </cell>
          <cell r="G54">
            <v>2021</v>
          </cell>
        </row>
        <row r="54">
          <cell r="I54" t="str">
            <v>合格</v>
          </cell>
          <cell r="J54">
            <v>0</v>
          </cell>
          <cell r="K54">
            <v>0</v>
          </cell>
          <cell r="L54">
            <v>0</v>
          </cell>
          <cell r="M54">
            <v>160</v>
          </cell>
          <cell r="N54">
            <v>0</v>
          </cell>
          <cell r="O54">
            <v>3</v>
          </cell>
          <cell r="P54">
            <v>1</v>
          </cell>
          <cell r="Q54">
            <v>0</v>
          </cell>
          <cell r="R54">
            <v>0</v>
          </cell>
          <cell r="S54">
            <v>80</v>
          </cell>
          <cell r="T54">
            <v>100</v>
          </cell>
          <cell r="U54">
            <v>10</v>
          </cell>
          <cell r="V54">
            <v>40</v>
          </cell>
          <cell r="W54">
            <v>30</v>
          </cell>
          <cell r="X54">
            <v>60</v>
          </cell>
          <cell r="Y54">
            <v>20</v>
          </cell>
          <cell r="Z54">
            <v>100</v>
          </cell>
          <cell r="AA54">
            <v>0</v>
          </cell>
          <cell r="AB54">
            <v>0</v>
          </cell>
          <cell r="AC54">
            <v>0</v>
          </cell>
          <cell r="AD54">
            <v>0</v>
          </cell>
          <cell r="AE54">
            <v>0</v>
          </cell>
          <cell r="AF54">
            <v>0</v>
          </cell>
          <cell r="AG54">
            <v>0</v>
          </cell>
          <cell r="AH54">
            <v>0</v>
          </cell>
        </row>
        <row r="54">
          <cell r="AK54">
            <v>600</v>
          </cell>
          <cell r="AL54" t="str">
            <v>儿科+放射肿瘤科</v>
          </cell>
        </row>
        <row r="55">
          <cell r="F55" t="str">
            <v>放射肿瘤科</v>
          </cell>
          <cell r="G55">
            <v>2021</v>
          </cell>
        </row>
        <row r="55">
          <cell r="I55" t="str">
            <v>合格</v>
          </cell>
          <cell r="J55">
            <v>0</v>
          </cell>
          <cell r="K55">
            <v>0</v>
          </cell>
          <cell r="L55">
            <v>0</v>
          </cell>
          <cell r="M55">
            <v>160</v>
          </cell>
          <cell r="N55">
            <v>0</v>
          </cell>
          <cell r="O55">
            <v>2</v>
          </cell>
          <cell r="P55">
            <v>1</v>
          </cell>
          <cell r="Q55">
            <v>0</v>
          </cell>
          <cell r="R55">
            <v>0</v>
          </cell>
          <cell r="S55">
            <v>60</v>
          </cell>
          <cell r="T55">
            <v>100</v>
          </cell>
          <cell r="U55">
            <v>10</v>
          </cell>
          <cell r="V55">
            <v>80</v>
          </cell>
          <cell r="W55">
            <v>60</v>
          </cell>
          <cell r="X55">
            <v>120</v>
          </cell>
          <cell r="Y55">
            <v>0</v>
          </cell>
          <cell r="Z55">
            <v>0</v>
          </cell>
          <cell r="AA55">
            <v>0</v>
          </cell>
          <cell r="AB55">
            <v>0</v>
          </cell>
          <cell r="AC55">
            <v>0</v>
          </cell>
          <cell r="AD55">
            <v>0</v>
          </cell>
          <cell r="AE55">
            <v>0</v>
          </cell>
          <cell r="AF55">
            <v>0</v>
          </cell>
          <cell r="AG55">
            <v>0</v>
          </cell>
          <cell r="AH55">
            <v>0</v>
          </cell>
        </row>
        <row r="55">
          <cell r="AK55">
            <v>590</v>
          </cell>
          <cell r="AL55" t="str">
            <v>儿科+放射肿瘤科</v>
          </cell>
        </row>
        <row r="56">
          <cell r="F56" t="str">
            <v>儿科</v>
          </cell>
          <cell r="G56">
            <v>2022</v>
          </cell>
        </row>
        <row r="56">
          <cell r="I56" t="str">
            <v>合格</v>
          </cell>
          <cell r="J56">
            <v>0</v>
          </cell>
          <cell r="K56">
            <v>0</v>
          </cell>
          <cell r="L56">
            <v>0</v>
          </cell>
          <cell r="M56">
            <v>160</v>
          </cell>
          <cell r="N56">
            <v>0</v>
          </cell>
          <cell r="O56">
            <v>6</v>
          </cell>
          <cell r="P56">
            <v>2</v>
          </cell>
          <cell r="Q56">
            <v>0</v>
          </cell>
          <cell r="R56">
            <v>0</v>
          </cell>
          <cell r="S56">
            <v>160</v>
          </cell>
          <cell r="T56">
            <v>100</v>
          </cell>
          <cell r="U56">
            <v>0</v>
          </cell>
          <cell r="V56">
            <v>60</v>
          </cell>
          <cell r="W56">
            <v>60</v>
          </cell>
          <cell r="X56">
            <v>0</v>
          </cell>
          <cell r="Y56">
            <v>20</v>
          </cell>
          <cell r="Z56">
            <v>0</v>
          </cell>
          <cell r="AA56">
            <v>0</v>
          </cell>
          <cell r="AB56">
            <v>0</v>
          </cell>
          <cell r="AC56">
            <v>0</v>
          </cell>
          <cell r="AD56">
            <v>0</v>
          </cell>
          <cell r="AE56">
            <v>0</v>
          </cell>
          <cell r="AF56">
            <v>0</v>
          </cell>
          <cell r="AG56">
            <v>0</v>
          </cell>
          <cell r="AH56">
            <v>0</v>
          </cell>
        </row>
        <row r="56">
          <cell r="AK56">
            <v>560</v>
          </cell>
          <cell r="AL56" t="str">
            <v>儿科+放射肿瘤科</v>
          </cell>
        </row>
        <row r="57">
          <cell r="F57" t="str">
            <v>儿科</v>
          </cell>
          <cell r="G57">
            <v>2022</v>
          </cell>
        </row>
        <row r="57">
          <cell r="I57" t="str">
            <v>合格</v>
          </cell>
          <cell r="J57">
            <v>0</v>
          </cell>
          <cell r="K57">
            <v>0</v>
          </cell>
          <cell r="L57">
            <v>0</v>
          </cell>
          <cell r="M57">
            <v>160</v>
          </cell>
          <cell r="N57">
            <v>0</v>
          </cell>
          <cell r="O57">
            <v>5</v>
          </cell>
          <cell r="P57">
            <v>0</v>
          </cell>
          <cell r="Q57">
            <v>0</v>
          </cell>
          <cell r="R57">
            <v>0</v>
          </cell>
          <cell r="S57">
            <v>100</v>
          </cell>
          <cell r="T57">
            <v>100</v>
          </cell>
          <cell r="U57">
            <v>10</v>
          </cell>
          <cell r="V57">
            <v>80</v>
          </cell>
          <cell r="W57">
            <v>60</v>
          </cell>
          <cell r="X57">
            <v>30</v>
          </cell>
          <cell r="Y57">
            <v>20</v>
          </cell>
          <cell r="Z57">
            <v>0</v>
          </cell>
          <cell r="AA57">
            <v>0</v>
          </cell>
          <cell r="AB57">
            <v>0</v>
          </cell>
          <cell r="AC57">
            <v>0</v>
          </cell>
          <cell r="AD57">
            <v>0</v>
          </cell>
          <cell r="AE57">
            <v>0</v>
          </cell>
          <cell r="AF57">
            <v>0</v>
          </cell>
          <cell r="AG57">
            <v>0</v>
          </cell>
          <cell r="AH57">
            <v>0</v>
          </cell>
        </row>
        <row r="57">
          <cell r="AK57">
            <v>560</v>
          </cell>
          <cell r="AL57" t="str">
            <v>儿科+放射肿瘤科</v>
          </cell>
        </row>
        <row r="58">
          <cell r="F58" t="str">
            <v>儿科</v>
          </cell>
          <cell r="G58">
            <v>2022</v>
          </cell>
        </row>
        <row r="58">
          <cell r="I58" t="str">
            <v>合格</v>
          </cell>
          <cell r="J58">
            <v>0</v>
          </cell>
          <cell r="K58">
            <v>0</v>
          </cell>
          <cell r="L58">
            <v>0</v>
          </cell>
          <cell r="M58">
            <v>160</v>
          </cell>
          <cell r="N58">
            <v>0</v>
          </cell>
          <cell r="O58">
            <v>4</v>
          </cell>
          <cell r="P58">
            <v>0</v>
          </cell>
          <cell r="Q58">
            <v>0</v>
          </cell>
          <cell r="R58">
            <v>0</v>
          </cell>
          <cell r="S58">
            <v>80</v>
          </cell>
          <cell r="T58">
            <v>100</v>
          </cell>
          <cell r="U58">
            <v>10</v>
          </cell>
          <cell r="V58">
            <v>80</v>
          </cell>
          <cell r="W58">
            <v>60</v>
          </cell>
          <cell r="X58">
            <v>30</v>
          </cell>
          <cell r="Y58">
            <v>20</v>
          </cell>
          <cell r="Z58">
            <v>0</v>
          </cell>
          <cell r="AA58">
            <v>0</v>
          </cell>
          <cell r="AB58">
            <v>0</v>
          </cell>
          <cell r="AC58">
            <v>0</v>
          </cell>
          <cell r="AD58">
            <v>0</v>
          </cell>
          <cell r="AE58">
            <v>0</v>
          </cell>
          <cell r="AF58">
            <v>0</v>
          </cell>
          <cell r="AG58">
            <v>0</v>
          </cell>
          <cell r="AH58">
            <v>0</v>
          </cell>
        </row>
        <row r="58">
          <cell r="AK58">
            <v>540</v>
          </cell>
          <cell r="AL58" t="str">
            <v>儿科+放射肿瘤科</v>
          </cell>
        </row>
        <row r="59">
          <cell r="F59" t="str">
            <v>放射科</v>
          </cell>
          <cell r="G59">
            <v>2020</v>
          </cell>
        </row>
        <row r="59">
          <cell r="I59" t="str">
            <v>合格</v>
          </cell>
          <cell r="J59">
            <v>0</v>
          </cell>
          <cell r="K59">
            <v>0</v>
          </cell>
          <cell r="L59">
            <v>0</v>
          </cell>
          <cell r="M59">
            <v>160</v>
          </cell>
          <cell r="N59">
            <v>0</v>
          </cell>
          <cell r="O59">
            <v>0</v>
          </cell>
          <cell r="P59">
            <v>0</v>
          </cell>
          <cell r="Q59">
            <v>0</v>
          </cell>
          <cell r="R59">
            <v>0</v>
          </cell>
          <cell r="S59">
            <v>0</v>
          </cell>
          <cell r="T59">
            <v>100</v>
          </cell>
          <cell r="U59">
            <v>0</v>
          </cell>
          <cell r="V59">
            <v>80</v>
          </cell>
          <cell r="W59">
            <v>120</v>
          </cell>
          <cell r="X59">
            <v>120</v>
          </cell>
          <cell r="Y59">
            <v>80</v>
          </cell>
          <cell r="Z59">
            <v>100</v>
          </cell>
          <cell r="AA59">
            <v>150</v>
          </cell>
          <cell r="AB59">
            <v>0</v>
          </cell>
          <cell r="AC59">
            <v>0</v>
          </cell>
          <cell r="AD59">
            <v>0</v>
          </cell>
          <cell r="AE59">
            <v>0</v>
          </cell>
          <cell r="AF59">
            <v>0</v>
          </cell>
          <cell r="AG59">
            <v>0</v>
          </cell>
          <cell r="AH59">
            <v>0</v>
          </cell>
        </row>
        <row r="59">
          <cell r="AK59">
            <v>910</v>
          </cell>
          <cell r="AL59" t="str">
            <v>放射科+核医学科</v>
          </cell>
        </row>
        <row r="60">
          <cell r="F60" t="str">
            <v>放射科</v>
          </cell>
          <cell r="G60">
            <v>2020</v>
          </cell>
        </row>
        <row r="60">
          <cell r="I60" t="str">
            <v>合格</v>
          </cell>
          <cell r="J60">
            <v>0</v>
          </cell>
          <cell r="K60">
            <v>0</v>
          </cell>
          <cell r="L60">
            <v>0</v>
          </cell>
          <cell r="M60">
            <v>160</v>
          </cell>
          <cell r="N60">
            <v>0</v>
          </cell>
          <cell r="O60">
            <v>0</v>
          </cell>
          <cell r="P60">
            <v>0</v>
          </cell>
          <cell r="Q60">
            <v>0</v>
          </cell>
          <cell r="R60">
            <v>0</v>
          </cell>
          <cell r="S60">
            <v>0</v>
          </cell>
          <cell r="T60">
            <v>100</v>
          </cell>
          <cell r="U60">
            <v>0</v>
          </cell>
          <cell r="V60">
            <v>80</v>
          </cell>
          <cell r="W60">
            <v>120</v>
          </cell>
          <cell r="X60">
            <v>120</v>
          </cell>
          <cell r="Y60">
            <v>80</v>
          </cell>
          <cell r="Z60">
            <v>100</v>
          </cell>
          <cell r="AA60">
            <v>150</v>
          </cell>
          <cell r="AB60">
            <v>0</v>
          </cell>
          <cell r="AC60">
            <v>0</v>
          </cell>
          <cell r="AD60">
            <v>0</v>
          </cell>
          <cell r="AE60">
            <v>0</v>
          </cell>
          <cell r="AF60">
            <v>0</v>
          </cell>
          <cell r="AG60">
            <v>0</v>
          </cell>
          <cell r="AH60">
            <v>0</v>
          </cell>
        </row>
        <row r="60">
          <cell r="AK60">
            <v>910</v>
          </cell>
          <cell r="AL60" t="str">
            <v>放射科+核医学科</v>
          </cell>
        </row>
        <row r="61">
          <cell r="F61" t="str">
            <v>放射科</v>
          </cell>
          <cell r="G61">
            <v>2020</v>
          </cell>
        </row>
        <row r="61">
          <cell r="I61" t="str">
            <v>合格</v>
          </cell>
          <cell r="J61">
            <v>0</v>
          </cell>
          <cell r="K61">
            <v>0</v>
          </cell>
          <cell r="L61">
            <v>0</v>
          </cell>
          <cell r="M61">
            <v>160</v>
          </cell>
          <cell r="N61">
            <v>0</v>
          </cell>
          <cell r="O61">
            <v>0</v>
          </cell>
          <cell r="P61">
            <v>0</v>
          </cell>
          <cell r="Q61">
            <v>0</v>
          </cell>
          <cell r="R61">
            <v>0</v>
          </cell>
          <cell r="S61">
            <v>0</v>
          </cell>
          <cell r="T61">
            <v>100</v>
          </cell>
          <cell r="U61">
            <v>0</v>
          </cell>
          <cell r="V61">
            <v>80</v>
          </cell>
          <cell r="W61">
            <v>120</v>
          </cell>
          <cell r="X61">
            <v>120</v>
          </cell>
          <cell r="Y61">
            <v>80</v>
          </cell>
          <cell r="Z61">
            <v>100</v>
          </cell>
          <cell r="AA61">
            <v>150</v>
          </cell>
          <cell r="AB61">
            <v>0</v>
          </cell>
          <cell r="AC61">
            <v>0</v>
          </cell>
          <cell r="AD61">
            <v>0</v>
          </cell>
          <cell r="AE61">
            <v>0</v>
          </cell>
          <cell r="AF61">
            <v>0</v>
          </cell>
          <cell r="AG61">
            <v>0</v>
          </cell>
          <cell r="AH61">
            <v>0</v>
          </cell>
        </row>
        <row r="61">
          <cell r="AK61">
            <v>910</v>
          </cell>
          <cell r="AL61" t="str">
            <v>放射科+核医学科</v>
          </cell>
        </row>
        <row r="62">
          <cell r="F62" t="str">
            <v>放射科</v>
          </cell>
          <cell r="G62">
            <v>2020</v>
          </cell>
        </row>
        <row r="62">
          <cell r="I62" t="str">
            <v>合格</v>
          </cell>
          <cell r="J62">
            <v>0</v>
          </cell>
          <cell r="K62">
            <v>0</v>
          </cell>
          <cell r="L62">
            <v>0</v>
          </cell>
          <cell r="M62">
            <v>160</v>
          </cell>
          <cell r="N62">
            <v>0</v>
          </cell>
          <cell r="O62">
            <v>0</v>
          </cell>
          <cell r="P62">
            <v>0</v>
          </cell>
          <cell r="Q62">
            <v>0</v>
          </cell>
          <cell r="R62">
            <v>0</v>
          </cell>
          <cell r="S62">
            <v>0</v>
          </cell>
          <cell r="T62">
            <v>100</v>
          </cell>
          <cell r="U62">
            <v>0</v>
          </cell>
          <cell r="V62">
            <v>80</v>
          </cell>
          <cell r="W62">
            <v>120</v>
          </cell>
          <cell r="X62">
            <v>90</v>
          </cell>
          <cell r="Y62">
            <v>80</v>
          </cell>
          <cell r="Z62">
            <v>100</v>
          </cell>
          <cell r="AA62">
            <v>150</v>
          </cell>
          <cell r="AB62">
            <v>0</v>
          </cell>
          <cell r="AC62">
            <v>0</v>
          </cell>
          <cell r="AD62">
            <v>0</v>
          </cell>
          <cell r="AE62">
            <v>0</v>
          </cell>
          <cell r="AF62">
            <v>0</v>
          </cell>
          <cell r="AG62">
            <v>0</v>
          </cell>
          <cell r="AH62">
            <v>0</v>
          </cell>
        </row>
        <row r="62">
          <cell r="AK62">
            <v>880</v>
          </cell>
          <cell r="AL62" t="str">
            <v>放射科+核医学科</v>
          </cell>
        </row>
        <row r="63">
          <cell r="F63" t="str">
            <v>放射科</v>
          </cell>
          <cell r="G63">
            <v>2020</v>
          </cell>
        </row>
        <row r="63">
          <cell r="I63" t="str">
            <v>合格</v>
          </cell>
          <cell r="J63">
            <v>0</v>
          </cell>
          <cell r="K63">
            <v>0</v>
          </cell>
          <cell r="L63">
            <v>0</v>
          </cell>
          <cell r="M63">
            <v>160</v>
          </cell>
          <cell r="N63">
            <v>0</v>
          </cell>
          <cell r="O63">
            <v>0</v>
          </cell>
          <cell r="P63">
            <v>0</v>
          </cell>
          <cell r="Q63">
            <v>0</v>
          </cell>
          <cell r="R63">
            <v>0</v>
          </cell>
          <cell r="S63">
            <v>0</v>
          </cell>
          <cell r="T63">
            <v>100</v>
          </cell>
          <cell r="U63">
            <v>0</v>
          </cell>
          <cell r="V63">
            <v>60</v>
          </cell>
          <cell r="W63">
            <v>120</v>
          </cell>
          <cell r="X63">
            <v>90</v>
          </cell>
          <cell r="Y63">
            <v>80</v>
          </cell>
          <cell r="Z63">
            <v>100</v>
          </cell>
          <cell r="AA63">
            <v>150</v>
          </cell>
          <cell r="AB63">
            <v>0</v>
          </cell>
          <cell r="AC63">
            <v>0</v>
          </cell>
          <cell r="AD63">
            <v>0</v>
          </cell>
          <cell r="AE63">
            <v>0</v>
          </cell>
          <cell r="AF63">
            <v>0</v>
          </cell>
          <cell r="AG63">
            <v>0</v>
          </cell>
          <cell r="AH63">
            <v>0</v>
          </cell>
        </row>
        <row r="63">
          <cell r="AK63">
            <v>860</v>
          </cell>
          <cell r="AL63" t="str">
            <v>放射科+核医学科</v>
          </cell>
        </row>
        <row r="64">
          <cell r="F64" t="str">
            <v>放射科</v>
          </cell>
          <cell r="G64">
            <v>2020</v>
          </cell>
        </row>
        <row r="64">
          <cell r="I64" t="str">
            <v>合格</v>
          </cell>
          <cell r="J64">
            <v>0</v>
          </cell>
          <cell r="K64">
            <v>0</v>
          </cell>
          <cell r="L64">
            <v>0</v>
          </cell>
          <cell r="M64">
            <v>160</v>
          </cell>
          <cell r="N64">
            <v>0</v>
          </cell>
          <cell r="O64">
            <v>0</v>
          </cell>
          <cell r="P64">
            <v>0</v>
          </cell>
          <cell r="Q64">
            <v>0</v>
          </cell>
          <cell r="R64">
            <v>0</v>
          </cell>
          <cell r="S64">
            <v>0</v>
          </cell>
          <cell r="T64">
            <v>100</v>
          </cell>
          <cell r="U64">
            <v>0</v>
          </cell>
          <cell r="V64">
            <v>60</v>
          </cell>
          <cell r="W64">
            <v>120</v>
          </cell>
          <cell r="X64">
            <v>90</v>
          </cell>
          <cell r="Y64">
            <v>80</v>
          </cell>
          <cell r="Z64">
            <v>100</v>
          </cell>
          <cell r="AA64">
            <v>150</v>
          </cell>
          <cell r="AB64">
            <v>0</v>
          </cell>
          <cell r="AC64">
            <v>0</v>
          </cell>
          <cell r="AD64">
            <v>0</v>
          </cell>
          <cell r="AE64">
            <v>0</v>
          </cell>
          <cell r="AF64">
            <v>0</v>
          </cell>
          <cell r="AG64">
            <v>0</v>
          </cell>
          <cell r="AH64">
            <v>0</v>
          </cell>
        </row>
        <row r="64">
          <cell r="AK64">
            <v>860</v>
          </cell>
          <cell r="AL64" t="str">
            <v>放射科+核医学科</v>
          </cell>
        </row>
        <row r="65">
          <cell r="F65" t="str">
            <v>核医学科</v>
          </cell>
          <cell r="G65">
            <v>2021</v>
          </cell>
        </row>
        <row r="65">
          <cell r="I65" t="str">
            <v>合格</v>
          </cell>
          <cell r="J65">
            <v>0</v>
          </cell>
          <cell r="K65">
            <v>0</v>
          </cell>
          <cell r="L65">
            <v>0</v>
          </cell>
          <cell r="M65">
            <v>160</v>
          </cell>
          <cell r="N65">
            <v>0</v>
          </cell>
          <cell r="O65">
            <v>0</v>
          </cell>
          <cell r="P65">
            <v>2</v>
          </cell>
          <cell r="Q65">
            <v>0</v>
          </cell>
          <cell r="R65">
            <v>0</v>
          </cell>
          <cell r="S65">
            <v>40</v>
          </cell>
          <cell r="T65">
            <v>100</v>
          </cell>
          <cell r="U65">
            <v>0</v>
          </cell>
          <cell r="V65">
            <v>80</v>
          </cell>
          <cell r="W65">
            <v>120</v>
          </cell>
          <cell r="X65">
            <v>90</v>
          </cell>
          <cell r="Y65">
            <v>0</v>
          </cell>
          <cell r="Z65">
            <v>100</v>
          </cell>
          <cell r="AA65">
            <v>150</v>
          </cell>
          <cell r="AB65">
            <v>0</v>
          </cell>
          <cell r="AC65">
            <v>0</v>
          </cell>
          <cell r="AD65">
            <v>0</v>
          </cell>
          <cell r="AE65">
            <v>0</v>
          </cell>
          <cell r="AF65">
            <v>0</v>
          </cell>
          <cell r="AG65">
            <v>0</v>
          </cell>
          <cell r="AH65">
            <v>0</v>
          </cell>
        </row>
        <row r="65">
          <cell r="AK65">
            <v>840</v>
          </cell>
          <cell r="AL65" t="str">
            <v>放射科+核医学科</v>
          </cell>
        </row>
        <row r="66">
          <cell r="F66" t="str">
            <v>放射科</v>
          </cell>
          <cell r="G66">
            <v>2020</v>
          </cell>
        </row>
        <row r="66">
          <cell r="I66" t="str">
            <v>合格</v>
          </cell>
          <cell r="J66">
            <v>0</v>
          </cell>
          <cell r="K66">
            <v>0</v>
          </cell>
          <cell r="L66">
            <v>0</v>
          </cell>
          <cell r="M66">
            <v>160</v>
          </cell>
          <cell r="N66">
            <v>0</v>
          </cell>
          <cell r="O66">
            <v>0</v>
          </cell>
          <cell r="P66">
            <v>0</v>
          </cell>
          <cell r="Q66">
            <v>0</v>
          </cell>
          <cell r="R66">
            <v>0</v>
          </cell>
          <cell r="S66">
            <v>0</v>
          </cell>
          <cell r="T66">
            <v>100</v>
          </cell>
          <cell r="U66">
            <v>0</v>
          </cell>
          <cell r="V66">
            <v>60</v>
          </cell>
          <cell r="W66">
            <v>90</v>
          </cell>
          <cell r="X66">
            <v>60</v>
          </cell>
          <cell r="Y66">
            <v>80</v>
          </cell>
          <cell r="Z66">
            <v>100</v>
          </cell>
          <cell r="AA66">
            <v>150</v>
          </cell>
          <cell r="AB66">
            <v>0</v>
          </cell>
          <cell r="AC66">
            <v>0</v>
          </cell>
          <cell r="AD66">
            <v>0</v>
          </cell>
          <cell r="AE66">
            <v>0</v>
          </cell>
          <cell r="AF66">
            <v>0</v>
          </cell>
          <cell r="AG66">
            <v>0</v>
          </cell>
          <cell r="AH66">
            <v>0</v>
          </cell>
        </row>
        <row r="66">
          <cell r="AK66">
            <v>800</v>
          </cell>
          <cell r="AL66" t="str">
            <v>放射科+核医学科</v>
          </cell>
        </row>
        <row r="67">
          <cell r="F67" t="str">
            <v>放射科</v>
          </cell>
          <cell r="G67">
            <v>2020</v>
          </cell>
        </row>
        <row r="67">
          <cell r="I67" t="str">
            <v>合格</v>
          </cell>
          <cell r="J67">
            <v>0</v>
          </cell>
          <cell r="K67">
            <v>0</v>
          </cell>
          <cell r="L67">
            <v>0</v>
          </cell>
          <cell r="M67">
            <v>160</v>
          </cell>
          <cell r="N67">
            <v>0</v>
          </cell>
          <cell r="O67">
            <v>0</v>
          </cell>
          <cell r="P67">
            <v>0</v>
          </cell>
          <cell r="Q67">
            <v>0</v>
          </cell>
          <cell r="R67">
            <v>0</v>
          </cell>
          <cell r="S67">
            <v>0</v>
          </cell>
          <cell r="T67">
            <v>100</v>
          </cell>
          <cell r="U67">
            <v>0</v>
          </cell>
          <cell r="V67">
            <v>80</v>
          </cell>
          <cell r="W67">
            <v>120</v>
          </cell>
          <cell r="X67">
            <v>90</v>
          </cell>
          <cell r="Y67">
            <v>0</v>
          </cell>
          <cell r="Z67">
            <v>100</v>
          </cell>
          <cell r="AA67">
            <v>150</v>
          </cell>
          <cell r="AB67">
            <v>0</v>
          </cell>
          <cell r="AC67">
            <v>0</v>
          </cell>
          <cell r="AD67">
            <v>0</v>
          </cell>
          <cell r="AE67">
            <v>0</v>
          </cell>
          <cell r="AF67">
            <v>0</v>
          </cell>
          <cell r="AG67">
            <v>0</v>
          </cell>
          <cell r="AH67">
            <v>0</v>
          </cell>
        </row>
        <row r="67">
          <cell r="AK67">
            <v>800</v>
          </cell>
          <cell r="AL67" t="str">
            <v>放射科+核医学科</v>
          </cell>
        </row>
        <row r="68">
          <cell r="F68" t="str">
            <v>放射科</v>
          </cell>
          <cell r="G68">
            <v>2021</v>
          </cell>
        </row>
        <row r="68">
          <cell r="I68" t="str">
            <v>合格</v>
          </cell>
          <cell r="J68">
            <v>0</v>
          </cell>
          <cell r="K68">
            <v>0</v>
          </cell>
          <cell r="L68">
            <v>0</v>
          </cell>
          <cell r="M68">
            <v>160</v>
          </cell>
          <cell r="N68">
            <v>0</v>
          </cell>
          <cell r="O68">
            <v>0</v>
          </cell>
          <cell r="P68">
            <v>0</v>
          </cell>
          <cell r="Q68">
            <v>0</v>
          </cell>
          <cell r="R68">
            <v>0</v>
          </cell>
          <cell r="S68">
            <v>0</v>
          </cell>
          <cell r="T68">
            <v>100</v>
          </cell>
          <cell r="U68">
            <v>0</v>
          </cell>
          <cell r="V68">
            <v>80</v>
          </cell>
          <cell r="W68">
            <v>120</v>
          </cell>
          <cell r="X68">
            <v>90</v>
          </cell>
          <cell r="Y68">
            <v>0</v>
          </cell>
          <cell r="Z68">
            <v>100</v>
          </cell>
          <cell r="AA68">
            <v>150</v>
          </cell>
          <cell r="AB68">
            <v>0</v>
          </cell>
          <cell r="AC68">
            <v>0</v>
          </cell>
          <cell r="AD68">
            <v>0</v>
          </cell>
          <cell r="AE68">
            <v>0</v>
          </cell>
          <cell r="AF68">
            <v>0</v>
          </cell>
          <cell r="AG68">
            <v>0</v>
          </cell>
          <cell r="AH68">
            <v>0</v>
          </cell>
        </row>
        <row r="68">
          <cell r="AK68">
            <v>800</v>
          </cell>
          <cell r="AL68" t="str">
            <v>放射科+核医学科</v>
          </cell>
        </row>
        <row r="69">
          <cell r="F69" t="str">
            <v>放射科</v>
          </cell>
          <cell r="G69">
            <v>2020</v>
          </cell>
        </row>
        <row r="69">
          <cell r="I69" t="str">
            <v>合格</v>
          </cell>
          <cell r="J69">
            <v>0</v>
          </cell>
          <cell r="K69">
            <v>0</v>
          </cell>
          <cell r="L69">
            <v>0</v>
          </cell>
          <cell r="M69">
            <v>160</v>
          </cell>
          <cell r="N69">
            <v>0</v>
          </cell>
          <cell r="O69">
            <v>0</v>
          </cell>
          <cell r="P69">
            <v>0</v>
          </cell>
          <cell r="Q69">
            <v>0</v>
          </cell>
          <cell r="R69">
            <v>0</v>
          </cell>
          <cell r="S69">
            <v>0</v>
          </cell>
          <cell r="T69">
            <v>100</v>
          </cell>
          <cell r="U69">
            <v>0</v>
          </cell>
          <cell r="V69">
            <v>60</v>
          </cell>
          <cell r="W69">
            <v>120</v>
          </cell>
          <cell r="X69">
            <v>90</v>
          </cell>
          <cell r="Y69">
            <v>0</v>
          </cell>
          <cell r="Z69">
            <v>100</v>
          </cell>
          <cell r="AA69">
            <v>150</v>
          </cell>
          <cell r="AB69">
            <v>0</v>
          </cell>
          <cell r="AC69">
            <v>0</v>
          </cell>
          <cell r="AD69">
            <v>0</v>
          </cell>
          <cell r="AE69">
            <v>0</v>
          </cell>
          <cell r="AF69">
            <v>0</v>
          </cell>
          <cell r="AG69">
            <v>0</v>
          </cell>
          <cell r="AH69">
            <v>0</v>
          </cell>
        </row>
        <row r="69">
          <cell r="AK69">
            <v>780</v>
          </cell>
          <cell r="AL69" t="str">
            <v>放射科+核医学科</v>
          </cell>
        </row>
        <row r="70">
          <cell r="F70" t="str">
            <v>放射科</v>
          </cell>
          <cell r="G70">
            <v>2021</v>
          </cell>
        </row>
        <row r="70">
          <cell r="I70" t="str">
            <v>合格</v>
          </cell>
          <cell r="J70">
            <v>0</v>
          </cell>
          <cell r="K70">
            <v>0</v>
          </cell>
          <cell r="L70">
            <v>0</v>
          </cell>
          <cell r="M70">
            <v>160</v>
          </cell>
          <cell r="N70">
            <v>0</v>
          </cell>
          <cell r="O70">
            <v>0</v>
          </cell>
          <cell r="P70">
            <v>0</v>
          </cell>
          <cell r="Q70">
            <v>0</v>
          </cell>
          <cell r="R70">
            <v>0</v>
          </cell>
          <cell r="S70">
            <v>0</v>
          </cell>
          <cell r="T70">
            <v>100</v>
          </cell>
          <cell r="U70">
            <v>0</v>
          </cell>
          <cell r="V70">
            <v>60</v>
          </cell>
          <cell r="W70">
            <v>120</v>
          </cell>
          <cell r="X70">
            <v>90</v>
          </cell>
          <cell r="Y70">
            <v>0</v>
          </cell>
          <cell r="Z70">
            <v>100</v>
          </cell>
          <cell r="AA70">
            <v>150</v>
          </cell>
          <cell r="AB70">
            <v>0</v>
          </cell>
          <cell r="AC70">
            <v>0</v>
          </cell>
          <cell r="AD70">
            <v>0</v>
          </cell>
          <cell r="AE70">
            <v>0</v>
          </cell>
          <cell r="AF70">
            <v>0</v>
          </cell>
          <cell r="AG70">
            <v>0</v>
          </cell>
          <cell r="AH70">
            <v>0</v>
          </cell>
        </row>
        <row r="70">
          <cell r="AK70">
            <v>780</v>
          </cell>
          <cell r="AL70" t="str">
            <v>放射科+核医学科</v>
          </cell>
        </row>
        <row r="71">
          <cell r="F71" t="str">
            <v>核医学科</v>
          </cell>
          <cell r="G71">
            <v>2022</v>
          </cell>
        </row>
        <row r="71">
          <cell r="I71" t="str">
            <v>合格</v>
          </cell>
          <cell r="J71">
            <v>0</v>
          </cell>
          <cell r="K71">
            <v>0</v>
          </cell>
          <cell r="L71">
            <v>0</v>
          </cell>
          <cell r="M71">
            <v>160</v>
          </cell>
        </row>
        <row r="71">
          <cell r="O71">
            <v>8</v>
          </cell>
          <cell r="P71">
            <v>5</v>
          </cell>
        </row>
        <row r="71">
          <cell r="S71">
            <v>260</v>
          </cell>
          <cell r="T71">
            <v>100</v>
          </cell>
          <cell r="U71">
            <v>10</v>
          </cell>
          <cell r="V71">
            <v>80</v>
          </cell>
          <cell r="W71">
            <v>60</v>
          </cell>
          <cell r="X71">
            <v>60</v>
          </cell>
          <cell r="Y71">
            <v>0</v>
          </cell>
          <cell r="Z71">
            <v>0</v>
          </cell>
          <cell r="AA71">
            <v>0</v>
          </cell>
          <cell r="AB71">
            <v>0</v>
          </cell>
          <cell r="AC71">
            <v>0</v>
          </cell>
          <cell r="AD71">
            <v>0</v>
          </cell>
          <cell r="AE71">
            <v>0</v>
          </cell>
          <cell r="AF71">
            <v>0</v>
          </cell>
          <cell r="AG71">
            <v>0</v>
          </cell>
          <cell r="AH71">
            <v>0</v>
          </cell>
        </row>
        <row r="71">
          <cell r="AK71">
            <v>730</v>
          </cell>
          <cell r="AL71" t="str">
            <v>放射科+核医学科</v>
          </cell>
        </row>
        <row r="72">
          <cell r="F72" t="str">
            <v>放射科</v>
          </cell>
          <cell r="G72">
            <v>2021</v>
          </cell>
        </row>
        <row r="72">
          <cell r="I72" t="str">
            <v>合格</v>
          </cell>
          <cell r="J72">
            <v>0</v>
          </cell>
          <cell r="K72">
            <v>0</v>
          </cell>
          <cell r="L72">
            <v>0</v>
          </cell>
          <cell r="M72">
            <v>120</v>
          </cell>
        </row>
        <row r="72">
          <cell r="S72">
            <v>0</v>
          </cell>
          <cell r="T72">
            <v>100</v>
          </cell>
          <cell r="U72">
            <v>10</v>
          </cell>
          <cell r="V72">
            <v>60</v>
          </cell>
          <cell r="W72">
            <v>60</v>
          </cell>
          <cell r="X72">
            <v>120</v>
          </cell>
          <cell r="Y72">
            <v>0</v>
          </cell>
          <cell r="Z72">
            <v>100</v>
          </cell>
          <cell r="AA72">
            <v>150</v>
          </cell>
          <cell r="AB72">
            <v>0</v>
          </cell>
          <cell r="AC72">
            <v>0</v>
          </cell>
          <cell r="AD72">
            <v>0</v>
          </cell>
          <cell r="AE72">
            <v>0</v>
          </cell>
          <cell r="AF72">
            <v>0</v>
          </cell>
          <cell r="AG72">
            <v>0</v>
          </cell>
          <cell r="AH72">
            <v>0</v>
          </cell>
        </row>
        <row r="72">
          <cell r="AK72">
            <v>720</v>
          </cell>
          <cell r="AL72" t="str">
            <v>放射科+核医学科</v>
          </cell>
        </row>
        <row r="73">
          <cell r="F73" t="str">
            <v>放射科</v>
          </cell>
          <cell r="G73">
            <v>2020</v>
          </cell>
        </row>
        <row r="73">
          <cell r="I73" t="str">
            <v>合格</v>
          </cell>
          <cell r="J73">
            <v>0</v>
          </cell>
          <cell r="K73">
            <v>0</v>
          </cell>
          <cell r="L73">
            <v>0</v>
          </cell>
          <cell r="M73">
            <v>160</v>
          </cell>
          <cell r="N73">
            <v>0</v>
          </cell>
          <cell r="O73">
            <v>0</v>
          </cell>
          <cell r="P73">
            <v>0</v>
          </cell>
          <cell r="Q73">
            <v>0</v>
          </cell>
          <cell r="R73">
            <v>0</v>
          </cell>
          <cell r="S73">
            <v>0</v>
          </cell>
          <cell r="T73">
            <v>100</v>
          </cell>
          <cell r="U73">
            <v>0</v>
          </cell>
          <cell r="V73">
            <v>40</v>
          </cell>
          <cell r="W73">
            <v>60</v>
          </cell>
          <cell r="X73">
            <v>60</v>
          </cell>
          <cell r="Y73">
            <v>20</v>
          </cell>
          <cell r="Z73">
            <v>100</v>
          </cell>
          <cell r="AA73">
            <v>150</v>
          </cell>
          <cell r="AB73">
            <v>0</v>
          </cell>
          <cell r="AC73">
            <v>0</v>
          </cell>
          <cell r="AD73">
            <v>0</v>
          </cell>
          <cell r="AE73">
            <v>0</v>
          </cell>
          <cell r="AF73">
            <v>0</v>
          </cell>
          <cell r="AG73">
            <v>0</v>
          </cell>
          <cell r="AH73">
            <v>0</v>
          </cell>
        </row>
        <row r="73">
          <cell r="AK73">
            <v>690</v>
          </cell>
          <cell r="AL73" t="str">
            <v>放射科+核医学科</v>
          </cell>
        </row>
        <row r="74">
          <cell r="F74" t="str">
            <v>放射科</v>
          </cell>
          <cell r="G74">
            <v>2022</v>
          </cell>
        </row>
        <row r="74">
          <cell r="I74" t="str">
            <v>合格</v>
          </cell>
          <cell r="J74">
            <v>0</v>
          </cell>
          <cell r="K74">
            <v>0</v>
          </cell>
          <cell r="L74">
            <v>0</v>
          </cell>
          <cell r="M74">
            <v>160</v>
          </cell>
        </row>
        <row r="74">
          <cell r="O74">
            <v>7</v>
          </cell>
          <cell r="P74">
            <v>4</v>
          </cell>
        </row>
        <row r="74">
          <cell r="S74">
            <v>220</v>
          </cell>
          <cell r="T74">
            <v>100</v>
          </cell>
          <cell r="U74">
            <v>10</v>
          </cell>
          <cell r="V74">
            <v>80</v>
          </cell>
          <cell r="W74">
            <v>60</v>
          </cell>
          <cell r="X74">
            <v>60</v>
          </cell>
          <cell r="Y74">
            <v>0</v>
          </cell>
          <cell r="Z74">
            <v>0</v>
          </cell>
          <cell r="AA74">
            <v>0</v>
          </cell>
          <cell r="AB74">
            <v>0</v>
          </cell>
          <cell r="AC74">
            <v>0</v>
          </cell>
          <cell r="AD74">
            <v>0</v>
          </cell>
          <cell r="AE74">
            <v>0</v>
          </cell>
          <cell r="AF74">
            <v>0</v>
          </cell>
          <cell r="AG74">
            <v>0</v>
          </cell>
          <cell r="AH74">
            <v>0</v>
          </cell>
        </row>
        <row r="74">
          <cell r="AK74">
            <v>690</v>
          </cell>
          <cell r="AL74" t="str">
            <v>放射科+核医学科</v>
          </cell>
        </row>
        <row r="75">
          <cell r="F75" t="str">
            <v>放射科</v>
          </cell>
          <cell r="G75">
            <v>2020</v>
          </cell>
        </row>
        <row r="75">
          <cell r="I75" t="str">
            <v>合格</v>
          </cell>
          <cell r="J75">
            <v>0</v>
          </cell>
          <cell r="K75">
            <v>0</v>
          </cell>
          <cell r="L75">
            <v>0</v>
          </cell>
          <cell r="M75">
            <v>160</v>
          </cell>
          <cell r="N75">
            <v>0</v>
          </cell>
          <cell r="O75">
            <v>0</v>
          </cell>
          <cell r="P75">
            <v>0</v>
          </cell>
          <cell r="Q75">
            <v>0</v>
          </cell>
          <cell r="R75">
            <v>0</v>
          </cell>
          <cell r="S75">
            <v>0</v>
          </cell>
          <cell r="T75">
            <v>100</v>
          </cell>
          <cell r="U75">
            <v>10</v>
          </cell>
          <cell r="V75">
            <v>40</v>
          </cell>
          <cell r="W75">
            <v>60</v>
          </cell>
          <cell r="X75">
            <v>60</v>
          </cell>
          <cell r="Y75">
            <v>0</v>
          </cell>
          <cell r="Z75">
            <v>100</v>
          </cell>
          <cell r="AA75">
            <v>150</v>
          </cell>
          <cell r="AB75">
            <v>0</v>
          </cell>
          <cell r="AC75">
            <v>0</v>
          </cell>
          <cell r="AD75">
            <v>0</v>
          </cell>
          <cell r="AE75">
            <v>0</v>
          </cell>
          <cell r="AF75">
            <v>0</v>
          </cell>
          <cell r="AG75">
            <v>0</v>
          </cell>
          <cell r="AH75">
            <v>0</v>
          </cell>
        </row>
        <row r="75">
          <cell r="AK75">
            <v>680</v>
          </cell>
          <cell r="AL75" t="str">
            <v>放射科+核医学科</v>
          </cell>
        </row>
        <row r="76">
          <cell r="F76" t="str">
            <v>放射科</v>
          </cell>
          <cell r="G76">
            <v>2020</v>
          </cell>
        </row>
        <row r="76">
          <cell r="I76" t="str">
            <v>合格</v>
          </cell>
          <cell r="J76">
            <v>0</v>
          </cell>
          <cell r="K76">
            <v>0</v>
          </cell>
          <cell r="L76">
            <v>0</v>
          </cell>
          <cell r="M76">
            <v>160</v>
          </cell>
          <cell r="N76">
            <v>0</v>
          </cell>
          <cell r="O76">
            <v>0</v>
          </cell>
          <cell r="P76">
            <v>0</v>
          </cell>
          <cell r="Q76">
            <v>0</v>
          </cell>
          <cell r="R76">
            <v>0</v>
          </cell>
          <cell r="S76">
            <v>0</v>
          </cell>
          <cell r="T76">
            <v>100</v>
          </cell>
          <cell r="U76">
            <v>10</v>
          </cell>
          <cell r="V76">
            <v>40</v>
          </cell>
          <cell r="W76">
            <v>60</v>
          </cell>
          <cell r="X76">
            <v>60</v>
          </cell>
          <cell r="Y76">
            <v>0</v>
          </cell>
          <cell r="Z76">
            <v>100</v>
          </cell>
          <cell r="AA76">
            <v>150</v>
          </cell>
          <cell r="AB76">
            <v>0</v>
          </cell>
          <cell r="AC76">
            <v>0</v>
          </cell>
          <cell r="AD76">
            <v>0</v>
          </cell>
          <cell r="AE76">
            <v>0</v>
          </cell>
          <cell r="AF76">
            <v>0</v>
          </cell>
          <cell r="AG76">
            <v>0</v>
          </cell>
          <cell r="AH76">
            <v>0</v>
          </cell>
        </row>
        <row r="76">
          <cell r="AK76">
            <v>680</v>
          </cell>
          <cell r="AL76" t="str">
            <v>放射科+核医学科</v>
          </cell>
        </row>
        <row r="77">
          <cell r="F77" t="str">
            <v>放射科</v>
          </cell>
          <cell r="G77">
            <v>2021</v>
          </cell>
        </row>
        <row r="77">
          <cell r="I77" t="str">
            <v>合格</v>
          </cell>
          <cell r="J77">
            <v>0</v>
          </cell>
          <cell r="K77">
            <v>0</v>
          </cell>
          <cell r="L77">
            <v>0</v>
          </cell>
          <cell r="M77">
            <v>160</v>
          </cell>
        </row>
        <row r="77">
          <cell r="S77">
            <v>0</v>
          </cell>
          <cell r="T77">
            <v>100</v>
          </cell>
          <cell r="U77">
            <v>10</v>
          </cell>
          <cell r="V77">
            <v>80</v>
          </cell>
          <cell r="W77">
            <v>30</v>
          </cell>
          <cell r="X77">
            <v>30</v>
          </cell>
          <cell r="Y77">
            <v>0</v>
          </cell>
          <cell r="Z77">
            <v>100</v>
          </cell>
          <cell r="AA77">
            <v>150</v>
          </cell>
          <cell r="AB77">
            <v>0</v>
          </cell>
          <cell r="AC77">
            <v>0</v>
          </cell>
          <cell r="AD77">
            <v>0</v>
          </cell>
          <cell r="AE77">
            <v>0</v>
          </cell>
          <cell r="AF77">
            <v>0</v>
          </cell>
          <cell r="AG77">
            <v>0</v>
          </cell>
          <cell r="AH77">
            <v>0</v>
          </cell>
        </row>
        <row r="77">
          <cell r="AK77">
            <v>660</v>
          </cell>
          <cell r="AL77" t="str">
            <v>放射科+核医学科</v>
          </cell>
        </row>
        <row r="78">
          <cell r="F78" t="str">
            <v>放射科</v>
          </cell>
          <cell r="G78">
            <v>2021</v>
          </cell>
        </row>
        <row r="78">
          <cell r="I78" t="str">
            <v>合格</v>
          </cell>
          <cell r="J78">
            <v>0</v>
          </cell>
          <cell r="K78">
            <v>0</v>
          </cell>
          <cell r="L78">
            <v>0</v>
          </cell>
          <cell r="M78">
            <v>160</v>
          </cell>
        </row>
        <row r="78">
          <cell r="S78">
            <v>0</v>
          </cell>
          <cell r="T78">
            <v>100</v>
          </cell>
          <cell r="U78">
            <v>10</v>
          </cell>
          <cell r="V78">
            <v>80</v>
          </cell>
          <cell r="W78">
            <v>30</v>
          </cell>
          <cell r="X78">
            <v>30</v>
          </cell>
          <cell r="Y78">
            <v>0</v>
          </cell>
          <cell r="Z78">
            <v>100</v>
          </cell>
          <cell r="AA78">
            <v>150</v>
          </cell>
          <cell r="AB78">
            <v>0</v>
          </cell>
          <cell r="AC78">
            <v>0</v>
          </cell>
          <cell r="AD78">
            <v>0</v>
          </cell>
          <cell r="AE78">
            <v>0</v>
          </cell>
          <cell r="AF78">
            <v>0</v>
          </cell>
          <cell r="AG78">
            <v>0</v>
          </cell>
          <cell r="AH78">
            <v>0</v>
          </cell>
        </row>
        <row r="78">
          <cell r="AK78">
            <v>660</v>
          </cell>
          <cell r="AL78" t="str">
            <v>放射科+核医学科</v>
          </cell>
        </row>
        <row r="79">
          <cell r="F79" t="str">
            <v>放射科</v>
          </cell>
          <cell r="G79">
            <v>2021</v>
          </cell>
        </row>
        <row r="79">
          <cell r="I79" t="str">
            <v>合格</v>
          </cell>
          <cell r="J79">
            <v>0</v>
          </cell>
          <cell r="K79">
            <v>0</v>
          </cell>
          <cell r="L79">
            <v>0</v>
          </cell>
          <cell r="M79">
            <v>160</v>
          </cell>
          <cell r="N79">
            <v>0</v>
          </cell>
          <cell r="O79">
            <v>0</v>
          </cell>
          <cell r="P79">
            <v>0</v>
          </cell>
          <cell r="Q79">
            <v>0</v>
          </cell>
          <cell r="R79">
            <v>0</v>
          </cell>
          <cell r="S79">
            <v>0</v>
          </cell>
          <cell r="T79">
            <v>100</v>
          </cell>
          <cell r="U79">
            <v>0</v>
          </cell>
          <cell r="V79">
            <v>80</v>
          </cell>
          <cell r="W79">
            <v>120</v>
          </cell>
          <cell r="X79">
            <v>90</v>
          </cell>
          <cell r="Y79">
            <v>0</v>
          </cell>
          <cell r="Z79">
            <v>100</v>
          </cell>
          <cell r="AA79">
            <v>0</v>
          </cell>
          <cell r="AB79">
            <v>0</v>
          </cell>
          <cell r="AC79">
            <v>0</v>
          </cell>
          <cell r="AD79">
            <v>0</v>
          </cell>
          <cell r="AE79">
            <v>0</v>
          </cell>
          <cell r="AF79">
            <v>0</v>
          </cell>
          <cell r="AG79">
            <v>0</v>
          </cell>
          <cell r="AH79">
            <v>0</v>
          </cell>
        </row>
        <row r="79">
          <cell r="AK79">
            <v>650</v>
          </cell>
          <cell r="AL79" t="str">
            <v>放射科+核医学科</v>
          </cell>
        </row>
        <row r="80">
          <cell r="F80" t="str">
            <v>放射科</v>
          </cell>
          <cell r="G80">
            <v>2021</v>
          </cell>
        </row>
        <row r="80">
          <cell r="I80" t="str">
            <v>合格</v>
          </cell>
          <cell r="J80">
            <v>0</v>
          </cell>
          <cell r="K80">
            <v>0</v>
          </cell>
          <cell r="L80">
            <v>0</v>
          </cell>
          <cell r="M80">
            <v>160</v>
          </cell>
        </row>
        <row r="80">
          <cell r="S80">
            <v>0</v>
          </cell>
          <cell r="T80">
            <v>86.3636363636364</v>
          </cell>
          <cell r="U80">
            <v>10</v>
          </cell>
          <cell r="V80">
            <v>60</v>
          </cell>
          <cell r="W80">
            <v>30</v>
          </cell>
          <cell r="X80">
            <v>30</v>
          </cell>
          <cell r="Y80">
            <v>0</v>
          </cell>
          <cell r="Z80">
            <v>100</v>
          </cell>
          <cell r="AA80">
            <v>150</v>
          </cell>
          <cell r="AB80">
            <v>0</v>
          </cell>
          <cell r="AC80">
            <v>0</v>
          </cell>
          <cell r="AD80">
            <v>0</v>
          </cell>
          <cell r="AE80">
            <v>0</v>
          </cell>
          <cell r="AF80">
            <v>0</v>
          </cell>
          <cell r="AG80">
            <v>0</v>
          </cell>
          <cell r="AH80">
            <v>0</v>
          </cell>
        </row>
        <row r="80">
          <cell r="AK80">
            <v>626.363636363636</v>
          </cell>
          <cell r="AL80" t="str">
            <v>放射科+核医学科</v>
          </cell>
        </row>
        <row r="81">
          <cell r="F81" t="str">
            <v>放射科</v>
          </cell>
          <cell r="G81">
            <v>2021</v>
          </cell>
        </row>
        <row r="81">
          <cell r="I81" t="str">
            <v>合格</v>
          </cell>
          <cell r="J81">
            <v>0</v>
          </cell>
          <cell r="K81">
            <v>0</v>
          </cell>
          <cell r="L81">
            <v>0</v>
          </cell>
          <cell r="M81">
            <v>160</v>
          </cell>
          <cell r="N81">
            <v>0</v>
          </cell>
          <cell r="O81">
            <v>5</v>
          </cell>
          <cell r="P81">
            <v>1</v>
          </cell>
          <cell r="Q81">
            <v>0</v>
          </cell>
          <cell r="R81">
            <v>0</v>
          </cell>
          <cell r="S81">
            <v>120</v>
          </cell>
          <cell r="T81">
            <v>100</v>
          </cell>
          <cell r="U81">
            <v>10</v>
          </cell>
          <cell r="V81">
            <v>40</v>
          </cell>
          <cell r="W81">
            <v>30</v>
          </cell>
          <cell r="X81">
            <v>60</v>
          </cell>
          <cell r="Y81">
            <v>0</v>
          </cell>
          <cell r="Z81">
            <v>100</v>
          </cell>
          <cell r="AA81">
            <v>0</v>
          </cell>
          <cell r="AB81">
            <v>0</v>
          </cell>
          <cell r="AC81">
            <v>0</v>
          </cell>
          <cell r="AD81">
            <v>0</v>
          </cell>
          <cell r="AE81">
            <v>0</v>
          </cell>
          <cell r="AF81">
            <v>0</v>
          </cell>
          <cell r="AG81">
            <v>0</v>
          </cell>
          <cell r="AH81">
            <v>0</v>
          </cell>
        </row>
        <row r="81">
          <cell r="AK81">
            <v>620</v>
          </cell>
          <cell r="AL81" t="str">
            <v>放射科+核医学科</v>
          </cell>
        </row>
        <row r="82">
          <cell r="F82" t="str">
            <v>放射科</v>
          </cell>
          <cell r="G82">
            <v>2020</v>
          </cell>
        </row>
        <row r="82">
          <cell r="I82" t="str">
            <v>合格</v>
          </cell>
          <cell r="J82">
            <v>0</v>
          </cell>
          <cell r="K82">
            <v>0</v>
          </cell>
          <cell r="L82">
            <v>0</v>
          </cell>
          <cell r="M82">
            <v>160</v>
          </cell>
        </row>
        <row r="82">
          <cell r="S82">
            <v>0</v>
          </cell>
          <cell r="T82">
            <v>100</v>
          </cell>
          <cell r="U82">
            <v>10</v>
          </cell>
          <cell r="V82">
            <v>60</v>
          </cell>
          <cell r="W82">
            <v>0</v>
          </cell>
          <cell r="X82">
            <v>0</v>
          </cell>
          <cell r="Y82">
            <v>0</v>
          </cell>
          <cell r="Z82">
            <v>100</v>
          </cell>
          <cell r="AA82">
            <v>150</v>
          </cell>
          <cell r="AB82">
            <v>0</v>
          </cell>
          <cell r="AC82">
            <v>0</v>
          </cell>
          <cell r="AD82">
            <v>0</v>
          </cell>
          <cell r="AE82">
            <v>0</v>
          </cell>
          <cell r="AF82">
            <v>0</v>
          </cell>
          <cell r="AG82">
            <v>0</v>
          </cell>
          <cell r="AH82">
            <v>0</v>
          </cell>
        </row>
        <row r="82">
          <cell r="AK82">
            <v>580</v>
          </cell>
          <cell r="AL82" t="str">
            <v>放射科+核医学科</v>
          </cell>
        </row>
        <row r="83">
          <cell r="F83" t="str">
            <v>放射科</v>
          </cell>
          <cell r="G83">
            <v>2021</v>
          </cell>
        </row>
        <row r="83">
          <cell r="I83" t="str">
            <v>合格</v>
          </cell>
          <cell r="J83">
            <v>0</v>
          </cell>
          <cell r="K83">
            <v>0</v>
          </cell>
          <cell r="L83">
            <v>0</v>
          </cell>
          <cell r="M83">
            <v>160</v>
          </cell>
          <cell r="N83">
            <v>0</v>
          </cell>
          <cell r="O83">
            <v>0</v>
          </cell>
          <cell r="P83">
            <v>0</v>
          </cell>
          <cell r="Q83">
            <v>0</v>
          </cell>
          <cell r="R83">
            <v>0</v>
          </cell>
          <cell r="S83">
            <v>0</v>
          </cell>
          <cell r="T83">
            <v>100</v>
          </cell>
          <cell r="U83">
            <v>0</v>
          </cell>
          <cell r="V83">
            <v>80</v>
          </cell>
          <cell r="W83">
            <v>120</v>
          </cell>
          <cell r="X83">
            <v>120</v>
          </cell>
          <cell r="Y83">
            <v>0</v>
          </cell>
          <cell r="Z83">
            <v>0</v>
          </cell>
          <cell r="AA83">
            <v>0</v>
          </cell>
          <cell r="AB83">
            <v>0</v>
          </cell>
          <cell r="AC83">
            <v>0</v>
          </cell>
          <cell r="AD83">
            <v>0</v>
          </cell>
          <cell r="AE83">
            <v>0</v>
          </cell>
          <cell r="AF83">
            <v>0</v>
          </cell>
          <cell r="AG83">
            <v>0</v>
          </cell>
          <cell r="AH83">
            <v>0</v>
          </cell>
        </row>
        <row r="83">
          <cell r="AK83">
            <v>580</v>
          </cell>
          <cell r="AL83" t="str">
            <v>放射科+核医学科</v>
          </cell>
        </row>
        <row r="84">
          <cell r="F84" t="str">
            <v>放射科</v>
          </cell>
          <cell r="G84">
            <v>2021</v>
          </cell>
        </row>
        <row r="84">
          <cell r="I84" t="str">
            <v>合格</v>
          </cell>
          <cell r="J84">
            <v>0</v>
          </cell>
          <cell r="K84">
            <v>0</v>
          </cell>
          <cell r="L84">
            <v>0</v>
          </cell>
          <cell r="M84">
            <v>160</v>
          </cell>
        </row>
        <row r="84">
          <cell r="S84">
            <v>0</v>
          </cell>
          <cell r="T84">
            <v>100</v>
          </cell>
          <cell r="U84">
            <v>10</v>
          </cell>
          <cell r="V84">
            <v>60</v>
          </cell>
          <cell r="W84">
            <v>0</v>
          </cell>
          <cell r="X84">
            <v>0</v>
          </cell>
          <cell r="Y84">
            <v>0</v>
          </cell>
          <cell r="Z84">
            <v>100</v>
          </cell>
          <cell r="AA84">
            <v>150</v>
          </cell>
          <cell r="AB84">
            <v>0</v>
          </cell>
          <cell r="AC84">
            <v>0</v>
          </cell>
          <cell r="AD84">
            <v>0</v>
          </cell>
          <cell r="AE84">
            <v>0</v>
          </cell>
          <cell r="AF84">
            <v>0</v>
          </cell>
          <cell r="AG84">
            <v>0</v>
          </cell>
          <cell r="AH84">
            <v>0</v>
          </cell>
        </row>
        <row r="84">
          <cell r="AK84">
            <v>580</v>
          </cell>
          <cell r="AL84" t="str">
            <v>放射科+核医学科</v>
          </cell>
        </row>
        <row r="85">
          <cell r="F85" t="str">
            <v>放射科</v>
          </cell>
          <cell r="G85">
            <v>2022</v>
          </cell>
        </row>
        <row r="85">
          <cell r="I85" t="str">
            <v>合格</v>
          </cell>
          <cell r="J85">
            <v>0</v>
          </cell>
          <cell r="K85">
            <v>0</v>
          </cell>
          <cell r="L85">
            <v>0</v>
          </cell>
          <cell r="M85">
            <v>160</v>
          </cell>
          <cell r="N85">
            <v>0</v>
          </cell>
          <cell r="O85">
            <v>0</v>
          </cell>
          <cell r="P85">
            <v>0</v>
          </cell>
          <cell r="Q85">
            <v>0</v>
          </cell>
          <cell r="R85">
            <v>0</v>
          </cell>
          <cell r="S85">
            <v>0</v>
          </cell>
          <cell r="T85">
            <v>100</v>
          </cell>
          <cell r="U85">
            <v>0</v>
          </cell>
          <cell r="V85">
            <v>80</v>
          </cell>
          <cell r="W85">
            <v>120</v>
          </cell>
          <cell r="X85">
            <v>120</v>
          </cell>
          <cell r="Y85">
            <v>0</v>
          </cell>
          <cell r="Z85">
            <v>0</v>
          </cell>
          <cell r="AA85">
            <v>0</v>
          </cell>
          <cell r="AB85">
            <v>0</v>
          </cell>
          <cell r="AC85">
            <v>0</v>
          </cell>
          <cell r="AD85">
            <v>0</v>
          </cell>
          <cell r="AE85">
            <v>0</v>
          </cell>
          <cell r="AF85">
            <v>0</v>
          </cell>
          <cell r="AG85">
            <v>0</v>
          </cell>
          <cell r="AH85">
            <v>0</v>
          </cell>
        </row>
        <row r="85">
          <cell r="AK85">
            <v>580</v>
          </cell>
          <cell r="AL85" t="str">
            <v>放射科+核医学科</v>
          </cell>
        </row>
        <row r="86">
          <cell r="F86" t="str">
            <v>放射科</v>
          </cell>
          <cell r="G86">
            <v>2022</v>
          </cell>
        </row>
        <row r="86">
          <cell r="I86" t="str">
            <v>合格</v>
          </cell>
          <cell r="J86">
            <v>0</v>
          </cell>
          <cell r="K86">
            <v>0</v>
          </cell>
          <cell r="L86">
            <v>0</v>
          </cell>
          <cell r="M86">
            <v>160</v>
          </cell>
          <cell r="N86">
            <v>0</v>
          </cell>
          <cell r="O86">
            <v>0</v>
          </cell>
          <cell r="P86">
            <v>0</v>
          </cell>
          <cell r="Q86">
            <v>0</v>
          </cell>
          <cell r="R86">
            <v>0</v>
          </cell>
          <cell r="S86">
            <v>0</v>
          </cell>
          <cell r="T86">
            <v>100</v>
          </cell>
          <cell r="U86">
            <v>0</v>
          </cell>
          <cell r="V86">
            <v>80</v>
          </cell>
          <cell r="W86">
            <v>120</v>
          </cell>
          <cell r="X86">
            <v>120</v>
          </cell>
          <cell r="Y86">
            <v>0</v>
          </cell>
          <cell r="Z86">
            <v>0</v>
          </cell>
          <cell r="AA86">
            <v>0</v>
          </cell>
          <cell r="AB86">
            <v>0</v>
          </cell>
          <cell r="AC86">
            <v>0</v>
          </cell>
          <cell r="AD86">
            <v>0</v>
          </cell>
          <cell r="AE86">
            <v>0</v>
          </cell>
          <cell r="AF86">
            <v>0</v>
          </cell>
          <cell r="AG86">
            <v>0</v>
          </cell>
          <cell r="AH86">
            <v>0</v>
          </cell>
        </row>
        <row r="86">
          <cell r="AK86">
            <v>580</v>
          </cell>
          <cell r="AL86" t="str">
            <v>放射科+核医学科</v>
          </cell>
        </row>
        <row r="87">
          <cell r="F87" t="str">
            <v>核医学科</v>
          </cell>
          <cell r="G87">
            <v>2022</v>
          </cell>
        </row>
        <row r="87">
          <cell r="I87" t="str">
            <v>合格</v>
          </cell>
          <cell r="J87">
            <v>0</v>
          </cell>
          <cell r="K87">
            <v>0</v>
          </cell>
          <cell r="L87">
            <v>0</v>
          </cell>
          <cell r="M87">
            <v>160</v>
          </cell>
        </row>
        <row r="87">
          <cell r="O87">
            <v>2</v>
          </cell>
          <cell r="P87">
            <v>2</v>
          </cell>
        </row>
        <row r="87">
          <cell r="S87">
            <v>80</v>
          </cell>
          <cell r="T87">
            <v>100</v>
          </cell>
          <cell r="U87">
            <v>10</v>
          </cell>
          <cell r="V87">
            <v>80</v>
          </cell>
          <cell r="W87">
            <v>60</v>
          </cell>
          <cell r="X87">
            <v>60</v>
          </cell>
          <cell r="Y87">
            <v>0</v>
          </cell>
          <cell r="Z87">
            <v>0</v>
          </cell>
          <cell r="AA87">
            <v>0</v>
          </cell>
          <cell r="AB87">
            <v>0</v>
          </cell>
          <cell r="AC87">
            <v>0</v>
          </cell>
          <cell r="AD87">
            <v>0</v>
          </cell>
          <cell r="AE87">
            <v>0</v>
          </cell>
          <cell r="AF87">
            <v>0</v>
          </cell>
          <cell r="AG87">
            <v>0</v>
          </cell>
          <cell r="AH87">
            <v>0</v>
          </cell>
        </row>
        <row r="87">
          <cell r="AK87">
            <v>550</v>
          </cell>
          <cell r="AL87" t="str">
            <v>放射科+核医学科</v>
          </cell>
        </row>
        <row r="88">
          <cell r="F88" t="str">
            <v>放射科</v>
          </cell>
          <cell r="G88">
            <v>2022</v>
          </cell>
        </row>
        <row r="88">
          <cell r="I88" t="str">
            <v>合格</v>
          </cell>
          <cell r="J88">
            <v>0</v>
          </cell>
          <cell r="K88">
            <v>0</v>
          </cell>
          <cell r="L88">
            <v>0</v>
          </cell>
          <cell r="M88">
            <v>160</v>
          </cell>
        </row>
        <row r="88">
          <cell r="P88">
            <v>2</v>
          </cell>
        </row>
        <row r="88">
          <cell r="S88">
            <v>40</v>
          </cell>
          <cell r="T88">
            <v>100</v>
          </cell>
          <cell r="U88">
            <v>10</v>
          </cell>
          <cell r="V88">
            <v>40</v>
          </cell>
          <cell r="W88">
            <v>60</v>
          </cell>
          <cell r="X88">
            <v>120</v>
          </cell>
          <cell r="Y88">
            <v>0</v>
          </cell>
          <cell r="Z88">
            <v>0</v>
          </cell>
          <cell r="AA88">
            <v>0</v>
          </cell>
          <cell r="AB88">
            <v>0</v>
          </cell>
          <cell r="AC88">
            <v>0</v>
          </cell>
          <cell r="AD88">
            <v>0</v>
          </cell>
          <cell r="AE88">
            <v>0</v>
          </cell>
          <cell r="AF88">
            <v>0</v>
          </cell>
          <cell r="AG88">
            <v>0</v>
          </cell>
          <cell r="AH88">
            <v>0</v>
          </cell>
        </row>
        <row r="88">
          <cell r="AK88">
            <v>530</v>
          </cell>
          <cell r="AL88" t="str">
            <v>放射科+核医学科</v>
          </cell>
        </row>
        <row r="89">
          <cell r="F89" t="str">
            <v>放射科</v>
          </cell>
          <cell r="G89">
            <v>2022</v>
          </cell>
        </row>
        <row r="89">
          <cell r="I89" t="str">
            <v>合格</v>
          </cell>
          <cell r="J89">
            <v>0</v>
          </cell>
          <cell r="K89">
            <v>0</v>
          </cell>
          <cell r="L89">
            <v>0</v>
          </cell>
          <cell r="M89">
            <v>160</v>
          </cell>
          <cell r="N89">
            <v>0</v>
          </cell>
          <cell r="O89">
            <v>4</v>
          </cell>
          <cell r="P89">
            <v>1</v>
          </cell>
          <cell r="Q89">
            <v>0</v>
          </cell>
          <cell r="R89">
            <v>0</v>
          </cell>
          <cell r="S89">
            <v>100</v>
          </cell>
          <cell r="T89">
            <v>100</v>
          </cell>
          <cell r="U89">
            <v>10</v>
          </cell>
          <cell r="V89">
            <v>40</v>
          </cell>
          <cell r="W89">
            <v>60</v>
          </cell>
          <cell r="X89">
            <v>60</v>
          </cell>
          <cell r="Y89">
            <v>0</v>
          </cell>
          <cell r="Z89">
            <v>0</v>
          </cell>
          <cell r="AA89">
            <v>0</v>
          </cell>
          <cell r="AB89">
            <v>0</v>
          </cell>
          <cell r="AC89">
            <v>0</v>
          </cell>
          <cell r="AD89">
            <v>0</v>
          </cell>
          <cell r="AE89">
            <v>0</v>
          </cell>
          <cell r="AF89">
            <v>0</v>
          </cell>
          <cell r="AG89">
            <v>0</v>
          </cell>
          <cell r="AH89">
            <v>0</v>
          </cell>
        </row>
        <row r="89">
          <cell r="AK89">
            <v>530</v>
          </cell>
          <cell r="AL89" t="str">
            <v>放射科+核医学科</v>
          </cell>
        </row>
        <row r="90">
          <cell r="F90" t="str">
            <v>放射科</v>
          </cell>
          <cell r="G90">
            <v>2022</v>
          </cell>
        </row>
        <row r="90">
          <cell r="I90" t="str">
            <v>合格</v>
          </cell>
          <cell r="J90">
            <v>0</v>
          </cell>
          <cell r="K90">
            <v>0</v>
          </cell>
          <cell r="L90">
            <v>0</v>
          </cell>
          <cell r="M90">
            <v>160</v>
          </cell>
        </row>
        <row r="90">
          <cell r="O90">
            <v>3</v>
          </cell>
        </row>
        <row r="90">
          <cell r="S90">
            <v>60</v>
          </cell>
          <cell r="T90">
            <v>100</v>
          </cell>
          <cell r="U90">
            <v>0</v>
          </cell>
          <cell r="V90">
            <v>80</v>
          </cell>
          <cell r="W90">
            <v>60</v>
          </cell>
          <cell r="X90">
            <v>60</v>
          </cell>
          <cell r="Y90">
            <v>0</v>
          </cell>
          <cell r="Z90">
            <v>0</v>
          </cell>
          <cell r="AA90">
            <v>0</v>
          </cell>
          <cell r="AB90">
            <v>0</v>
          </cell>
          <cell r="AC90">
            <v>0</v>
          </cell>
          <cell r="AD90">
            <v>0</v>
          </cell>
          <cell r="AE90">
            <v>0</v>
          </cell>
          <cell r="AF90">
            <v>0</v>
          </cell>
          <cell r="AG90">
            <v>0</v>
          </cell>
          <cell r="AH90">
            <v>0</v>
          </cell>
        </row>
        <row r="90">
          <cell r="AK90">
            <v>520</v>
          </cell>
          <cell r="AL90" t="str">
            <v>放射科+核医学科</v>
          </cell>
        </row>
        <row r="91">
          <cell r="F91" t="str">
            <v>放射科</v>
          </cell>
          <cell r="G91">
            <v>2022</v>
          </cell>
        </row>
        <row r="91">
          <cell r="I91" t="str">
            <v>合格</v>
          </cell>
          <cell r="J91">
            <v>0</v>
          </cell>
          <cell r="K91">
            <v>0</v>
          </cell>
          <cell r="L91">
            <v>0</v>
          </cell>
          <cell r="M91">
            <v>160</v>
          </cell>
        </row>
        <row r="91">
          <cell r="P91">
            <v>2</v>
          </cell>
        </row>
        <row r="91">
          <cell r="S91">
            <v>40</v>
          </cell>
          <cell r="T91">
            <v>100</v>
          </cell>
          <cell r="U91">
            <v>10</v>
          </cell>
          <cell r="V91">
            <v>60</v>
          </cell>
          <cell r="W91">
            <v>60</v>
          </cell>
          <cell r="X91">
            <v>60</v>
          </cell>
          <cell r="Y91">
            <v>0</v>
          </cell>
          <cell r="Z91">
            <v>0</v>
          </cell>
          <cell r="AA91">
            <v>0</v>
          </cell>
          <cell r="AB91">
            <v>0</v>
          </cell>
          <cell r="AC91">
            <v>0</v>
          </cell>
          <cell r="AD91">
            <v>0</v>
          </cell>
          <cell r="AE91">
            <v>0</v>
          </cell>
          <cell r="AF91">
            <v>0</v>
          </cell>
          <cell r="AG91">
            <v>0</v>
          </cell>
          <cell r="AH91">
            <v>0</v>
          </cell>
        </row>
        <row r="91">
          <cell r="AK91">
            <v>490</v>
          </cell>
          <cell r="AL91" t="str">
            <v>放射科+核医学科</v>
          </cell>
        </row>
        <row r="92">
          <cell r="F92" t="str">
            <v>放射科</v>
          </cell>
          <cell r="G92">
            <v>2022</v>
          </cell>
        </row>
        <row r="92">
          <cell r="I92" t="str">
            <v>合格</v>
          </cell>
          <cell r="J92">
            <v>0</v>
          </cell>
          <cell r="K92">
            <v>0</v>
          </cell>
          <cell r="L92">
            <v>0</v>
          </cell>
          <cell r="M92">
            <v>120</v>
          </cell>
        </row>
        <row r="92">
          <cell r="S92">
            <v>0</v>
          </cell>
          <cell r="T92">
            <v>100</v>
          </cell>
          <cell r="U92">
            <v>10</v>
          </cell>
          <cell r="V92">
            <v>40</v>
          </cell>
          <cell r="W92">
            <v>60</v>
          </cell>
          <cell r="X92">
            <v>120</v>
          </cell>
          <cell r="Y92">
            <v>0</v>
          </cell>
          <cell r="Z92">
            <v>0</v>
          </cell>
          <cell r="AA92">
            <v>0</v>
          </cell>
          <cell r="AB92">
            <v>0</v>
          </cell>
          <cell r="AC92">
            <v>0</v>
          </cell>
          <cell r="AD92">
            <v>0</v>
          </cell>
          <cell r="AE92">
            <v>0</v>
          </cell>
          <cell r="AF92">
            <v>0</v>
          </cell>
          <cell r="AG92">
            <v>0</v>
          </cell>
          <cell r="AH92">
            <v>0</v>
          </cell>
        </row>
        <row r="92">
          <cell r="AK92">
            <v>450</v>
          </cell>
          <cell r="AL92" t="str">
            <v>放射科+核医学科</v>
          </cell>
        </row>
        <row r="93">
          <cell r="F93" t="str">
            <v>妇产科</v>
          </cell>
          <cell r="G93">
            <v>2021</v>
          </cell>
        </row>
        <row r="93">
          <cell r="I93" t="str">
            <v>合格</v>
          </cell>
          <cell r="J93">
            <v>0</v>
          </cell>
          <cell r="K93">
            <v>0</v>
          </cell>
          <cell r="L93">
            <v>0</v>
          </cell>
          <cell r="M93">
            <v>160</v>
          </cell>
          <cell r="N93">
            <v>0</v>
          </cell>
          <cell r="O93">
            <v>4</v>
          </cell>
          <cell r="P93">
            <v>2</v>
          </cell>
          <cell r="Q93">
            <v>0</v>
          </cell>
          <cell r="R93">
            <v>0</v>
          </cell>
          <cell r="S93">
            <v>120</v>
          </cell>
          <cell r="T93">
            <v>100</v>
          </cell>
          <cell r="U93">
            <v>10</v>
          </cell>
          <cell r="V93">
            <v>80</v>
          </cell>
          <cell r="W93">
            <v>60</v>
          </cell>
          <cell r="X93">
            <v>30</v>
          </cell>
          <cell r="Y93">
            <v>40</v>
          </cell>
          <cell r="Z93">
            <v>100</v>
          </cell>
          <cell r="AA93">
            <v>150</v>
          </cell>
          <cell r="AB93">
            <v>100</v>
          </cell>
          <cell r="AC93">
            <v>0</v>
          </cell>
          <cell r="AD93">
            <v>0</v>
          </cell>
          <cell r="AE93">
            <v>0</v>
          </cell>
          <cell r="AF93">
            <v>0</v>
          </cell>
          <cell r="AG93">
            <v>0</v>
          </cell>
          <cell r="AH93">
            <v>0</v>
          </cell>
        </row>
        <row r="93">
          <cell r="AK93">
            <v>950</v>
          </cell>
          <cell r="AL93" t="str">
            <v>妇产科</v>
          </cell>
        </row>
        <row r="94">
          <cell r="F94" t="str">
            <v>妇产科</v>
          </cell>
          <cell r="G94">
            <v>2021</v>
          </cell>
        </row>
        <row r="94">
          <cell r="I94" t="str">
            <v>合格</v>
          </cell>
          <cell r="J94">
            <v>0</v>
          </cell>
          <cell r="K94">
            <v>0</v>
          </cell>
          <cell r="L94">
            <v>0</v>
          </cell>
          <cell r="M94">
            <v>160</v>
          </cell>
        </row>
        <row r="94">
          <cell r="O94">
            <v>5</v>
          </cell>
          <cell r="P94">
            <v>2</v>
          </cell>
        </row>
        <row r="94">
          <cell r="S94">
            <v>140</v>
          </cell>
          <cell r="T94">
            <v>100</v>
          </cell>
          <cell r="U94">
            <v>10</v>
          </cell>
          <cell r="V94">
            <v>60</v>
          </cell>
          <cell r="W94">
            <v>30</v>
          </cell>
          <cell r="X94">
            <v>60</v>
          </cell>
          <cell r="Y94">
            <v>40</v>
          </cell>
          <cell r="Z94">
            <v>100</v>
          </cell>
          <cell r="AA94">
            <v>150</v>
          </cell>
          <cell r="AB94">
            <v>100</v>
          </cell>
          <cell r="AC94">
            <v>0</v>
          </cell>
          <cell r="AD94">
            <v>0</v>
          </cell>
          <cell r="AE94">
            <v>0</v>
          </cell>
          <cell r="AF94">
            <v>0</v>
          </cell>
          <cell r="AG94">
            <v>0</v>
          </cell>
          <cell r="AH94">
            <v>0</v>
          </cell>
        </row>
        <row r="94">
          <cell r="AK94">
            <v>950</v>
          </cell>
          <cell r="AL94" t="str">
            <v>妇产科</v>
          </cell>
        </row>
        <row r="95">
          <cell r="F95" t="str">
            <v>妇产科</v>
          </cell>
          <cell r="G95">
            <v>2020</v>
          </cell>
        </row>
        <row r="95">
          <cell r="I95" t="str">
            <v>合格</v>
          </cell>
          <cell r="J95">
            <v>0</v>
          </cell>
          <cell r="K95">
            <v>0</v>
          </cell>
          <cell r="L95">
            <v>0</v>
          </cell>
          <cell r="M95">
            <v>160</v>
          </cell>
        </row>
        <row r="95">
          <cell r="O95">
            <v>5</v>
          </cell>
          <cell r="P95">
            <v>0</v>
          </cell>
        </row>
        <row r="95">
          <cell r="S95">
            <v>100</v>
          </cell>
          <cell r="T95">
            <v>100</v>
          </cell>
          <cell r="U95">
            <v>10</v>
          </cell>
          <cell r="V95">
            <v>60</v>
          </cell>
          <cell r="W95">
            <v>30</v>
          </cell>
          <cell r="X95">
            <v>60</v>
          </cell>
          <cell r="Y95">
            <v>40</v>
          </cell>
          <cell r="Z95">
            <v>100</v>
          </cell>
          <cell r="AA95">
            <v>150</v>
          </cell>
          <cell r="AB95">
            <v>100</v>
          </cell>
          <cell r="AC95">
            <v>0</v>
          </cell>
          <cell r="AD95">
            <v>20</v>
          </cell>
          <cell r="AE95">
            <v>0</v>
          </cell>
          <cell r="AF95">
            <v>0</v>
          </cell>
          <cell r="AG95">
            <v>0</v>
          </cell>
          <cell r="AH95">
            <v>0</v>
          </cell>
        </row>
        <row r="95">
          <cell r="AK95">
            <v>930</v>
          </cell>
          <cell r="AL95" t="str">
            <v>妇产科</v>
          </cell>
        </row>
        <row r="96">
          <cell r="F96" t="str">
            <v>妇产科</v>
          </cell>
          <cell r="G96">
            <v>2021</v>
          </cell>
        </row>
        <row r="96">
          <cell r="I96" t="str">
            <v>合格</v>
          </cell>
          <cell r="J96">
            <v>0</v>
          </cell>
          <cell r="K96">
            <v>0</v>
          </cell>
          <cell r="L96">
            <v>0</v>
          </cell>
          <cell r="M96">
            <v>160</v>
          </cell>
        </row>
        <row r="96">
          <cell r="O96">
            <v>5</v>
          </cell>
          <cell r="P96">
            <v>2</v>
          </cell>
        </row>
        <row r="96">
          <cell r="S96">
            <v>140</v>
          </cell>
          <cell r="T96">
            <v>100</v>
          </cell>
          <cell r="U96">
            <v>10</v>
          </cell>
          <cell r="V96">
            <v>60</v>
          </cell>
          <cell r="W96">
            <v>30</v>
          </cell>
          <cell r="X96">
            <v>30</v>
          </cell>
          <cell r="Y96">
            <v>40</v>
          </cell>
          <cell r="Z96">
            <v>100</v>
          </cell>
          <cell r="AA96">
            <v>150</v>
          </cell>
          <cell r="AB96">
            <v>100</v>
          </cell>
          <cell r="AC96">
            <v>0</v>
          </cell>
          <cell r="AD96">
            <v>0</v>
          </cell>
          <cell r="AE96">
            <v>0</v>
          </cell>
          <cell r="AF96">
            <v>0</v>
          </cell>
          <cell r="AG96">
            <v>0</v>
          </cell>
          <cell r="AH96">
            <v>0</v>
          </cell>
        </row>
        <row r="96">
          <cell r="AK96">
            <v>920</v>
          </cell>
          <cell r="AL96" t="str">
            <v>妇产科</v>
          </cell>
        </row>
        <row r="97">
          <cell r="F97" t="str">
            <v>妇产科</v>
          </cell>
          <cell r="G97">
            <v>2020</v>
          </cell>
        </row>
        <row r="97">
          <cell r="I97" t="str">
            <v>合格</v>
          </cell>
          <cell r="J97">
            <v>0</v>
          </cell>
          <cell r="K97">
            <v>0</v>
          </cell>
          <cell r="L97">
            <v>0</v>
          </cell>
          <cell r="M97">
            <v>160</v>
          </cell>
          <cell r="N97">
            <v>0</v>
          </cell>
          <cell r="O97">
            <v>1</v>
          </cell>
          <cell r="P97">
            <v>0</v>
          </cell>
          <cell r="Q97">
            <v>0</v>
          </cell>
          <cell r="R97">
            <v>0</v>
          </cell>
          <cell r="S97">
            <v>20</v>
          </cell>
          <cell r="T97">
            <v>100</v>
          </cell>
          <cell r="U97">
            <v>10</v>
          </cell>
          <cell r="V97">
            <v>60</v>
          </cell>
          <cell r="W97">
            <v>120</v>
          </cell>
          <cell r="X97">
            <v>90</v>
          </cell>
          <cell r="Y97">
            <v>0</v>
          </cell>
          <cell r="Z97">
            <v>100</v>
          </cell>
          <cell r="AA97">
            <v>150</v>
          </cell>
          <cell r="AB97">
            <v>100</v>
          </cell>
          <cell r="AC97">
            <v>0</v>
          </cell>
          <cell r="AD97">
            <v>0</v>
          </cell>
          <cell r="AE97">
            <v>0</v>
          </cell>
          <cell r="AF97">
            <v>0</v>
          </cell>
          <cell r="AG97">
            <v>0</v>
          </cell>
          <cell r="AH97">
            <v>0</v>
          </cell>
        </row>
        <row r="97">
          <cell r="AK97">
            <v>910</v>
          </cell>
          <cell r="AL97" t="str">
            <v>妇产科</v>
          </cell>
        </row>
        <row r="98">
          <cell r="F98" t="str">
            <v>妇产科</v>
          </cell>
          <cell r="G98">
            <v>2020</v>
          </cell>
        </row>
        <row r="98">
          <cell r="I98" t="str">
            <v>合格</v>
          </cell>
          <cell r="J98">
            <v>0</v>
          </cell>
          <cell r="K98">
            <v>0</v>
          </cell>
          <cell r="L98">
            <v>0</v>
          </cell>
          <cell r="M98">
            <v>160</v>
          </cell>
          <cell r="N98">
            <v>0</v>
          </cell>
          <cell r="O98">
            <v>0</v>
          </cell>
          <cell r="P98">
            <v>0</v>
          </cell>
          <cell r="Q98">
            <v>0</v>
          </cell>
          <cell r="R98">
            <v>0</v>
          </cell>
          <cell r="S98">
            <v>0</v>
          </cell>
          <cell r="T98">
            <v>100</v>
          </cell>
          <cell r="U98">
            <v>10</v>
          </cell>
          <cell r="V98">
            <v>60</v>
          </cell>
          <cell r="W98">
            <v>60</v>
          </cell>
          <cell r="X98">
            <v>60</v>
          </cell>
          <cell r="Y98">
            <v>80</v>
          </cell>
          <cell r="Z98">
            <v>100</v>
          </cell>
          <cell r="AA98">
            <v>150</v>
          </cell>
          <cell r="AB98">
            <v>100</v>
          </cell>
          <cell r="AC98">
            <v>0</v>
          </cell>
          <cell r="AD98">
            <v>20</v>
          </cell>
          <cell r="AE98">
            <v>0</v>
          </cell>
          <cell r="AF98">
            <v>0</v>
          </cell>
          <cell r="AG98">
            <v>0</v>
          </cell>
          <cell r="AH98">
            <v>0</v>
          </cell>
        </row>
        <row r="98">
          <cell r="AK98">
            <v>900</v>
          </cell>
          <cell r="AL98" t="str">
            <v>妇产科</v>
          </cell>
        </row>
        <row r="99">
          <cell r="F99" t="str">
            <v>妇产科</v>
          </cell>
          <cell r="G99">
            <v>2021</v>
          </cell>
        </row>
        <row r="99">
          <cell r="I99" t="str">
            <v>合格</v>
          </cell>
          <cell r="J99">
            <v>0</v>
          </cell>
          <cell r="K99">
            <v>0</v>
          </cell>
          <cell r="L99">
            <v>0</v>
          </cell>
          <cell r="M99">
            <v>120</v>
          </cell>
          <cell r="N99">
            <v>0</v>
          </cell>
          <cell r="O99">
            <v>4</v>
          </cell>
          <cell r="P99">
            <v>0</v>
          </cell>
          <cell r="Q99">
            <v>0</v>
          </cell>
          <cell r="R99">
            <v>0</v>
          </cell>
          <cell r="S99">
            <v>80</v>
          </cell>
          <cell r="T99">
            <v>100</v>
          </cell>
          <cell r="U99">
            <v>10</v>
          </cell>
          <cell r="V99">
            <v>80</v>
          </cell>
          <cell r="W99">
            <v>60</v>
          </cell>
          <cell r="X99">
            <v>60</v>
          </cell>
          <cell r="Y99">
            <v>40</v>
          </cell>
          <cell r="Z99">
            <v>100</v>
          </cell>
          <cell r="AA99">
            <v>150</v>
          </cell>
          <cell r="AB99">
            <v>100</v>
          </cell>
          <cell r="AC99">
            <v>0</v>
          </cell>
          <cell r="AD99">
            <v>0</v>
          </cell>
          <cell r="AE99">
            <v>0</v>
          </cell>
          <cell r="AF99">
            <v>0</v>
          </cell>
          <cell r="AG99">
            <v>0</v>
          </cell>
          <cell r="AH99">
            <v>0</v>
          </cell>
        </row>
        <row r="99">
          <cell r="AK99">
            <v>900</v>
          </cell>
          <cell r="AL99" t="str">
            <v>妇产科</v>
          </cell>
        </row>
        <row r="100">
          <cell r="F100" t="str">
            <v>妇产科</v>
          </cell>
          <cell r="G100">
            <v>2020</v>
          </cell>
        </row>
        <row r="100">
          <cell r="I100" t="str">
            <v>合格</v>
          </cell>
          <cell r="J100">
            <v>0</v>
          </cell>
          <cell r="K100">
            <v>0</v>
          </cell>
          <cell r="L100">
            <v>0</v>
          </cell>
          <cell r="M100">
            <v>160</v>
          </cell>
        </row>
        <row r="100">
          <cell r="O100">
            <v>5</v>
          </cell>
          <cell r="P100">
            <v>0</v>
          </cell>
        </row>
        <row r="100">
          <cell r="S100">
            <v>100</v>
          </cell>
          <cell r="T100">
            <v>100</v>
          </cell>
          <cell r="U100">
            <v>10</v>
          </cell>
          <cell r="V100">
            <v>80</v>
          </cell>
          <cell r="W100">
            <v>60</v>
          </cell>
          <cell r="X100">
            <v>30</v>
          </cell>
          <cell r="Y100">
            <v>0</v>
          </cell>
          <cell r="Z100">
            <v>100</v>
          </cell>
          <cell r="AA100">
            <v>150</v>
          </cell>
          <cell r="AB100">
            <v>100</v>
          </cell>
          <cell r="AC100">
            <v>0</v>
          </cell>
          <cell r="AD100">
            <v>0</v>
          </cell>
          <cell r="AE100">
            <v>0</v>
          </cell>
          <cell r="AF100">
            <v>0</v>
          </cell>
          <cell r="AG100">
            <v>0</v>
          </cell>
          <cell r="AH100">
            <v>0</v>
          </cell>
        </row>
        <row r="100">
          <cell r="AK100">
            <v>890</v>
          </cell>
          <cell r="AL100" t="str">
            <v>妇产科</v>
          </cell>
        </row>
        <row r="101">
          <cell r="F101" t="str">
            <v>妇产科</v>
          </cell>
          <cell r="G101">
            <v>2021</v>
          </cell>
        </row>
        <row r="101">
          <cell r="I101" t="str">
            <v>合格</v>
          </cell>
          <cell r="J101">
            <v>0</v>
          </cell>
          <cell r="K101">
            <v>0</v>
          </cell>
          <cell r="L101">
            <v>0</v>
          </cell>
          <cell r="M101">
            <v>160</v>
          </cell>
        </row>
        <row r="101">
          <cell r="O101">
            <v>5</v>
          </cell>
          <cell r="P101">
            <v>2</v>
          </cell>
        </row>
        <row r="101">
          <cell r="S101">
            <v>140</v>
          </cell>
          <cell r="T101">
            <v>100</v>
          </cell>
          <cell r="U101">
            <v>10</v>
          </cell>
          <cell r="V101">
            <v>20</v>
          </cell>
          <cell r="W101">
            <v>0</v>
          </cell>
          <cell r="X101">
            <v>60</v>
          </cell>
          <cell r="Y101">
            <v>20</v>
          </cell>
          <cell r="Z101">
            <v>100</v>
          </cell>
          <cell r="AA101">
            <v>150</v>
          </cell>
          <cell r="AB101">
            <v>100</v>
          </cell>
          <cell r="AC101">
            <v>0</v>
          </cell>
          <cell r="AD101">
            <v>0</v>
          </cell>
          <cell r="AE101">
            <v>0</v>
          </cell>
          <cell r="AF101">
            <v>0</v>
          </cell>
          <cell r="AG101">
            <v>0</v>
          </cell>
          <cell r="AH101">
            <v>0</v>
          </cell>
        </row>
        <row r="101">
          <cell r="AK101">
            <v>860</v>
          </cell>
          <cell r="AL101" t="str">
            <v>妇产科</v>
          </cell>
        </row>
        <row r="102">
          <cell r="F102" t="str">
            <v>妇产科</v>
          </cell>
          <cell r="G102">
            <v>2021</v>
          </cell>
        </row>
        <row r="102">
          <cell r="I102" t="str">
            <v>合格</v>
          </cell>
          <cell r="J102">
            <v>0</v>
          </cell>
          <cell r="K102">
            <v>0</v>
          </cell>
          <cell r="L102">
            <v>0</v>
          </cell>
          <cell r="M102">
            <v>160</v>
          </cell>
        </row>
        <row r="102">
          <cell r="O102">
            <v>5</v>
          </cell>
          <cell r="P102">
            <v>1</v>
          </cell>
        </row>
        <row r="102">
          <cell r="S102">
            <v>120</v>
          </cell>
          <cell r="T102">
            <v>100</v>
          </cell>
          <cell r="U102">
            <v>10</v>
          </cell>
          <cell r="V102">
            <v>40</v>
          </cell>
          <cell r="W102">
            <v>0</v>
          </cell>
          <cell r="X102">
            <v>60</v>
          </cell>
          <cell r="Y102">
            <v>20</v>
          </cell>
          <cell r="Z102">
            <v>100</v>
          </cell>
          <cell r="AA102">
            <v>150</v>
          </cell>
          <cell r="AB102">
            <v>100</v>
          </cell>
          <cell r="AC102">
            <v>0</v>
          </cell>
          <cell r="AD102">
            <v>0</v>
          </cell>
          <cell r="AE102">
            <v>0</v>
          </cell>
          <cell r="AF102">
            <v>0</v>
          </cell>
          <cell r="AG102">
            <v>0</v>
          </cell>
          <cell r="AH102">
            <v>0</v>
          </cell>
        </row>
        <row r="102">
          <cell r="AK102">
            <v>860</v>
          </cell>
          <cell r="AL102" t="str">
            <v>妇产科</v>
          </cell>
        </row>
        <row r="103">
          <cell r="F103" t="str">
            <v>妇产科</v>
          </cell>
          <cell r="G103">
            <v>2021</v>
          </cell>
        </row>
        <row r="103">
          <cell r="I103" t="str">
            <v>合格</v>
          </cell>
          <cell r="J103">
            <v>0</v>
          </cell>
          <cell r="K103">
            <v>0</v>
          </cell>
          <cell r="L103">
            <v>0</v>
          </cell>
          <cell r="M103">
            <v>160</v>
          </cell>
          <cell r="N103">
            <v>0</v>
          </cell>
          <cell r="O103">
            <v>4</v>
          </cell>
          <cell r="P103">
            <v>1</v>
          </cell>
          <cell r="Q103">
            <v>0</v>
          </cell>
          <cell r="R103">
            <v>0</v>
          </cell>
          <cell r="S103">
            <v>100</v>
          </cell>
          <cell r="T103">
            <v>100</v>
          </cell>
          <cell r="U103">
            <v>10</v>
          </cell>
          <cell r="V103">
            <v>20</v>
          </cell>
          <cell r="W103">
            <v>60</v>
          </cell>
          <cell r="X103">
            <v>30</v>
          </cell>
          <cell r="Y103">
            <v>20</v>
          </cell>
          <cell r="Z103">
            <v>100</v>
          </cell>
          <cell r="AA103">
            <v>150</v>
          </cell>
          <cell r="AB103">
            <v>100</v>
          </cell>
          <cell r="AC103">
            <v>0</v>
          </cell>
          <cell r="AD103">
            <v>0</v>
          </cell>
          <cell r="AE103">
            <v>0</v>
          </cell>
          <cell r="AF103">
            <v>0</v>
          </cell>
          <cell r="AG103">
            <v>0</v>
          </cell>
          <cell r="AH103">
            <v>0</v>
          </cell>
        </row>
        <row r="103">
          <cell r="AK103">
            <v>850</v>
          </cell>
          <cell r="AL103" t="str">
            <v>妇产科</v>
          </cell>
        </row>
        <row r="104">
          <cell r="F104" t="str">
            <v>妇产科</v>
          </cell>
          <cell r="G104">
            <v>2020</v>
          </cell>
        </row>
        <row r="104">
          <cell r="I104" t="str">
            <v>合格</v>
          </cell>
          <cell r="J104">
            <v>0</v>
          </cell>
          <cell r="K104">
            <v>0</v>
          </cell>
          <cell r="L104">
            <v>0</v>
          </cell>
          <cell r="M104">
            <v>160</v>
          </cell>
        </row>
        <row r="104">
          <cell r="O104">
            <v>5</v>
          </cell>
          <cell r="P104">
            <v>1</v>
          </cell>
        </row>
        <row r="104">
          <cell r="S104">
            <v>120</v>
          </cell>
          <cell r="T104">
            <v>100</v>
          </cell>
          <cell r="U104">
            <v>0</v>
          </cell>
          <cell r="V104">
            <v>20</v>
          </cell>
          <cell r="W104">
            <v>30</v>
          </cell>
          <cell r="X104">
            <v>30</v>
          </cell>
          <cell r="Y104">
            <v>20</v>
          </cell>
          <cell r="Z104">
            <v>100</v>
          </cell>
          <cell r="AA104">
            <v>150</v>
          </cell>
          <cell r="AB104">
            <v>100</v>
          </cell>
          <cell r="AC104">
            <v>0</v>
          </cell>
          <cell r="AD104">
            <v>0</v>
          </cell>
          <cell r="AE104">
            <v>0</v>
          </cell>
          <cell r="AF104">
            <v>0</v>
          </cell>
          <cell r="AG104">
            <v>0</v>
          </cell>
          <cell r="AH104">
            <v>0</v>
          </cell>
        </row>
        <row r="104">
          <cell r="AK104">
            <v>830</v>
          </cell>
          <cell r="AL104" t="str">
            <v>妇产科</v>
          </cell>
        </row>
        <row r="105">
          <cell r="F105" t="str">
            <v>妇产科</v>
          </cell>
          <cell r="G105">
            <v>2021</v>
          </cell>
        </row>
        <row r="105">
          <cell r="I105" t="str">
            <v>合格</v>
          </cell>
          <cell r="J105">
            <v>0</v>
          </cell>
          <cell r="K105">
            <v>0</v>
          </cell>
          <cell r="L105">
            <v>0</v>
          </cell>
          <cell r="M105">
            <v>160</v>
          </cell>
        </row>
        <row r="105">
          <cell r="O105">
            <v>5</v>
          </cell>
          <cell r="P105">
            <v>1</v>
          </cell>
        </row>
        <row r="105">
          <cell r="S105">
            <v>120</v>
          </cell>
          <cell r="T105">
            <v>100</v>
          </cell>
          <cell r="U105">
            <v>10</v>
          </cell>
          <cell r="V105">
            <v>20</v>
          </cell>
          <cell r="W105">
            <v>0</v>
          </cell>
          <cell r="X105">
            <v>60</v>
          </cell>
          <cell r="Y105">
            <v>0</v>
          </cell>
          <cell r="Z105">
            <v>100</v>
          </cell>
          <cell r="AA105">
            <v>150</v>
          </cell>
          <cell r="AB105">
            <v>100</v>
          </cell>
          <cell r="AC105">
            <v>0</v>
          </cell>
          <cell r="AD105">
            <v>0</v>
          </cell>
          <cell r="AE105">
            <v>0</v>
          </cell>
          <cell r="AF105">
            <v>0</v>
          </cell>
          <cell r="AG105">
            <v>0</v>
          </cell>
          <cell r="AH105">
            <v>0</v>
          </cell>
        </row>
        <row r="105">
          <cell r="AK105">
            <v>820</v>
          </cell>
          <cell r="AL105" t="str">
            <v>妇产科</v>
          </cell>
        </row>
        <row r="106">
          <cell r="F106" t="str">
            <v>妇产科</v>
          </cell>
          <cell r="G106">
            <v>2022</v>
          </cell>
        </row>
        <row r="106">
          <cell r="I106" t="str">
            <v>合格</v>
          </cell>
          <cell r="J106">
            <v>0</v>
          </cell>
          <cell r="K106">
            <v>0</v>
          </cell>
          <cell r="L106">
            <v>0</v>
          </cell>
          <cell r="M106">
            <v>160</v>
          </cell>
          <cell r="N106">
            <v>0</v>
          </cell>
          <cell r="O106">
            <v>5</v>
          </cell>
          <cell r="P106">
            <v>1</v>
          </cell>
          <cell r="Q106">
            <v>0</v>
          </cell>
          <cell r="R106">
            <v>0</v>
          </cell>
          <cell r="S106">
            <v>120</v>
          </cell>
          <cell r="T106">
            <v>100</v>
          </cell>
          <cell r="U106">
            <v>0</v>
          </cell>
          <cell r="V106">
            <v>0</v>
          </cell>
          <cell r="W106">
            <v>30</v>
          </cell>
          <cell r="X106">
            <v>30</v>
          </cell>
          <cell r="Y106">
            <v>20</v>
          </cell>
          <cell r="Z106">
            <v>100</v>
          </cell>
          <cell r="AA106">
            <v>150</v>
          </cell>
          <cell r="AB106">
            <v>100</v>
          </cell>
          <cell r="AC106">
            <v>0</v>
          </cell>
          <cell r="AD106">
            <v>0</v>
          </cell>
          <cell r="AE106">
            <v>0</v>
          </cell>
          <cell r="AF106">
            <v>0</v>
          </cell>
          <cell r="AG106">
            <v>0</v>
          </cell>
          <cell r="AH106">
            <v>0</v>
          </cell>
        </row>
        <row r="106">
          <cell r="AK106">
            <v>810</v>
          </cell>
          <cell r="AL106" t="str">
            <v>妇产科</v>
          </cell>
        </row>
        <row r="107">
          <cell r="F107" t="str">
            <v>妇产科</v>
          </cell>
          <cell r="G107">
            <v>2020</v>
          </cell>
        </row>
        <row r="107">
          <cell r="I107" t="str">
            <v>合格</v>
          </cell>
          <cell r="J107">
            <v>0</v>
          </cell>
          <cell r="K107">
            <v>0</v>
          </cell>
          <cell r="L107">
            <v>0</v>
          </cell>
          <cell r="M107">
            <v>120</v>
          </cell>
          <cell r="N107">
            <v>0</v>
          </cell>
          <cell r="O107">
            <v>0</v>
          </cell>
          <cell r="P107">
            <v>0</v>
          </cell>
          <cell r="Q107">
            <v>0</v>
          </cell>
          <cell r="R107">
            <v>0</v>
          </cell>
          <cell r="S107">
            <v>0</v>
          </cell>
          <cell r="T107">
            <v>100</v>
          </cell>
          <cell r="U107">
            <v>10</v>
          </cell>
          <cell r="V107">
            <v>80</v>
          </cell>
          <cell r="W107">
            <v>120</v>
          </cell>
          <cell r="X107">
            <v>0</v>
          </cell>
          <cell r="Y107">
            <v>20</v>
          </cell>
          <cell r="Z107">
            <v>100</v>
          </cell>
          <cell r="AA107">
            <v>150</v>
          </cell>
          <cell r="AB107">
            <v>100</v>
          </cell>
          <cell r="AC107">
            <v>0</v>
          </cell>
          <cell r="AD107">
            <v>0</v>
          </cell>
          <cell r="AE107">
            <v>0</v>
          </cell>
          <cell r="AF107">
            <v>0</v>
          </cell>
          <cell r="AG107">
            <v>0</v>
          </cell>
          <cell r="AH107">
            <v>0</v>
          </cell>
        </row>
        <row r="107">
          <cell r="AK107">
            <v>800</v>
          </cell>
          <cell r="AL107" t="str">
            <v>妇产科</v>
          </cell>
        </row>
        <row r="108">
          <cell r="F108" t="str">
            <v>妇产科</v>
          </cell>
          <cell r="G108">
            <v>2020</v>
          </cell>
        </row>
        <row r="108">
          <cell r="I108" t="str">
            <v>合格</v>
          </cell>
          <cell r="J108">
            <v>0</v>
          </cell>
          <cell r="K108">
            <v>0</v>
          </cell>
          <cell r="L108">
            <v>0</v>
          </cell>
          <cell r="M108">
            <v>160</v>
          </cell>
          <cell r="N108">
            <v>0</v>
          </cell>
          <cell r="O108">
            <v>0</v>
          </cell>
          <cell r="P108">
            <v>0</v>
          </cell>
          <cell r="Q108">
            <v>0</v>
          </cell>
          <cell r="R108">
            <v>0</v>
          </cell>
          <cell r="S108">
            <v>0</v>
          </cell>
          <cell r="T108">
            <v>100</v>
          </cell>
          <cell r="U108">
            <v>10</v>
          </cell>
          <cell r="V108">
            <v>40</v>
          </cell>
          <cell r="W108">
            <v>60</v>
          </cell>
          <cell r="X108">
            <v>60</v>
          </cell>
          <cell r="Y108">
            <v>20</v>
          </cell>
          <cell r="Z108">
            <v>100</v>
          </cell>
          <cell r="AA108">
            <v>150</v>
          </cell>
          <cell r="AB108">
            <v>100</v>
          </cell>
          <cell r="AC108">
            <v>0</v>
          </cell>
          <cell r="AD108">
            <v>0</v>
          </cell>
          <cell r="AE108">
            <v>0</v>
          </cell>
          <cell r="AF108">
            <v>0</v>
          </cell>
          <cell r="AG108">
            <v>0</v>
          </cell>
          <cell r="AH108">
            <v>0</v>
          </cell>
        </row>
        <row r="108">
          <cell r="AK108">
            <v>800</v>
          </cell>
          <cell r="AL108" t="str">
            <v>妇产科</v>
          </cell>
        </row>
        <row r="109">
          <cell r="F109" t="str">
            <v>妇产科</v>
          </cell>
          <cell r="G109">
            <v>2021</v>
          </cell>
        </row>
        <row r="109">
          <cell r="I109" t="str">
            <v>合格</v>
          </cell>
          <cell r="J109">
            <v>0</v>
          </cell>
          <cell r="K109">
            <v>0</v>
          </cell>
          <cell r="L109">
            <v>0</v>
          </cell>
          <cell r="M109">
            <v>160</v>
          </cell>
          <cell r="N109">
            <v>0</v>
          </cell>
          <cell r="O109">
            <v>0</v>
          </cell>
          <cell r="P109">
            <v>0</v>
          </cell>
          <cell r="Q109">
            <v>0</v>
          </cell>
          <cell r="R109">
            <v>0</v>
          </cell>
          <cell r="S109">
            <v>0</v>
          </cell>
          <cell r="T109">
            <v>100</v>
          </cell>
          <cell r="U109">
            <v>10</v>
          </cell>
          <cell r="V109">
            <v>20</v>
          </cell>
          <cell r="W109">
            <v>60</v>
          </cell>
          <cell r="X109">
            <v>60</v>
          </cell>
          <cell r="Y109">
            <v>40</v>
          </cell>
          <cell r="Z109">
            <v>100</v>
          </cell>
          <cell r="AA109">
            <v>150</v>
          </cell>
          <cell r="AB109">
            <v>100</v>
          </cell>
          <cell r="AC109">
            <v>0</v>
          </cell>
          <cell r="AD109">
            <v>0</v>
          </cell>
          <cell r="AE109">
            <v>0</v>
          </cell>
          <cell r="AF109">
            <v>0</v>
          </cell>
          <cell r="AG109">
            <v>0</v>
          </cell>
          <cell r="AH109">
            <v>0</v>
          </cell>
        </row>
        <row r="109">
          <cell r="AK109">
            <v>800</v>
          </cell>
          <cell r="AL109" t="str">
            <v>妇产科</v>
          </cell>
        </row>
        <row r="110">
          <cell r="F110" t="str">
            <v>妇产科</v>
          </cell>
          <cell r="G110">
            <v>2022</v>
          </cell>
        </row>
        <row r="110">
          <cell r="I110" t="str">
            <v>合格</v>
          </cell>
          <cell r="J110">
            <v>0</v>
          </cell>
          <cell r="K110">
            <v>0</v>
          </cell>
          <cell r="L110">
            <v>0</v>
          </cell>
          <cell r="M110">
            <v>160</v>
          </cell>
          <cell r="N110">
            <v>0</v>
          </cell>
          <cell r="O110">
            <v>4</v>
          </cell>
          <cell r="P110">
            <v>2</v>
          </cell>
          <cell r="Q110">
            <v>0</v>
          </cell>
          <cell r="R110">
            <v>0</v>
          </cell>
          <cell r="S110">
            <v>120</v>
          </cell>
          <cell r="T110">
            <v>100</v>
          </cell>
          <cell r="U110">
            <v>10</v>
          </cell>
          <cell r="V110">
            <v>60</v>
          </cell>
          <cell r="W110">
            <v>30</v>
          </cell>
          <cell r="X110">
            <v>30</v>
          </cell>
          <cell r="Y110">
            <v>20</v>
          </cell>
          <cell r="Z110">
            <v>100</v>
          </cell>
          <cell r="AA110">
            <v>150</v>
          </cell>
          <cell r="AB110">
            <v>0</v>
          </cell>
          <cell r="AC110">
            <v>0</v>
          </cell>
          <cell r="AD110">
            <v>0</v>
          </cell>
          <cell r="AE110">
            <v>0</v>
          </cell>
          <cell r="AF110">
            <v>0</v>
          </cell>
          <cell r="AG110">
            <v>0</v>
          </cell>
          <cell r="AH110">
            <v>0</v>
          </cell>
        </row>
        <row r="110">
          <cell r="AK110">
            <v>780</v>
          </cell>
          <cell r="AL110" t="str">
            <v>妇产科</v>
          </cell>
        </row>
        <row r="111">
          <cell r="F111" t="str">
            <v>妇产科</v>
          </cell>
          <cell r="G111">
            <v>2021</v>
          </cell>
        </row>
        <row r="111">
          <cell r="I111" t="str">
            <v>合格</v>
          </cell>
          <cell r="J111">
            <v>0</v>
          </cell>
          <cell r="K111">
            <v>0</v>
          </cell>
          <cell r="L111">
            <v>0</v>
          </cell>
          <cell r="M111">
            <v>120</v>
          </cell>
        </row>
        <row r="111">
          <cell r="O111">
            <v>5</v>
          </cell>
          <cell r="P111">
            <v>0</v>
          </cell>
        </row>
        <row r="111">
          <cell r="S111">
            <v>100</v>
          </cell>
          <cell r="T111">
            <v>100</v>
          </cell>
          <cell r="U111">
            <v>10</v>
          </cell>
          <cell r="V111">
            <v>20</v>
          </cell>
          <cell r="W111">
            <v>0</v>
          </cell>
          <cell r="X111">
            <v>30</v>
          </cell>
          <cell r="Y111">
            <v>20</v>
          </cell>
          <cell r="Z111">
            <v>100</v>
          </cell>
          <cell r="AA111">
            <v>150</v>
          </cell>
          <cell r="AB111">
            <v>100</v>
          </cell>
          <cell r="AC111">
            <v>0</v>
          </cell>
          <cell r="AD111">
            <v>0</v>
          </cell>
          <cell r="AE111">
            <v>0</v>
          </cell>
          <cell r="AF111">
            <v>0</v>
          </cell>
          <cell r="AG111">
            <v>0</v>
          </cell>
          <cell r="AH111">
            <v>0</v>
          </cell>
        </row>
        <row r="111">
          <cell r="AK111">
            <v>750</v>
          </cell>
          <cell r="AL111" t="str">
            <v>妇产科</v>
          </cell>
        </row>
        <row r="112">
          <cell r="F112" t="str">
            <v>妇产科</v>
          </cell>
          <cell r="G112">
            <v>2021</v>
          </cell>
        </row>
        <row r="112">
          <cell r="I112" t="str">
            <v>合格</v>
          </cell>
          <cell r="J112">
            <v>0</v>
          </cell>
          <cell r="K112">
            <v>0</v>
          </cell>
          <cell r="L112">
            <v>0</v>
          </cell>
          <cell r="M112">
            <v>160</v>
          </cell>
          <cell r="N112">
            <v>0</v>
          </cell>
          <cell r="O112">
            <v>4</v>
          </cell>
          <cell r="P112">
            <v>0</v>
          </cell>
          <cell r="Q112">
            <v>0</v>
          </cell>
          <cell r="R112">
            <v>0</v>
          </cell>
          <cell r="S112">
            <v>80</v>
          </cell>
          <cell r="T112">
            <v>100</v>
          </cell>
          <cell r="U112">
            <v>10</v>
          </cell>
          <cell r="V112">
            <v>20</v>
          </cell>
          <cell r="W112">
            <v>0</v>
          </cell>
          <cell r="X112">
            <v>30</v>
          </cell>
          <cell r="Y112">
            <v>0</v>
          </cell>
          <cell r="Z112">
            <v>100</v>
          </cell>
          <cell r="AA112">
            <v>150</v>
          </cell>
          <cell r="AB112">
            <v>100</v>
          </cell>
          <cell r="AC112">
            <v>0</v>
          </cell>
          <cell r="AD112">
            <v>0</v>
          </cell>
          <cell r="AE112">
            <v>0</v>
          </cell>
          <cell r="AF112">
            <v>0</v>
          </cell>
          <cell r="AG112">
            <v>0</v>
          </cell>
          <cell r="AH112">
            <v>0</v>
          </cell>
        </row>
        <row r="112">
          <cell r="AK112">
            <v>750</v>
          </cell>
          <cell r="AL112" t="str">
            <v>妇产科</v>
          </cell>
        </row>
        <row r="113">
          <cell r="F113" t="str">
            <v>妇产科</v>
          </cell>
          <cell r="G113">
            <v>2021</v>
          </cell>
        </row>
        <row r="113">
          <cell r="I113" t="str">
            <v>合格</v>
          </cell>
          <cell r="J113">
            <v>0</v>
          </cell>
          <cell r="K113">
            <v>0</v>
          </cell>
          <cell r="L113">
            <v>0</v>
          </cell>
          <cell r="M113">
            <v>120</v>
          </cell>
          <cell r="N113">
            <v>0</v>
          </cell>
          <cell r="O113">
            <v>0</v>
          </cell>
          <cell r="P113">
            <v>0</v>
          </cell>
          <cell r="Q113">
            <v>0</v>
          </cell>
          <cell r="R113">
            <v>0</v>
          </cell>
          <cell r="S113">
            <v>0</v>
          </cell>
          <cell r="T113">
            <v>100</v>
          </cell>
          <cell r="U113">
            <v>10</v>
          </cell>
          <cell r="V113">
            <v>40</v>
          </cell>
          <cell r="W113">
            <v>60</v>
          </cell>
          <cell r="X113">
            <v>60</v>
          </cell>
          <cell r="Y113">
            <v>0</v>
          </cell>
          <cell r="Z113">
            <v>100</v>
          </cell>
          <cell r="AA113">
            <v>150</v>
          </cell>
          <cell r="AB113">
            <v>100</v>
          </cell>
          <cell r="AC113">
            <v>0</v>
          </cell>
          <cell r="AD113">
            <v>0</v>
          </cell>
          <cell r="AE113">
            <v>0</v>
          </cell>
          <cell r="AF113">
            <v>0</v>
          </cell>
          <cell r="AG113">
            <v>0</v>
          </cell>
          <cell r="AH113">
            <v>0</v>
          </cell>
        </row>
        <row r="113">
          <cell r="AK113">
            <v>740</v>
          </cell>
          <cell r="AL113" t="str">
            <v>妇产科</v>
          </cell>
        </row>
        <row r="114">
          <cell r="F114" t="str">
            <v>妇产科</v>
          </cell>
          <cell r="G114">
            <v>2020</v>
          </cell>
        </row>
        <row r="114">
          <cell r="I114" t="str">
            <v>合格</v>
          </cell>
          <cell r="J114">
            <v>0</v>
          </cell>
          <cell r="K114">
            <v>0</v>
          </cell>
          <cell r="L114">
            <v>0</v>
          </cell>
          <cell r="M114">
            <v>120</v>
          </cell>
        </row>
        <row r="114">
          <cell r="O114">
            <v>5</v>
          </cell>
          <cell r="P114">
            <v>1</v>
          </cell>
        </row>
        <row r="114">
          <cell r="S114">
            <v>120</v>
          </cell>
          <cell r="T114">
            <v>100</v>
          </cell>
          <cell r="U114">
            <v>0</v>
          </cell>
          <cell r="V114">
            <v>0</v>
          </cell>
          <cell r="W114">
            <v>0</v>
          </cell>
          <cell r="X114">
            <v>30</v>
          </cell>
          <cell r="Y114">
            <v>20</v>
          </cell>
          <cell r="Z114">
            <v>100</v>
          </cell>
          <cell r="AA114">
            <v>150</v>
          </cell>
          <cell r="AB114">
            <v>100</v>
          </cell>
          <cell r="AC114">
            <v>0</v>
          </cell>
          <cell r="AD114">
            <v>0</v>
          </cell>
          <cell r="AE114">
            <v>0</v>
          </cell>
          <cell r="AF114">
            <v>0</v>
          </cell>
          <cell r="AG114">
            <v>0</v>
          </cell>
          <cell r="AH114">
            <v>0</v>
          </cell>
        </row>
        <row r="114">
          <cell r="AK114">
            <v>740</v>
          </cell>
          <cell r="AL114" t="str">
            <v>妇产科</v>
          </cell>
        </row>
        <row r="115">
          <cell r="F115" t="str">
            <v>妇产科</v>
          </cell>
          <cell r="G115">
            <v>2020</v>
          </cell>
        </row>
        <row r="115">
          <cell r="I115" t="str">
            <v>合格</v>
          </cell>
          <cell r="J115">
            <v>0</v>
          </cell>
          <cell r="K115">
            <v>0</v>
          </cell>
          <cell r="L115">
            <v>0</v>
          </cell>
          <cell r="M115">
            <v>120</v>
          </cell>
        </row>
        <row r="115">
          <cell r="O115">
            <v>2</v>
          </cell>
          <cell r="P115">
            <v>2</v>
          </cell>
        </row>
        <row r="115">
          <cell r="S115">
            <v>80</v>
          </cell>
          <cell r="T115">
            <v>100</v>
          </cell>
          <cell r="U115">
            <v>0</v>
          </cell>
          <cell r="V115">
            <v>20</v>
          </cell>
          <cell r="W115">
            <v>30</v>
          </cell>
          <cell r="X115">
            <v>30</v>
          </cell>
          <cell r="Y115">
            <v>0</v>
          </cell>
          <cell r="Z115">
            <v>100</v>
          </cell>
          <cell r="AA115">
            <v>150</v>
          </cell>
          <cell r="AB115">
            <v>100</v>
          </cell>
          <cell r="AC115">
            <v>0</v>
          </cell>
          <cell r="AD115">
            <v>0</v>
          </cell>
          <cell r="AE115">
            <v>0</v>
          </cell>
          <cell r="AF115">
            <v>0</v>
          </cell>
          <cell r="AG115">
            <v>0</v>
          </cell>
          <cell r="AH115">
            <v>0</v>
          </cell>
        </row>
        <row r="115">
          <cell r="AK115">
            <v>730</v>
          </cell>
          <cell r="AL115" t="str">
            <v>妇产科</v>
          </cell>
        </row>
        <row r="116">
          <cell r="F116" t="str">
            <v>妇产科</v>
          </cell>
          <cell r="G116">
            <v>2020</v>
          </cell>
        </row>
        <row r="116">
          <cell r="I116" t="str">
            <v>合格</v>
          </cell>
          <cell r="J116">
            <v>0</v>
          </cell>
          <cell r="K116">
            <v>0</v>
          </cell>
          <cell r="L116">
            <v>0</v>
          </cell>
          <cell r="M116">
            <v>120</v>
          </cell>
          <cell r="N116">
            <v>0</v>
          </cell>
          <cell r="O116">
            <v>1</v>
          </cell>
          <cell r="P116">
            <v>0</v>
          </cell>
          <cell r="Q116">
            <v>0</v>
          </cell>
          <cell r="R116">
            <v>0</v>
          </cell>
          <cell r="S116">
            <v>20</v>
          </cell>
          <cell r="T116">
            <v>100</v>
          </cell>
          <cell r="U116">
            <v>0</v>
          </cell>
          <cell r="V116">
            <v>20</v>
          </cell>
          <cell r="W116">
            <v>0</v>
          </cell>
          <cell r="X116">
            <v>30</v>
          </cell>
          <cell r="Y116">
            <v>40</v>
          </cell>
          <cell r="Z116">
            <v>100</v>
          </cell>
          <cell r="AA116">
            <v>150</v>
          </cell>
          <cell r="AB116">
            <v>100</v>
          </cell>
          <cell r="AC116">
            <v>0</v>
          </cell>
          <cell r="AD116">
            <v>0</v>
          </cell>
          <cell r="AE116">
            <v>0</v>
          </cell>
          <cell r="AF116">
            <v>0</v>
          </cell>
          <cell r="AG116">
            <v>0</v>
          </cell>
          <cell r="AH116">
            <v>0</v>
          </cell>
        </row>
        <row r="116">
          <cell r="AK116">
            <v>680</v>
          </cell>
          <cell r="AL116" t="str">
            <v>妇产科</v>
          </cell>
        </row>
        <row r="117">
          <cell r="F117" t="str">
            <v>妇产科</v>
          </cell>
          <cell r="G117">
            <v>2020</v>
          </cell>
        </row>
        <row r="117">
          <cell r="I117" t="str">
            <v>合格</v>
          </cell>
          <cell r="J117">
            <v>0</v>
          </cell>
          <cell r="K117">
            <v>0</v>
          </cell>
          <cell r="L117">
            <v>0</v>
          </cell>
          <cell r="M117">
            <v>120</v>
          </cell>
        </row>
        <row r="117">
          <cell r="O117">
            <v>1</v>
          </cell>
          <cell r="P117">
            <v>1</v>
          </cell>
        </row>
        <row r="117">
          <cell r="S117">
            <v>40</v>
          </cell>
          <cell r="T117">
            <v>100</v>
          </cell>
          <cell r="U117">
            <v>0</v>
          </cell>
          <cell r="V117">
            <v>20</v>
          </cell>
          <cell r="W117">
            <v>30</v>
          </cell>
          <cell r="X117">
            <v>0</v>
          </cell>
          <cell r="Y117">
            <v>0</v>
          </cell>
          <cell r="Z117">
            <v>100</v>
          </cell>
          <cell r="AA117">
            <v>150</v>
          </cell>
          <cell r="AB117">
            <v>100</v>
          </cell>
          <cell r="AC117">
            <v>0</v>
          </cell>
          <cell r="AD117">
            <v>0</v>
          </cell>
          <cell r="AE117">
            <v>0</v>
          </cell>
          <cell r="AF117">
            <v>0</v>
          </cell>
          <cell r="AG117">
            <v>0</v>
          </cell>
          <cell r="AH117">
            <v>0</v>
          </cell>
        </row>
        <row r="117">
          <cell r="AK117">
            <v>660</v>
          </cell>
          <cell r="AL117" t="str">
            <v>妇产科</v>
          </cell>
        </row>
        <row r="118">
          <cell r="F118" t="str">
            <v>妇产科</v>
          </cell>
          <cell r="G118">
            <v>2020</v>
          </cell>
        </row>
        <row r="118">
          <cell r="I118" t="str">
            <v>合格</v>
          </cell>
          <cell r="J118">
            <v>0</v>
          </cell>
          <cell r="K118">
            <v>0</v>
          </cell>
          <cell r="L118">
            <v>0</v>
          </cell>
          <cell r="M118">
            <v>160</v>
          </cell>
          <cell r="N118">
            <v>0</v>
          </cell>
          <cell r="O118">
            <v>0</v>
          </cell>
          <cell r="P118">
            <v>0</v>
          </cell>
          <cell r="Q118">
            <v>0</v>
          </cell>
          <cell r="R118">
            <v>0</v>
          </cell>
          <cell r="S118">
            <v>0</v>
          </cell>
          <cell r="T118">
            <v>100</v>
          </cell>
          <cell r="U118">
            <v>10</v>
          </cell>
          <cell r="V118">
            <v>0</v>
          </cell>
          <cell r="W118">
            <v>0</v>
          </cell>
          <cell r="X118">
            <v>0</v>
          </cell>
          <cell r="Y118">
            <v>40</v>
          </cell>
          <cell r="Z118">
            <v>100</v>
          </cell>
          <cell r="AA118">
            <v>150</v>
          </cell>
          <cell r="AB118">
            <v>100</v>
          </cell>
          <cell r="AC118">
            <v>0</v>
          </cell>
          <cell r="AD118">
            <v>0</v>
          </cell>
          <cell r="AE118">
            <v>0</v>
          </cell>
          <cell r="AF118">
            <v>0</v>
          </cell>
          <cell r="AG118">
            <v>0</v>
          </cell>
          <cell r="AH118">
            <v>0</v>
          </cell>
        </row>
        <row r="118">
          <cell r="AK118">
            <v>660</v>
          </cell>
          <cell r="AL118" t="str">
            <v>妇产科</v>
          </cell>
        </row>
        <row r="119">
          <cell r="F119" t="str">
            <v>妇产科</v>
          </cell>
          <cell r="G119">
            <v>2020</v>
          </cell>
        </row>
        <row r="119">
          <cell r="I119" t="str">
            <v>合格</v>
          </cell>
          <cell r="J119">
            <v>0</v>
          </cell>
          <cell r="K119">
            <v>0</v>
          </cell>
          <cell r="L119">
            <v>0</v>
          </cell>
          <cell r="M119">
            <v>120</v>
          </cell>
          <cell r="N119">
            <v>0</v>
          </cell>
          <cell r="O119">
            <v>0</v>
          </cell>
          <cell r="P119">
            <v>0</v>
          </cell>
          <cell r="Q119">
            <v>0</v>
          </cell>
          <cell r="R119">
            <v>0</v>
          </cell>
          <cell r="S119">
            <v>0</v>
          </cell>
          <cell r="T119">
            <v>100</v>
          </cell>
          <cell r="U119">
            <v>10</v>
          </cell>
          <cell r="V119">
            <v>0</v>
          </cell>
          <cell r="W119">
            <v>0</v>
          </cell>
          <cell r="X119">
            <v>0</v>
          </cell>
          <cell r="Y119">
            <v>0</v>
          </cell>
          <cell r="Z119">
            <v>100</v>
          </cell>
          <cell r="AA119">
            <v>150</v>
          </cell>
          <cell r="AB119">
            <v>100</v>
          </cell>
          <cell r="AC119">
            <v>0</v>
          </cell>
          <cell r="AD119">
            <v>0</v>
          </cell>
          <cell r="AE119">
            <v>0</v>
          </cell>
          <cell r="AF119">
            <v>0</v>
          </cell>
          <cell r="AG119">
            <v>0</v>
          </cell>
          <cell r="AH119">
            <v>0</v>
          </cell>
        </row>
        <row r="119">
          <cell r="AK119">
            <v>580</v>
          </cell>
          <cell r="AL119" t="str">
            <v>妇产科</v>
          </cell>
        </row>
        <row r="120">
          <cell r="F120" t="str">
            <v>妇产科</v>
          </cell>
          <cell r="G120">
            <v>2021</v>
          </cell>
        </row>
        <row r="120">
          <cell r="I120" t="str">
            <v>合格</v>
          </cell>
          <cell r="J120">
            <v>0</v>
          </cell>
          <cell r="K120">
            <v>0</v>
          </cell>
          <cell r="L120">
            <v>0</v>
          </cell>
          <cell r="M120">
            <v>120</v>
          </cell>
          <cell r="N120">
            <v>0</v>
          </cell>
          <cell r="O120">
            <v>0</v>
          </cell>
          <cell r="P120">
            <v>0</v>
          </cell>
          <cell r="Q120">
            <v>0</v>
          </cell>
          <cell r="R120">
            <v>0</v>
          </cell>
          <cell r="S120">
            <v>0</v>
          </cell>
          <cell r="T120">
            <v>100</v>
          </cell>
          <cell r="U120">
            <v>0</v>
          </cell>
          <cell r="V120">
            <v>0</v>
          </cell>
          <cell r="W120">
            <v>0</v>
          </cell>
          <cell r="X120">
            <v>0</v>
          </cell>
          <cell r="Y120">
            <v>0</v>
          </cell>
          <cell r="Z120">
            <v>100</v>
          </cell>
          <cell r="AA120">
            <v>150</v>
          </cell>
          <cell r="AB120">
            <v>100</v>
          </cell>
          <cell r="AC120">
            <v>0</v>
          </cell>
          <cell r="AD120">
            <v>0</v>
          </cell>
          <cell r="AE120">
            <v>0</v>
          </cell>
          <cell r="AF120">
            <v>0</v>
          </cell>
          <cell r="AG120">
            <v>0</v>
          </cell>
          <cell r="AH120">
            <v>0</v>
          </cell>
        </row>
        <row r="120">
          <cell r="AK120">
            <v>570</v>
          </cell>
          <cell r="AL120" t="str">
            <v>妇产科</v>
          </cell>
        </row>
        <row r="121">
          <cell r="F121" t="str">
            <v>妇产科</v>
          </cell>
          <cell r="G121">
            <v>2021</v>
          </cell>
        </row>
        <row r="121">
          <cell r="I121" t="str">
            <v>合格</v>
          </cell>
          <cell r="J121">
            <v>0</v>
          </cell>
          <cell r="K121">
            <v>0</v>
          </cell>
          <cell r="L121">
            <v>0</v>
          </cell>
          <cell r="M121">
            <v>160</v>
          </cell>
          <cell r="N121">
            <v>0</v>
          </cell>
          <cell r="O121">
            <v>4</v>
          </cell>
          <cell r="P121">
            <v>2</v>
          </cell>
          <cell r="Q121">
            <v>0</v>
          </cell>
          <cell r="R121">
            <v>0</v>
          </cell>
          <cell r="S121">
            <v>120</v>
          </cell>
          <cell r="T121">
            <v>100</v>
          </cell>
          <cell r="U121">
            <v>10</v>
          </cell>
          <cell r="V121">
            <v>0</v>
          </cell>
          <cell r="W121">
            <v>0</v>
          </cell>
          <cell r="X121">
            <v>60</v>
          </cell>
          <cell r="Y121">
            <v>20</v>
          </cell>
          <cell r="Z121">
            <v>100</v>
          </cell>
          <cell r="AA121">
            <v>0</v>
          </cell>
          <cell r="AB121">
            <v>0</v>
          </cell>
          <cell r="AC121">
            <v>0</v>
          </cell>
          <cell r="AD121">
            <v>0</v>
          </cell>
          <cell r="AE121">
            <v>0</v>
          </cell>
          <cell r="AF121">
            <v>0</v>
          </cell>
          <cell r="AG121">
            <v>0</v>
          </cell>
          <cell r="AH121">
            <v>0</v>
          </cell>
        </row>
        <row r="121">
          <cell r="AK121">
            <v>570</v>
          </cell>
          <cell r="AL121" t="str">
            <v>妇产科</v>
          </cell>
        </row>
        <row r="122">
          <cell r="F122" t="str">
            <v>妇产科</v>
          </cell>
          <cell r="G122">
            <v>2022</v>
          </cell>
        </row>
        <row r="122">
          <cell r="I122" t="str">
            <v>合格</v>
          </cell>
          <cell r="J122">
            <v>0</v>
          </cell>
          <cell r="K122">
            <v>0</v>
          </cell>
          <cell r="L122">
            <v>0</v>
          </cell>
          <cell r="M122">
            <v>160</v>
          </cell>
          <cell r="N122">
            <v>0</v>
          </cell>
          <cell r="O122">
            <v>4</v>
          </cell>
          <cell r="P122">
            <v>2</v>
          </cell>
          <cell r="Q122">
            <v>0</v>
          </cell>
          <cell r="R122">
            <v>0</v>
          </cell>
          <cell r="S122">
            <v>120</v>
          </cell>
          <cell r="T122">
            <v>100</v>
          </cell>
          <cell r="U122">
            <v>0</v>
          </cell>
          <cell r="V122">
            <v>40</v>
          </cell>
          <cell r="W122">
            <v>30</v>
          </cell>
          <cell r="X122">
            <v>30</v>
          </cell>
          <cell r="Y122">
            <v>20</v>
          </cell>
          <cell r="Z122">
            <v>0</v>
          </cell>
          <cell r="AA122">
            <v>0</v>
          </cell>
          <cell r="AB122">
            <v>0</v>
          </cell>
          <cell r="AC122">
            <v>0</v>
          </cell>
          <cell r="AD122">
            <v>0</v>
          </cell>
          <cell r="AE122">
            <v>0</v>
          </cell>
          <cell r="AF122">
            <v>0</v>
          </cell>
          <cell r="AG122">
            <v>0</v>
          </cell>
          <cell r="AH122">
            <v>0</v>
          </cell>
        </row>
        <row r="122">
          <cell r="AK122">
            <v>500</v>
          </cell>
          <cell r="AL122" t="str">
            <v>妇产科</v>
          </cell>
        </row>
        <row r="123">
          <cell r="F123" t="str">
            <v>妇产科</v>
          </cell>
          <cell r="G123">
            <v>2020</v>
          </cell>
        </row>
        <row r="123">
          <cell r="I123" t="str">
            <v>合格</v>
          </cell>
          <cell r="J123">
            <v>0</v>
          </cell>
          <cell r="K123">
            <v>0</v>
          </cell>
          <cell r="L123">
            <v>0</v>
          </cell>
          <cell r="M123">
            <v>160</v>
          </cell>
          <cell r="N123">
            <v>0</v>
          </cell>
          <cell r="O123">
            <v>0</v>
          </cell>
          <cell r="P123">
            <v>0</v>
          </cell>
          <cell r="Q123">
            <v>0</v>
          </cell>
          <cell r="R123">
            <v>0</v>
          </cell>
          <cell r="S123">
            <v>0</v>
          </cell>
          <cell r="T123">
            <v>100</v>
          </cell>
          <cell r="U123">
            <v>10</v>
          </cell>
          <cell r="V123">
            <v>0</v>
          </cell>
          <cell r="W123">
            <v>60</v>
          </cell>
          <cell r="X123">
            <v>30</v>
          </cell>
          <cell r="Y123">
            <v>20</v>
          </cell>
          <cell r="Z123">
            <v>100</v>
          </cell>
          <cell r="AA123">
            <v>0</v>
          </cell>
          <cell r="AB123">
            <v>0</v>
          </cell>
          <cell r="AC123">
            <v>0</v>
          </cell>
          <cell r="AD123">
            <v>0</v>
          </cell>
          <cell r="AE123">
            <v>0</v>
          </cell>
          <cell r="AF123">
            <v>0</v>
          </cell>
          <cell r="AG123">
            <v>0</v>
          </cell>
          <cell r="AH123">
            <v>0</v>
          </cell>
        </row>
        <row r="123">
          <cell r="AK123">
            <v>480</v>
          </cell>
          <cell r="AL123" t="str">
            <v>妇产科</v>
          </cell>
        </row>
        <row r="124">
          <cell r="F124" t="str">
            <v>妇产科</v>
          </cell>
          <cell r="G124">
            <v>2020</v>
          </cell>
        </row>
        <row r="124">
          <cell r="I124" t="str">
            <v>合格</v>
          </cell>
          <cell r="J124">
            <v>0</v>
          </cell>
          <cell r="K124">
            <v>0</v>
          </cell>
          <cell r="L124">
            <v>0</v>
          </cell>
          <cell r="M124">
            <v>120</v>
          </cell>
        </row>
        <row r="124">
          <cell r="O124">
            <v>5</v>
          </cell>
          <cell r="P124">
            <v>2</v>
          </cell>
        </row>
        <row r="124">
          <cell r="S124">
            <v>140</v>
          </cell>
          <cell r="T124">
            <v>100</v>
          </cell>
          <cell r="U124">
            <v>0</v>
          </cell>
          <cell r="V124">
            <v>0</v>
          </cell>
          <cell r="W124">
            <v>0</v>
          </cell>
          <cell r="X124">
            <v>0</v>
          </cell>
          <cell r="Y124">
            <v>20</v>
          </cell>
          <cell r="Z124">
            <v>100</v>
          </cell>
          <cell r="AA124">
            <v>0</v>
          </cell>
          <cell r="AB124">
            <v>0</v>
          </cell>
          <cell r="AC124">
            <v>0</v>
          </cell>
          <cell r="AD124">
            <v>0</v>
          </cell>
          <cell r="AE124">
            <v>0</v>
          </cell>
          <cell r="AF124">
            <v>0</v>
          </cell>
          <cell r="AG124">
            <v>0</v>
          </cell>
          <cell r="AH124">
            <v>0</v>
          </cell>
        </row>
        <row r="124">
          <cell r="AK124">
            <v>480</v>
          </cell>
          <cell r="AL124" t="str">
            <v>妇产科</v>
          </cell>
        </row>
        <row r="125">
          <cell r="F125" t="str">
            <v>妇产科</v>
          </cell>
          <cell r="G125">
            <v>2022</v>
          </cell>
        </row>
        <row r="125">
          <cell r="I125" t="str">
            <v>合格</v>
          </cell>
          <cell r="J125">
            <v>0</v>
          </cell>
          <cell r="K125">
            <v>0</v>
          </cell>
          <cell r="L125">
            <v>0</v>
          </cell>
          <cell r="M125">
            <v>160</v>
          </cell>
        </row>
        <row r="125">
          <cell r="O125">
            <v>5</v>
          </cell>
          <cell r="P125">
            <v>2</v>
          </cell>
        </row>
        <row r="125">
          <cell r="S125">
            <v>140</v>
          </cell>
          <cell r="T125">
            <v>100</v>
          </cell>
          <cell r="U125">
            <v>10</v>
          </cell>
          <cell r="V125">
            <v>20</v>
          </cell>
          <cell r="W125">
            <v>0</v>
          </cell>
          <cell r="X125">
            <v>30</v>
          </cell>
          <cell r="Y125">
            <v>20</v>
          </cell>
          <cell r="Z125">
            <v>0</v>
          </cell>
          <cell r="AA125">
            <v>0</v>
          </cell>
          <cell r="AB125">
            <v>0</v>
          </cell>
          <cell r="AC125">
            <v>0</v>
          </cell>
          <cell r="AD125">
            <v>0</v>
          </cell>
          <cell r="AE125">
            <v>0</v>
          </cell>
          <cell r="AF125">
            <v>0</v>
          </cell>
          <cell r="AG125">
            <v>0</v>
          </cell>
          <cell r="AH125">
            <v>0</v>
          </cell>
        </row>
        <row r="125">
          <cell r="AK125">
            <v>480</v>
          </cell>
          <cell r="AL125" t="str">
            <v>妇产科</v>
          </cell>
        </row>
        <row r="126">
          <cell r="F126" t="str">
            <v>妇产科</v>
          </cell>
          <cell r="G126">
            <v>2022</v>
          </cell>
        </row>
        <row r="126">
          <cell r="I126" t="str">
            <v>合格</v>
          </cell>
          <cell r="J126">
            <v>0</v>
          </cell>
          <cell r="K126">
            <v>0</v>
          </cell>
          <cell r="L126">
            <v>0</v>
          </cell>
          <cell r="M126">
            <v>160</v>
          </cell>
        </row>
        <row r="126">
          <cell r="O126">
            <v>5</v>
          </cell>
          <cell r="P126">
            <v>2</v>
          </cell>
        </row>
        <row r="126">
          <cell r="S126">
            <v>140</v>
          </cell>
          <cell r="T126">
            <v>100</v>
          </cell>
          <cell r="U126">
            <v>0</v>
          </cell>
          <cell r="V126">
            <v>20</v>
          </cell>
          <cell r="W126">
            <v>30</v>
          </cell>
          <cell r="X126">
            <v>30</v>
          </cell>
          <cell r="Y126">
            <v>0</v>
          </cell>
          <cell r="Z126">
            <v>0</v>
          </cell>
          <cell r="AA126">
            <v>0</v>
          </cell>
          <cell r="AB126">
            <v>0</v>
          </cell>
          <cell r="AC126">
            <v>0</v>
          </cell>
          <cell r="AD126">
            <v>0</v>
          </cell>
          <cell r="AE126">
            <v>0</v>
          </cell>
          <cell r="AF126">
            <v>0</v>
          </cell>
          <cell r="AG126">
            <v>0</v>
          </cell>
          <cell r="AH126">
            <v>0</v>
          </cell>
        </row>
        <row r="126">
          <cell r="AK126">
            <v>480</v>
          </cell>
          <cell r="AL126" t="str">
            <v>妇产科</v>
          </cell>
        </row>
        <row r="127">
          <cell r="F127" t="str">
            <v>妇产科</v>
          </cell>
          <cell r="G127">
            <v>2022</v>
          </cell>
        </row>
        <row r="127">
          <cell r="I127" t="str">
            <v>合格</v>
          </cell>
          <cell r="J127">
            <v>0</v>
          </cell>
          <cell r="K127">
            <v>0</v>
          </cell>
          <cell r="L127">
            <v>0</v>
          </cell>
          <cell r="M127">
            <v>160</v>
          </cell>
          <cell r="N127">
            <v>0</v>
          </cell>
          <cell r="O127">
            <v>3</v>
          </cell>
          <cell r="P127">
            <v>0</v>
          </cell>
          <cell r="Q127">
            <v>0</v>
          </cell>
          <cell r="R127">
            <v>0</v>
          </cell>
          <cell r="S127">
            <v>60</v>
          </cell>
          <cell r="T127">
            <v>100</v>
          </cell>
          <cell r="U127">
            <v>10</v>
          </cell>
          <cell r="V127">
            <v>60</v>
          </cell>
          <cell r="W127">
            <v>30</v>
          </cell>
          <cell r="X127">
            <v>30</v>
          </cell>
          <cell r="Y127">
            <v>0</v>
          </cell>
          <cell r="Z127">
            <v>0</v>
          </cell>
          <cell r="AA127">
            <v>0</v>
          </cell>
          <cell r="AB127">
            <v>0</v>
          </cell>
          <cell r="AC127">
            <v>0</v>
          </cell>
          <cell r="AD127">
            <v>0</v>
          </cell>
          <cell r="AE127">
            <v>0</v>
          </cell>
          <cell r="AF127">
            <v>0</v>
          </cell>
          <cell r="AG127">
            <v>0</v>
          </cell>
          <cell r="AH127">
            <v>0</v>
          </cell>
        </row>
        <row r="127">
          <cell r="AK127">
            <v>450</v>
          </cell>
          <cell r="AL127" t="str">
            <v>妇产科</v>
          </cell>
        </row>
        <row r="128">
          <cell r="F128" t="str">
            <v>妇产科</v>
          </cell>
          <cell r="G128">
            <v>2022</v>
          </cell>
        </row>
        <row r="128">
          <cell r="I128" t="str">
            <v>合格</v>
          </cell>
          <cell r="J128">
            <v>0</v>
          </cell>
          <cell r="K128">
            <v>0</v>
          </cell>
          <cell r="L128">
            <v>0</v>
          </cell>
          <cell r="M128">
            <v>120</v>
          </cell>
          <cell r="N128">
            <v>0</v>
          </cell>
          <cell r="O128">
            <v>5</v>
          </cell>
          <cell r="P128">
            <v>1</v>
          </cell>
          <cell r="Q128">
            <v>0</v>
          </cell>
          <cell r="R128">
            <v>0</v>
          </cell>
          <cell r="S128">
            <v>120</v>
          </cell>
          <cell r="T128">
            <v>100</v>
          </cell>
          <cell r="U128">
            <v>0</v>
          </cell>
          <cell r="V128">
            <v>20</v>
          </cell>
          <cell r="W128">
            <v>30</v>
          </cell>
          <cell r="X128">
            <v>30</v>
          </cell>
          <cell r="Y128">
            <v>20</v>
          </cell>
          <cell r="Z128">
            <v>0</v>
          </cell>
          <cell r="AA128">
            <v>0</v>
          </cell>
          <cell r="AB128">
            <v>0</v>
          </cell>
          <cell r="AC128">
            <v>0</v>
          </cell>
          <cell r="AD128">
            <v>0</v>
          </cell>
          <cell r="AE128">
            <v>0</v>
          </cell>
          <cell r="AF128">
            <v>0</v>
          </cell>
          <cell r="AG128">
            <v>0</v>
          </cell>
          <cell r="AH128">
            <v>0</v>
          </cell>
        </row>
        <row r="128">
          <cell r="AK128">
            <v>440</v>
          </cell>
          <cell r="AL128" t="str">
            <v>妇产科</v>
          </cell>
        </row>
        <row r="129">
          <cell r="F129" t="str">
            <v>妇产科</v>
          </cell>
          <cell r="G129">
            <v>2021</v>
          </cell>
        </row>
        <row r="129">
          <cell r="I129" t="str">
            <v>合格</v>
          </cell>
          <cell r="J129">
            <v>0</v>
          </cell>
          <cell r="K129">
            <v>0</v>
          </cell>
          <cell r="L129">
            <v>0</v>
          </cell>
          <cell r="M129">
            <v>160</v>
          </cell>
          <cell r="N129">
            <v>0</v>
          </cell>
          <cell r="O129">
            <v>0</v>
          </cell>
          <cell r="P129">
            <v>0</v>
          </cell>
          <cell r="Q129">
            <v>0</v>
          </cell>
          <cell r="R129">
            <v>0</v>
          </cell>
          <cell r="S129">
            <v>0</v>
          </cell>
          <cell r="T129">
            <v>100</v>
          </cell>
          <cell r="U129">
            <v>10</v>
          </cell>
          <cell r="V129">
            <v>80</v>
          </cell>
          <cell r="W129">
            <v>30</v>
          </cell>
          <cell r="X129">
            <v>30</v>
          </cell>
          <cell r="Y129">
            <v>0</v>
          </cell>
          <cell r="Z129">
            <v>0</v>
          </cell>
          <cell r="AA129">
            <v>0</v>
          </cell>
          <cell r="AB129">
            <v>0</v>
          </cell>
          <cell r="AC129">
            <v>0</v>
          </cell>
          <cell r="AD129">
            <v>0</v>
          </cell>
          <cell r="AE129">
            <v>0</v>
          </cell>
          <cell r="AF129">
            <v>0</v>
          </cell>
          <cell r="AG129">
            <v>0</v>
          </cell>
          <cell r="AH129">
            <v>0</v>
          </cell>
        </row>
        <row r="129">
          <cell r="AK129">
            <v>410</v>
          </cell>
          <cell r="AL129" t="str">
            <v>妇产科</v>
          </cell>
        </row>
        <row r="130">
          <cell r="F130" t="str">
            <v>妇产科</v>
          </cell>
          <cell r="G130">
            <v>2022</v>
          </cell>
        </row>
        <row r="130">
          <cell r="I130" t="str">
            <v>合格</v>
          </cell>
          <cell r="J130">
            <v>0</v>
          </cell>
          <cell r="K130">
            <v>0</v>
          </cell>
          <cell r="L130">
            <v>0</v>
          </cell>
          <cell r="M130">
            <v>120</v>
          </cell>
          <cell r="N130">
            <v>0</v>
          </cell>
          <cell r="O130">
            <v>3</v>
          </cell>
          <cell r="P130">
            <v>1</v>
          </cell>
          <cell r="Q130">
            <v>0</v>
          </cell>
          <cell r="R130">
            <v>0</v>
          </cell>
          <cell r="S130">
            <v>80</v>
          </cell>
          <cell r="T130">
            <v>100</v>
          </cell>
          <cell r="U130">
            <v>10</v>
          </cell>
          <cell r="V130">
            <v>40</v>
          </cell>
          <cell r="W130">
            <v>0</v>
          </cell>
          <cell r="X130">
            <v>30</v>
          </cell>
          <cell r="Y130">
            <v>20</v>
          </cell>
          <cell r="Z130">
            <v>0</v>
          </cell>
          <cell r="AA130">
            <v>0</v>
          </cell>
          <cell r="AB130">
            <v>0</v>
          </cell>
          <cell r="AC130">
            <v>0</v>
          </cell>
          <cell r="AD130">
            <v>0</v>
          </cell>
          <cell r="AE130">
            <v>0</v>
          </cell>
          <cell r="AF130">
            <v>0</v>
          </cell>
          <cell r="AG130">
            <v>0</v>
          </cell>
          <cell r="AH130">
            <v>0</v>
          </cell>
        </row>
        <row r="130">
          <cell r="AK130">
            <v>400</v>
          </cell>
          <cell r="AL130" t="str">
            <v>妇产科</v>
          </cell>
        </row>
        <row r="131">
          <cell r="F131" t="str">
            <v>妇产科</v>
          </cell>
          <cell r="G131">
            <v>2022</v>
          </cell>
        </row>
        <row r="131">
          <cell r="I131" t="str">
            <v>合格</v>
          </cell>
          <cell r="J131">
            <v>0</v>
          </cell>
          <cell r="K131">
            <v>0</v>
          </cell>
          <cell r="L131">
            <v>0</v>
          </cell>
          <cell r="M131">
            <v>120</v>
          </cell>
          <cell r="N131">
            <v>0</v>
          </cell>
          <cell r="O131">
            <v>3</v>
          </cell>
          <cell r="P131">
            <v>1</v>
          </cell>
          <cell r="Q131">
            <v>0</v>
          </cell>
          <cell r="R131">
            <v>0</v>
          </cell>
          <cell r="S131">
            <v>80</v>
          </cell>
          <cell r="T131">
            <v>95.4545454545455</v>
          </cell>
          <cell r="U131">
            <v>0</v>
          </cell>
          <cell r="V131">
            <v>40</v>
          </cell>
          <cell r="W131">
            <v>30</v>
          </cell>
          <cell r="X131">
            <v>30</v>
          </cell>
          <cell r="Y131">
            <v>0</v>
          </cell>
          <cell r="Z131">
            <v>0</v>
          </cell>
          <cell r="AA131">
            <v>0</v>
          </cell>
          <cell r="AB131">
            <v>0</v>
          </cell>
          <cell r="AC131">
            <v>0</v>
          </cell>
          <cell r="AD131">
            <v>0</v>
          </cell>
          <cell r="AE131">
            <v>0</v>
          </cell>
          <cell r="AF131">
            <v>0</v>
          </cell>
          <cell r="AG131">
            <v>0</v>
          </cell>
          <cell r="AH131">
            <v>0</v>
          </cell>
        </row>
        <row r="131">
          <cell r="AK131">
            <v>395.454545454545</v>
          </cell>
          <cell r="AL131" t="str">
            <v>妇产科</v>
          </cell>
        </row>
        <row r="132">
          <cell r="F132" t="str">
            <v>妇产科</v>
          </cell>
          <cell r="G132">
            <v>2021</v>
          </cell>
        </row>
        <row r="132">
          <cell r="I132" t="str">
            <v>合格</v>
          </cell>
          <cell r="J132">
            <v>0</v>
          </cell>
          <cell r="K132">
            <v>0</v>
          </cell>
          <cell r="L132">
            <v>0</v>
          </cell>
          <cell r="M132">
            <v>120</v>
          </cell>
          <cell r="N132">
            <v>0</v>
          </cell>
          <cell r="O132">
            <v>4</v>
          </cell>
          <cell r="P132">
            <v>2</v>
          </cell>
          <cell r="Q132">
            <v>0</v>
          </cell>
          <cell r="R132">
            <v>0</v>
          </cell>
          <cell r="S132">
            <v>120</v>
          </cell>
          <cell r="T132">
            <v>100</v>
          </cell>
          <cell r="U132">
            <v>0</v>
          </cell>
          <cell r="V132">
            <v>0</v>
          </cell>
          <cell r="W132">
            <v>30</v>
          </cell>
          <cell r="X132">
            <v>0</v>
          </cell>
          <cell r="Y132">
            <v>20</v>
          </cell>
          <cell r="Z132">
            <v>0</v>
          </cell>
          <cell r="AA132">
            <v>0</v>
          </cell>
          <cell r="AB132">
            <v>0</v>
          </cell>
          <cell r="AC132">
            <v>0</v>
          </cell>
          <cell r="AD132">
            <v>0</v>
          </cell>
          <cell r="AE132">
            <v>0</v>
          </cell>
          <cell r="AF132">
            <v>0</v>
          </cell>
          <cell r="AG132">
            <v>0</v>
          </cell>
          <cell r="AH132">
            <v>0</v>
          </cell>
        </row>
        <row r="132">
          <cell r="AK132">
            <v>390</v>
          </cell>
          <cell r="AL132" t="str">
            <v>妇产科</v>
          </cell>
        </row>
        <row r="133">
          <cell r="F133" t="str">
            <v>妇产科</v>
          </cell>
          <cell r="G133">
            <v>2022</v>
          </cell>
        </row>
        <row r="133">
          <cell r="I133" t="str">
            <v>合格</v>
          </cell>
          <cell r="J133">
            <v>0</v>
          </cell>
          <cell r="K133">
            <v>0</v>
          </cell>
          <cell r="L133">
            <v>0</v>
          </cell>
          <cell r="M133">
            <v>120</v>
          </cell>
        </row>
        <row r="133">
          <cell r="O133">
            <v>1</v>
          </cell>
          <cell r="P133">
            <v>2</v>
          </cell>
        </row>
        <row r="133">
          <cell r="S133">
            <v>60</v>
          </cell>
          <cell r="T133">
            <v>100</v>
          </cell>
          <cell r="U133">
            <v>0</v>
          </cell>
          <cell r="V133">
            <v>40</v>
          </cell>
          <cell r="W133">
            <v>30</v>
          </cell>
          <cell r="X133">
            <v>30</v>
          </cell>
          <cell r="Y133">
            <v>0</v>
          </cell>
          <cell r="Z133">
            <v>0</v>
          </cell>
          <cell r="AA133">
            <v>0</v>
          </cell>
          <cell r="AB133">
            <v>0</v>
          </cell>
          <cell r="AC133">
            <v>0</v>
          </cell>
          <cell r="AD133">
            <v>0</v>
          </cell>
          <cell r="AE133">
            <v>0</v>
          </cell>
          <cell r="AF133">
            <v>0</v>
          </cell>
          <cell r="AG133">
            <v>0</v>
          </cell>
          <cell r="AH133">
            <v>0</v>
          </cell>
        </row>
        <row r="133">
          <cell r="AK133">
            <v>380</v>
          </cell>
          <cell r="AL133" t="str">
            <v>妇产科</v>
          </cell>
        </row>
        <row r="134">
          <cell r="F134" t="str">
            <v>妇产科</v>
          </cell>
          <cell r="G134">
            <v>2022</v>
          </cell>
        </row>
        <row r="134">
          <cell r="I134" t="str">
            <v>合格</v>
          </cell>
          <cell r="J134">
            <v>0</v>
          </cell>
          <cell r="K134">
            <v>0</v>
          </cell>
          <cell r="L134">
            <v>0</v>
          </cell>
          <cell r="M134">
            <v>120</v>
          </cell>
        </row>
        <row r="134">
          <cell r="O134">
            <v>2</v>
          </cell>
          <cell r="P134">
            <v>2</v>
          </cell>
        </row>
        <row r="134">
          <cell r="S134">
            <v>80</v>
          </cell>
          <cell r="T134">
            <v>100</v>
          </cell>
          <cell r="U134">
            <v>0</v>
          </cell>
          <cell r="V134">
            <v>20</v>
          </cell>
          <cell r="W134">
            <v>0</v>
          </cell>
          <cell r="X134">
            <v>60</v>
          </cell>
          <cell r="Y134">
            <v>0</v>
          </cell>
          <cell r="Z134">
            <v>0</v>
          </cell>
          <cell r="AA134">
            <v>0</v>
          </cell>
          <cell r="AB134">
            <v>0</v>
          </cell>
          <cell r="AC134">
            <v>0</v>
          </cell>
          <cell r="AD134">
            <v>0</v>
          </cell>
          <cell r="AE134">
            <v>0</v>
          </cell>
          <cell r="AF134">
            <v>0</v>
          </cell>
          <cell r="AG134">
            <v>0</v>
          </cell>
          <cell r="AH134">
            <v>0</v>
          </cell>
        </row>
        <row r="134">
          <cell r="AK134">
            <v>380</v>
          </cell>
          <cell r="AL134" t="str">
            <v>妇产科</v>
          </cell>
        </row>
        <row r="135">
          <cell r="F135" t="str">
            <v>妇产科</v>
          </cell>
          <cell r="G135">
            <v>2022</v>
          </cell>
        </row>
        <row r="135">
          <cell r="I135" t="str">
            <v>合格</v>
          </cell>
          <cell r="J135">
            <v>0</v>
          </cell>
          <cell r="K135">
            <v>0</v>
          </cell>
          <cell r="L135">
            <v>0</v>
          </cell>
          <cell r="M135">
            <v>160</v>
          </cell>
          <cell r="N135">
            <v>0</v>
          </cell>
          <cell r="O135">
            <v>3</v>
          </cell>
          <cell r="P135">
            <v>0</v>
          </cell>
          <cell r="Q135">
            <v>0</v>
          </cell>
          <cell r="R135">
            <v>0</v>
          </cell>
          <cell r="S135">
            <v>60</v>
          </cell>
          <cell r="T135">
            <v>100</v>
          </cell>
          <cell r="U135">
            <v>10</v>
          </cell>
          <cell r="V135">
            <v>20</v>
          </cell>
          <cell r="W135">
            <v>0</v>
          </cell>
          <cell r="X135">
            <v>0</v>
          </cell>
          <cell r="Y135">
            <v>20</v>
          </cell>
          <cell r="Z135">
            <v>0</v>
          </cell>
          <cell r="AA135">
            <v>0</v>
          </cell>
          <cell r="AB135">
            <v>0</v>
          </cell>
          <cell r="AC135">
            <v>0</v>
          </cell>
          <cell r="AD135">
            <v>0</v>
          </cell>
          <cell r="AE135">
            <v>0</v>
          </cell>
          <cell r="AF135">
            <v>0</v>
          </cell>
          <cell r="AG135">
            <v>0</v>
          </cell>
          <cell r="AH135">
            <v>0</v>
          </cell>
        </row>
        <row r="135">
          <cell r="AK135">
            <v>370</v>
          </cell>
          <cell r="AL135" t="str">
            <v>妇产科</v>
          </cell>
        </row>
        <row r="136">
          <cell r="F136" t="str">
            <v>妇产科</v>
          </cell>
          <cell r="G136">
            <v>2022</v>
          </cell>
        </row>
        <row r="136">
          <cell r="I136" t="str">
            <v>合格</v>
          </cell>
          <cell r="J136">
            <v>0</v>
          </cell>
          <cell r="K136">
            <v>0</v>
          </cell>
          <cell r="L136">
            <v>0</v>
          </cell>
          <cell r="M136">
            <v>120</v>
          </cell>
        </row>
        <row r="136">
          <cell r="O136">
            <v>2</v>
          </cell>
          <cell r="P136">
            <v>1</v>
          </cell>
        </row>
        <row r="136">
          <cell r="S136">
            <v>60</v>
          </cell>
          <cell r="T136">
            <v>100</v>
          </cell>
          <cell r="U136">
            <v>0</v>
          </cell>
          <cell r="V136">
            <v>20</v>
          </cell>
          <cell r="W136">
            <v>30</v>
          </cell>
          <cell r="X136">
            <v>30</v>
          </cell>
          <cell r="Y136">
            <v>0</v>
          </cell>
          <cell r="Z136">
            <v>0</v>
          </cell>
          <cell r="AA136">
            <v>0</v>
          </cell>
          <cell r="AB136">
            <v>0</v>
          </cell>
          <cell r="AC136">
            <v>0</v>
          </cell>
          <cell r="AD136">
            <v>0</v>
          </cell>
          <cell r="AE136">
            <v>0</v>
          </cell>
          <cell r="AF136">
            <v>0</v>
          </cell>
          <cell r="AG136">
            <v>0</v>
          </cell>
          <cell r="AH136">
            <v>0</v>
          </cell>
        </row>
        <row r="136">
          <cell r="AK136">
            <v>360</v>
          </cell>
          <cell r="AL136" t="str">
            <v>妇产科</v>
          </cell>
        </row>
        <row r="137">
          <cell r="F137" t="str">
            <v>妇产科</v>
          </cell>
          <cell r="G137">
            <v>2021</v>
          </cell>
        </row>
        <row r="137">
          <cell r="I137" t="str">
            <v>合格</v>
          </cell>
          <cell r="J137">
            <v>0</v>
          </cell>
          <cell r="K137">
            <v>0</v>
          </cell>
          <cell r="L137">
            <v>0</v>
          </cell>
          <cell r="M137">
            <v>120</v>
          </cell>
          <cell r="N137">
            <v>0</v>
          </cell>
          <cell r="O137">
            <v>3</v>
          </cell>
          <cell r="P137">
            <v>1</v>
          </cell>
          <cell r="Q137">
            <v>0</v>
          </cell>
          <cell r="R137">
            <v>0</v>
          </cell>
          <cell r="S137">
            <v>80</v>
          </cell>
          <cell r="T137">
            <v>77.2727272727273</v>
          </cell>
          <cell r="U137">
            <v>10</v>
          </cell>
          <cell r="V137">
            <v>0</v>
          </cell>
          <cell r="W137">
            <v>0</v>
          </cell>
          <cell r="X137">
            <v>30</v>
          </cell>
          <cell r="Y137">
            <v>20</v>
          </cell>
          <cell r="Z137">
            <v>0</v>
          </cell>
          <cell r="AA137">
            <v>0</v>
          </cell>
          <cell r="AB137">
            <v>0</v>
          </cell>
          <cell r="AC137">
            <v>0</v>
          </cell>
          <cell r="AD137">
            <v>0</v>
          </cell>
          <cell r="AE137">
            <v>0</v>
          </cell>
          <cell r="AF137">
            <v>0</v>
          </cell>
          <cell r="AG137">
            <v>0</v>
          </cell>
          <cell r="AH137">
            <v>0</v>
          </cell>
        </row>
        <row r="137">
          <cell r="AK137">
            <v>337.272727272727</v>
          </cell>
          <cell r="AL137" t="str">
            <v>妇产科</v>
          </cell>
        </row>
        <row r="138">
          <cell r="F138" t="str">
            <v>骨科</v>
          </cell>
          <cell r="G138">
            <v>2021</v>
          </cell>
        </row>
        <row r="138">
          <cell r="I138" t="str">
            <v>合格</v>
          </cell>
          <cell r="J138">
            <v>0</v>
          </cell>
          <cell r="K138">
            <v>0</v>
          </cell>
          <cell r="L138">
            <v>0</v>
          </cell>
          <cell r="M138">
            <v>160</v>
          </cell>
          <cell r="N138">
            <v>0</v>
          </cell>
          <cell r="O138">
            <v>4</v>
          </cell>
          <cell r="P138">
            <v>0</v>
          </cell>
          <cell r="Q138">
            <v>0</v>
          </cell>
          <cell r="R138">
            <v>0</v>
          </cell>
          <cell r="S138">
            <v>80</v>
          </cell>
          <cell r="T138">
            <v>100</v>
          </cell>
          <cell r="U138">
            <v>10</v>
          </cell>
          <cell r="V138">
            <v>80</v>
          </cell>
          <cell r="W138">
            <v>60</v>
          </cell>
          <cell r="X138">
            <v>60</v>
          </cell>
          <cell r="Y138">
            <v>80</v>
          </cell>
          <cell r="Z138">
            <v>100</v>
          </cell>
          <cell r="AA138">
            <v>150</v>
          </cell>
          <cell r="AB138">
            <v>100</v>
          </cell>
          <cell r="AC138">
            <v>0</v>
          </cell>
          <cell r="AD138">
            <v>0</v>
          </cell>
          <cell r="AE138">
            <v>0</v>
          </cell>
          <cell r="AF138">
            <v>0</v>
          </cell>
          <cell r="AG138">
            <v>0</v>
          </cell>
          <cell r="AH138">
            <v>0</v>
          </cell>
        </row>
        <row r="138">
          <cell r="AK138">
            <v>980</v>
          </cell>
          <cell r="AL138" t="str">
            <v>骨科</v>
          </cell>
        </row>
        <row r="139">
          <cell r="F139" t="str">
            <v>骨科</v>
          </cell>
          <cell r="G139">
            <v>2021</v>
          </cell>
        </row>
        <row r="139">
          <cell r="I139" t="str">
            <v>合格</v>
          </cell>
          <cell r="J139">
            <v>0</v>
          </cell>
          <cell r="K139">
            <v>50</v>
          </cell>
          <cell r="L139">
            <v>0</v>
          </cell>
          <cell r="M139">
            <v>160</v>
          </cell>
          <cell r="N139">
            <v>0</v>
          </cell>
          <cell r="O139">
            <v>5</v>
          </cell>
          <cell r="P139">
            <v>4</v>
          </cell>
        </row>
        <row r="139">
          <cell r="S139">
            <v>180</v>
          </cell>
          <cell r="T139">
            <v>100</v>
          </cell>
          <cell r="U139">
            <v>10</v>
          </cell>
          <cell r="V139">
            <v>60</v>
          </cell>
          <cell r="W139">
            <v>30</v>
          </cell>
          <cell r="X139">
            <v>30</v>
          </cell>
          <cell r="Y139">
            <v>0</v>
          </cell>
          <cell r="Z139">
            <v>100</v>
          </cell>
          <cell r="AA139">
            <v>150</v>
          </cell>
          <cell r="AB139">
            <v>100</v>
          </cell>
          <cell r="AC139">
            <v>0</v>
          </cell>
          <cell r="AD139">
            <v>0</v>
          </cell>
          <cell r="AE139">
            <v>0</v>
          </cell>
          <cell r="AF139">
            <v>0</v>
          </cell>
          <cell r="AG139">
            <v>0</v>
          </cell>
          <cell r="AH139">
            <v>0</v>
          </cell>
        </row>
        <row r="139">
          <cell r="AK139">
            <v>970</v>
          </cell>
          <cell r="AL139" t="str">
            <v>骨科</v>
          </cell>
        </row>
        <row r="140">
          <cell r="F140" t="str">
            <v>骨科</v>
          </cell>
          <cell r="G140">
            <v>2022</v>
          </cell>
        </row>
        <row r="140">
          <cell r="I140" t="str">
            <v>合格</v>
          </cell>
          <cell r="J140">
            <v>0</v>
          </cell>
          <cell r="K140">
            <v>0</v>
          </cell>
          <cell r="L140">
            <v>0</v>
          </cell>
          <cell r="M140">
            <v>160</v>
          </cell>
        </row>
        <row r="140">
          <cell r="O140">
            <v>6</v>
          </cell>
          <cell r="P140">
            <v>4</v>
          </cell>
        </row>
        <row r="140">
          <cell r="S140">
            <v>200</v>
          </cell>
          <cell r="T140">
            <v>100</v>
          </cell>
          <cell r="U140">
            <v>10</v>
          </cell>
          <cell r="V140">
            <v>60</v>
          </cell>
          <cell r="W140">
            <v>0</v>
          </cell>
          <cell r="X140">
            <v>30</v>
          </cell>
          <cell r="Y140">
            <v>0</v>
          </cell>
          <cell r="Z140">
            <v>100</v>
          </cell>
          <cell r="AA140">
            <v>150</v>
          </cell>
          <cell r="AB140">
            <v>100</v>
          </cell>
          <cell r="AC140">
            <v>0</v>
          </cell>
          <cell r="AD140">
            <v>0</v>
          </cell>
          <cell r="AE140">
            <v>0</v>
          </cell>
          <cell r="AF140">
            <v>0</v>
          </cell>
          <cell r="AG140">
            <v>0</v>
          </cell>
          <cell r="AH140">
            <v>0</v>
          </cell>
        </row>
        <row r="140">
          <cell r="AK140">
            <v>910</v>
          </cell>
          <cell r="AL140" t="str">
            <v>骨科</v>
          </cell>
        </row>
        <row r="141">
          <cell r="F141" t="str">
            <v>骨科</v>
          </cell>
          <cell r="G141">
            <v>2022</v>
          </cell>
        </row>
        <row r="141">
          <cell r="I141" t="str">
            <v>合格</v>
          </cell>
          <cell r="J141">
            <v>0</v>
          </cell>
          <cell r="K141">
            <v>0</v>
          </cell>
          <cell r="L141">
            <v>0</v>
          </cell>
          <cell r="M141">
            <v>120</v>
          </cell>
          <cell r="N141">
            <v>0</v>
          </cell>
          <cell r="O141">
            <v>2</v>
          </cell>
          <cell r="P141">
            <v>4</v>
          </cell>
        </row>
        <row r="141">
          <cell r="S141">
            <v>120</v>
          </cell>
          <cell r="T141">
            <v>100</v>
          </cell>
          <cell r="U141">
            <v>10</v>
          </cell>
          <cell r="V141">
            <v>80</v>
          </cell>
          <cell r="W141">
            <v>60</v>
          </cell>
          <cell r="X141">
            <v>30</v>
          </cell>
          <cell r="Y141">
            <v>40</v>
          </cell>
          <cell r="Z141">
            <v>100</v>
          </cell>
          <cell r="AA141">
            <v>150</v>
          </cell>
          <cell r="AB141">
            <v>100</v>
          </cell>
          <cell r="AC141">
            <v>0</v>
          </cell>
          <cell r="AD141">
            <v>0</v>
          </cell>
          <cell r="AE141">
            <v>0</v>
          </cell>
          <cell r="AF141">
            <v>0</v>
          </cell>
          <cell r="AG141">
            <v>0</v>
          </cell>
          <cell r="AH141">
            <v>0</v>
          </cell>
        </row>
        <row r="141">
          <cell r="AK141">
            <v>910</v>
          </cell>
          <cell r="AL141" t="str">
            <v>骨科</v>
          </cell>
        </row>
        <row r="142">
          <cell r="F142" t="str">
            <v>骨科</v>
          </cell>
          <cell r="G142">
            <v>2020</v>
          </cell>
        </row>
        <row r="142">
          <cell r="I142" t="str">
            <v>合格</v>
          </cell>
          <cell r="J142">
            <v>0</v>
          </cell>
          <cell r="K142">
            <v>0</v>
          </cell>
          <cell r="L142">
            <v>0</v>
          </cell>
          <cell r="M142">
            <v>160</v>
          </cell>
          <cell r="N142">
            <v>0</v>
          </cell>
          <cell r="O142">
            <v>4</v>
          </cell>
          <cell r="P142">
            <v>0</v>
          </cell>
          <cell r="Q142">
            <v>0</v>
          </cell>
          <cell r="R142">
            <v>0</v>
          </cell>
          <cell r="S142">
            <v>80</v>
          </cell>
          <cell r="T142">
            <v>100</v>
          </cell>
          <cell r="U142">
            <v>10</v>
          </cell>
          <cell r="V142">
            <v>40</v>
          </cell>
          <cell r="W142">
            <v>60</v>
          </cell>
          <cell r="X142">
            <v>0</v>
          </cell>
          <cell r="Y142">
            <v>80</v>
          </cell>
          <cell r="Z142">
            <v>100</v>
          </cell>
          <cell r="AA142">
            <v>150</v>
          </cell>
          <cell r="AB142">
            <v>100</v>
          </cell>
          <cell r="AC142">
            <v>0</v>
          </cell>
          <cell r="AD142">
            <v>0</v>
          </cell>
          <cell r="AE142">
            <v>0</v>
          </cell>
          <cell r="AF142">
            <v>0</v>
          </cell>
          <cell r="AG142">
            <v>0</v>
          </cell>
          <cell r="AH142">
            <v>0</v>
          </cell>
        </row>
        <row r="142">
          <cell r="AK142">
            <v>880</v>
          </cell>
          <cell r="AL142" t="str">
            <v>骨科</v>
          </cell>
        </row>
        <row r="143">
          <cell r="F143" t="str">
            <v>骨科</v>
          </cell>
          <cell r="G143">
            <v>2020</v>
          </cell>
        </row>
        <row r="143">
          <cell r="I143" t="str">
            <v>合格</v>
          </cell>
          <cell r="J143">
            <v>0</v>
          </cell>
          <cell r="K143">
            <v>0</v>
          </cell>
          <cell r="L143">
            <v>0</v>
          </cell>
          <cell r="M143">
            <v>160</v>
          </cell>
          <cell r="N143">
            <v>0</v>
          </cell>
          <cell r="O143">
            <v>1</v>
          </cell>
          <cell r="P143">
            <v>1</v>
          </cell>
          <cell r="Q143">
            <v>0</v>
          </cell>
          <cell r="R143">
            <v>0</v>
          </cell>
          <cell r="S143">
            <v>40</v>
          </cell>
          <cell r="T143">
            <v>100</v>
          </cell>
          <cell r="U143">
            <v>10</v>
          </cell>
          <cell r="V143">
            <v>40</v>
          </cell>
          <cell r="W143">
            <v>120</v>
          </cell>
          <cell r="X143">
            <v>60</v>
          </cell>
          <cell r="Y143">
            <v>0</v>
          </cell>
          <cell r="Z143">
            <v>100</v>
          </cell>
          <cell r="AA143">
            <v>150</v>
          </cell>
          <cell r="AB143">
            <v>100</v>
          </cell>
          <cell r="AC143">
            <v>0</v>
          </cell>
          <cell r="AD143">
            <v>0</v>
          </cell>
          <cell r="AE143">
            <v>0</v>
          </cell>
          <cell r="AF143">
            <v>0</v>
          </cell>
          <cell r="AG143">
            <v>0</v>
          </cell>
          <cell r="AH143">
            <v>0</v>
          </cell>
        </row>
        <row r="143">
          <cell r="AK143">
            <v>880</v>
          </cell>
          <cell r="AL143" t="str">
            <v>骨科</v>
          </cell>
        </row>
        <row r="144">
          <cell r="F144" t="str">
            <v>骨科</v>
          </cell>
          <cell r="G144">
            <v>2021</v>
          </cell>
        </row>
        <row r="144">
          <cell r="I144" t="str">
            <v>合格</v>
          </cell>
          <cell r="J144">
            <v>0</v>
          </cell>
          <cell r="K144">
            <v>0</v>
          </cell>
          <cell r="L144">
            <v>0</v>
          </cell>
          <cell r="M144">
            <v>140</v>
          </cell>
          <cell r="N144">
            <v>0</v>
          </cell>
        </row>
        <row r="144">
          <cell r="Q144">
            <v>0</v>
          </cell>
          <cell r="R144">
            <v>0</v>
          </cell>
          <cell r="S144">
            <v>120</v>
          </cell>
          <cell r="T144">
            <v>100</v>
          </cell>
          <cell r="U144">
            <v>10</v>
          </cell>
          <cell r="V144">
            <v>20</v>
          </cell>
          <cell r="W144">
            <v>60</v>
          </cell>
          <cell r="X144">
            <v>60</v>
          </cell>
          <cell r="Y144">
            <v>20</v>
          </cell>
          <cell r="Z144">
            <v>100</v>
          </cell>
          <cell r="AA144">
            <v>150</v>
          </cell>
          <cell r="AB144">
            <v>100</v>
          </cell>
          <cell r="AC144">
            <v>0</v>
          </cell>
          <cell r="AD144">
            <v>0</v>
          </cell>
          <cell r="AE144">
            <v>0</v>
          </cell>
          <cell r="AF144">
            <v>0</v>
          </cell>
          <cell r="AG144">
            <v>0</v>
          </cell>
          <cell r="AH144">
            <v>0</v>
          </cell>
        </row>
        <row r="144">
          <cell r="AK144">
            <v>880</v>
          </cell>
          <cell r="AL144" t="str">
            <v>骨科</v>
          </cell>
        </row>
        <row r="145">
          <cell r="F145" t="str">
            <v>骨科</v>
          </cell>
          <cell r="G145">
            <v>2021</v>
          </cell>
        </row>
        <row r="145">
          <cell r="I145" t="str">
            <v>合格</v>
          </cell>
          <cell r="J145">
            <v>0</v>
          </cell>
          <cell r="K145">
            <v>0</v>
          </cell>
          <cell r="L145">
            <v>0</v>
          </cell>
          <cell r="M145">
            <v>160</v>
          </cell>
          <cell r="N145">
            <v>0</v>
          </cell>
          <cell r="O145">
            <v>5</v>
          </cell>
          <cell r="P145">
            <v>0</v>
          </cell>
          <cell r="Q145">
            <v>0</v>
          </cell>
          <cell r="R145">
            <v>0</v>
          </cell>
          <cell r="S145">
            <v>100</v>
          </cell>
          <cell r="T145">
            <v>100</v>
          </cell>
          <cell r="U145">
            <v>10</v>
          </cell>
          <cell r="V145">
            <v>60</v>
          </cell>
          <cell r="W145">
            <v>60</v>
          </cell>
          <cell r="X145">
            <v>60</v>
          </cell>
          <cell r="Y145">
            <v>60</v>
          </cell>
          <cell r="Z145">
            <v>100</v>
          </cell>
          <cell r="AA145">
            <v>150</v>
          </cell>
          <cell r="AB145">
            <v>0</v>
          </cell>
          <cell r="AC145">
            <v>0</v>
          </cell>
          <cell r="AD145">
            <v>0</v>
          </cell>
          <cell r="AE145">
            <v>0</v>
          </cell>
          <cell r="AF145">
            <v>0</v>
          </cell>
          <cell r="AG145">
            <v>0</v>
          </cell>
          <cell r="AH145">
            <v>0</v>
          </cell>
        </row>
        <row r="145">
          <cell r="AK145">
            <v>860</v>
          </cell>
          <cell r="AL145" t="str">
            <v>骨科</v>
          </cell>
        </row>
        <row r="146">
          <cell r="F146" t="str">
            <v>骨科</v>
          </cell>
          <cell r="G146">
            <v>2021</v>
          </cell>
        </row>
        <row r="146">
          <cell r="I146" t="str">
            <v>合格</v>
          </cell>
          <cell r="J146">
            <v>0</v>
          </cell>
          <cell r="K146">
            <v>0</v>
          </cell>
          <cell r="L146">
            <v>0</v>
          </cell>
          <cell r="M146">
            <v>160</v>
          </cell>
          <cell r="N146">
            <v>0</v>
          </cell>
          <cell r="O146">
            <v>4</v>
          </cell>
          <cell r="P146">
            <v>0</v>
          </cell>
          <cell r="Q146">
            <v>0</v>
          </cell>
          <cell r="R146">
            <v>0</v>
          </cell>
          <cell r="S146">
            <v>80</v>
          </cell>
          <cell r="T146">
            <v>100</v>
          </cell>
          <cell r="U146">
            <v>0</v>
          </cell>
          <cell r="V146">
            <v>60</v>
          </cell>
          <cell r="W146">
            <v>30</v>
          </cell>
          <cell r="X146">
            <v>60</v>
          </cell>
          <cell r="Y146">
            <v>20</v>
          </cell>
          <cell r="Z146">
            <v>100</v>
          </cell>
          <cell r="AA146">
            <v>150</v>
          </cell>
          <cell r="AB146">
            <v>100</v>
          </cell>
          <cell r="AC146">
            <v>0</v>
          </cell>
          <cell r="AD146">
            <v>0</v>
          </cell>
          <cell r="AE146">
            <v>0</v>
          </cell>
          <cell r="AF146">
            <v>0</v>
          </cell>
          <cell r="AG146">
            <v>0</v>
          </cell>
          <cell r="AH146">
            <v>0</v>
          </cell>
        </row>
        <row r="146">
          <cell r="AK146">
            <v>860</v>
          </cell>
          <cell r="AL146" t="str">
            <v>骨科</v>
          </cell>
        </row>
        <row r="147">
          <cell r="F147" t="str">
            <v>骨科</v>
          </cell>
          <cell r="G147">
            <v>2020</v>
          </cell>
        </row>
        <row r="147">
          <cell r="I147" t="str">
            <v>合格</v>
          </cell>
          <cell r="J147">
            <v>0</v>
          </cell>
          <cell r="K147">
            <v>0</v>
          </cell>
          <cell r="L147">
            <v>0</v>
          </cell>
          <cell r="M147">
            <v>120</v>
          </cell>
        </row>
        <row r="147">
          <cell r="O147">
            <v>5</v>
          </cell>
        </row>
        <row r="147">
          <cell r="S147">
            <v>100</v>
          </cell>
          <cell r="T147">
            <v>100</v>
          </cell>
          <cell r="U147">
            <v>10</v>
          </cell>
          <cell r="V147">
            <v>80</v>
          </cell>
          <cell r="W147">
            <v>60</v>
          </cell>
          <cell r="X147">
            <v>30</v>
          </cell>
          <cell r="Y147">
            <v>0</v>
          </cell>
          <cell r="Z147">
            <v>100</v>
          </cell>
          <cell r="AA147">
            <v>150</v>
          </cell>
          <cell r="AB147">
            <v>100</v>
          </cell>
          <cell r="AC147">
            <v>0</v>
          </cell>
          <cell r="AD147">
            <v>0</v>
          </cell>
          <cell r="AE147">
            <v>0</v>
          </cell>
          <cell r="AF147">
            <v>0</v>
          </cell>
          <cell r="AG147">
            <v>0</v>
          </cell>
          <cell r="AH147">
            <v>0</v>
          </cell>
        </row>
        <row r="147">
          <cell r="AK147">
            <v>850</v>
          </cell>
          <cell r="AL147" t="str">
            <v>骨科</v>
          </cell>
        </row>
        <row r="148">
          <cell r="F148" t="str">
            <v>骨科</v>
          </cell>
          <cell r="G148">
            <v>2020</v>
          </cell>
        </row>
        <row r="148">
          <cell r="I148" t="str">
            <v>合格</v>
          </cell>
          <cell r="J148">
            <v>0</v>
          </cell>
          <cell r="K148">
            <v>0</v>
          </cell>
          <cell r="L148">
            <v>0</v>
          </cell>
          <cell r="M148">
            <v>160</v>
          </cell>
          <cell r="N148">
            <v>0</v>
          </cell>
          <cell r="O148">
            <v>4</v>
          </cell>
          <cell r="P148">
            <v>0</v>
          </cell>
          <cell r="Q148">
            <v>0</v>
          </cell>
          <cell r="R148">
            <v>0</v>
          </cell>
          <cell r="S148">
            <v>80</v>
          </cell>
          <cell r="T148">
            <v>100</v>
          </cell>
          <cell r="U148">
            <v>10</v>
          </cell>
          <cell r="V148">
            <v>20</v>
          </cell>
          <cell r="W148">
            <v>30</v>
          </cell>
          <cell r="X148">
            <v>0</v>
          </cell>
          <cell r="Y148">
            <v>80</v>
          </cell>
          <cell r="Z148">
            <v>100</v>
          </cell>
          <cell r="AA148">
            <v>150</v>
          </cell>
          <cell r="AB148">
            <v>100</v>
          </cell>
          <cell r="AC148">
            <v>0</v>
          </cell>
          <cell r="AD148">
            <v>0</v>
          </cell>
          <cell r="AE148">
            <v>0</v>
          </cell>
          <cell r="AF148">
            <v>0</v>
          </cell>
          <cell r="AG148">
            <v>0</v>
          </cell>
          <cell r="AH148">
            <v>0</v>
          </cell>
        </row>
        <row r="148">
          <cell r="AK148">
            <v>830</v>
          </cell>
          <cell r="AL148" t="str">
            <v>骨科</v>
          </cell>
        </row>
        <row r="149">
          <cell r="F149" t="str">
            <v>骨科</v>
          </cell>
          <cell r="G149">
            <v>2020</v>
          </cell>
        </row>
        <row r="149">
          <cell r="I149" t="str">
            <v>合格</v>
          </cell>
          <cell r="J149">
            <v>0</v>
          </cell>
          <cell r="K149">
            <v>0</v>
          </cell>
          <cell r="L149">
            <v>0</v>
          </cell>
          <cell r="M149">
            <v>160</v>
          </cell>
          <cell r="N149">
            <v>0</v>
          </cell>
          <cell r="O149">
            <v>4</v>
          </cell>
          <cell r="P149">
            <v>0</v>
          </cell>
          <cell r="Q149">
            <v>0</v>
          </cell>
          <cell r="R149">
            <v>0</v>
          </cell>
          <cell r="S149">
            <v>80</v>
          </cell>
          <cell r="T149">
            <v>100</v>
          </cell>
          <cell r="U149">
            <v>10</v>
          </cell>
          <cell r="V149">
            <v>20</v>
          </cell>
          <cell r="W149">
            <v>30</v>
          </cell>
          <cell r="X149">
            <v>0</v>
          </cell>
          <cell r="Y149">
            <v>80</v>
          </cell>
          <cell r="Z149">
            <v>100</v>
          </cell>
          <cell r="AA149">
            <v>150</v>
          </cell>
          <cell r="AB149">
            <v>100</v>
          </cell>
          <cell r="AC149">
            <v>0</v>
          </cell>
          <cell r="AD149">
            <v>0</v>
          </cell>
          <cell r="AE149">
            <v>0</v>
          </cell>
          <cell r="AF149">
            <v>0</v>
          </cell>
          <cell r="AG149">
            <v>0</v>
          </cell>
          <cell r="AH149">
            <v>0</v>
          </cell>
        </row>
        <row r="149">
          <cell r="AK149">
            <v>830</v>
          </cell>
          <cell r="AL149" t="str">
            <v>骨科</v>
          </cell>
        </row>
        <row r="150">
          <cell r="F150" t="str">
            <v>骨科</v>
          </cell>
          <cell r="G150">
            <v>2021</v>
          </cell>
        </row>
        <row r="150">
          <cell r="I150" t="str">
            <v>合格</v>
          </cell>
          <cell r="J150">
            <v>0</v>
          </cell>
          <cell r="K150">
            <v>0</v>
          </cell>
          <cell r="L150">
            <v>0</v>
          </cell>
          <cell r="M150">
            <v>160</v>
          </cell>
          <cell r="N150">
            <v>0</v>
          </cell>
          <cell r="O150">
            <v>2</v>
          </cell>
          <cell r="P150">
            <v>0</v>
          </cell>
          <cell r="Q150">
            <v>0</v>
          </cell>
          <cell r="R150">
            <v>0</v>
          </cell>
          <cell r="S150">
            <v>40</v>
          </cell>
          <cell r="T150">
            <v>100</v>
          </cell>
          <cell r="U150">
            <v>10</v>
          </cell>
          <cell r="V150">
            <v>80</v>
          </cell>
          <cell r="W150">
            <v>60</v>
          </cell>
          <cell r="X150">
            <v>120</v>
          </cell>
          <cell r="Y150">
            <v>0</v>
          </cell>
          <cell r="Z150">
            <v>100</v>
          </cell>
          <cell r="AA150">
            <v>150</v>
          </cell>
          <cell r="AB150">
            <v>0</v>
          </cell>
          <cell r="AC150">
            <v>0</v>
          </cell>
          <cell r="AD150">
            <v>0</v>
          </cell>
          <cell r="AE150">
            <v>0</v>
          </cell>
          <cell r="AF150">
            <v>0</v>
          </cell>
          <cell r="AG150">
            <v>0</v>
          </cell>
          <cell r="AH150">
            <v>0</v>
          </cell>
        </row>
        <row r="150">
          <cell r="AK150">
            <v>820</v>
          </cell>
          <cell r="AL150" t="str">
            <v>骨科</v>
          </cell>
        </row>
        <row r="151">
          <cell r="F151" t="str">
            <v>骨科</v>
          </cell>
          <cell r="G151">
            <v>2020</v>
          </cell>
        </row>
        <row r="151">
          <cell r="I151" t="str">
            <v>合格</v>
          </cell>
          <cell r="J151">
            <v>0</v>
          </cell>
          <cell r="K151">
            <v>0</v>
          </cell>
          <cell r="L151">
            <v>0</v>
          </cell>
          <cell r="M151">
            <v>160</v>
          </cell>
          <cell r="N151">
            <v>0</v>
          </cell>
          <cell r="O151">
            <v>0</v>
          </cell>
          <cell r="P151">
            <v>0</v>
          </cell>
          <cell r="Q151">
            <v>0</v>
          </cell>
          <cell r="R151">
            <v>0</v>
          </cell>
          <cell r="S151">
            <v>0</v>
          </cell>
          <cell r="T151">
            <v>100</v>
          </cell>
          <cell r="U151">
            <v>10</v>
          </cell>
          <cell r="V151">
            <v>60</v>
          </cell>
          <cell r="W151">
            <v>90</v>
          </cell>
          <cell r="X151">
            <v>30</v>
          </cell>
          <cell r="Y151">
            <v>20</v>
          </cell>
          <cell r="Z151">
            <v>100</v>
          </cell>
          <cell r="AA151">
            <v>150</v>
          </cell>
          <cell r="AB151">
            <v>100</v>
          </cell>
          <cell r="AC151">
            <v>0</v>
          </cell>
          <cell r="AD151">
            <v>0</v>
          </cell>
          <cell r="AE151">
            <v>0</v>
          </cell>
          <cell r="AF151">
            <v>0</v>
          </cell>
          <cell r="AG151">
            <v>0</v>
          </cell>
          <cell r="AH151">
            <v>0</v>
          </cell>
        </row>
        <row r="151">
          <cell r="AK151">
            <v>820</v>
          </cell>
          <cell r="AL151" t="str">
            <v>骨科</v>
          </cell>
        </row>
        <row r="152">
          <cell r="F152" t="str">
            <v>骨科</v>
          </cell>
          <cell r="G152">
            <v>2021</v>
          </cell>
        </row>
        <row r="152">
          <cell r="I152" t="str">
            <v>合格</v>
          </cell>
          <cell r="J152">
            <v>0</v>
          </cell>
          <cell r="K152">
            <v>0</v>
          </cell>
          <cell r="L152">
            <v>0</v>
          </cell>
          <cell r="M152">
            <v>160</v>
          </cell>
          <cell r="N152">
            <v>0</v>
          </cell>
          <cell r="O152">
            <v>0</v>
          </cell>
          <cell r="P152">
            <v>0</v>
          </cell>
          <cell r="Q152">
            <v>0</v>
          </cell>
          <cell r="R152">
            <v>0</v>
          </cell>
          <cell r="S152">
            <v>0</v>
          </cell>
          <cell r="T152">
            <v>100</v>
          </cell>
          <cell r="U152">
            <v>10</v>
          </cell>
          <cell r="V152">
            <v>40</v>
          </cell>
          <cell r="W152">
            <v>90</v>
          </cell>
          <cell r="X152">
            <v>30</v>
          </cell>
          <cell r="Y152">
            <v>20</v>
          </cell>
          <cell r="Z152">
            <v>100</v>
          </cell>
          <cell r="AA152">
            <v>150</v>
          </cell>
          <cell r="AB152">
            <v>100</v>
          </cell>
          <cell r="AC152">
            <v>0</v>
          </cell>
          <cell r="AD152">
            <v>0</v>
          </cell>
          <cell r="AE152">
            <v>0</v>
          </cell>
          <cell r="AF152">
            <v>0</v>
          </cell>
          <cell r="AG152">
            <v>0</v>
          </cell>
          <cell r="AH152">
            <v>0</v>
          </cell>
        </row>
        <row r="152">
          <cell r="AK152">
            <v>800</v>
          </cell>
          <cell r="AL152" t="str">
            <v>骨科</v>
          </cell>
        </row>
        <row r="153">
          <cell r="F153" t="str">
            <v>骨科</v>
          </cell>
          <cell r="G153">
            <v>2021</v>
          </cell>
        </row>
        <row r="153">
          <cell r="I153" t="str">
            <v>合格</v>
          </cell>
          <cell r="J153">
            <v>0</v>
          </cell>
          <cell r="K153">
            <v>0</v>
          </cell>
          <cell r="L153">
            <v>0</v>
          </cell>
          <cell r="M153">
            <v>120</v>
          </cell>
          <cell r="N153">
            <v>0</v>
          </cell>
          <cell r="O153">
            <v>5</v>
          </cell>
          <cell r="P153">
            <v>4</v>
          </cell>
        </row>
        <row r="153">
          <cell r="S153">
            <v>180</v>
          </cell>
          <cell r="T153">
            <v>100</v>
          </cell>
          <cell r="U153">
            <v>10</v>
          </cell>
          <cell r="V153">
            <v>80</v>
          </cell>
          <cell r="W153">
            <v>0</v>
          </cell>
          <cell r="X153">
            <v>60</v>
          </cell>
          <cell r="Y153">
            <v>0</v>
          </cell>
          <cell r="Z153">
            <v>100</v>
          </cell>
          <cell r="AA153">
            <v>150</v>
          </cell>
          <cell r="AB153">
            <v>0</v>
          </cell>
          <cell r="AC153">
            <v>0</v>
          </cell>
          <cell r="AD153">
            <v>0</v>
          </cell>
          <cell r="AE153">
            <v>0</v>
          </cell>
          <cell r="AF153">
            <v>0</v>
          </cell>
          <cell r="AG153">
            <v>0</v>
          </cell>
          <cell r="AH153">
            <v>0</v>
          </cell>
        </row>
        <row r="153">
          <cell r="AK153">
            <v>800</v>
          </cell>
          <cell r="AL153" t="str">
            <v>骨科</v>
          </cell>
        </row>
        <row r="154">
          <cell r="F154" t="str">
            <v>骨科</v>
          </cell>
          <cell r="G154">
            <v>2020</v>
          </cell>
        </row>
        <row r="154">
          <cell r="I154" t="str">
            <v>合格</v>
          </cell>
          <cell r="J154">
            <v>0</v>
          </cell>
          <cell r="K154">
            <v>0</v>
          </cell>
          <cell r="L154">
            <v>0</v>
          </cell>
          <cell r="M154">
            <v>120</v>
          </cell>
          <cell r="N154">
            <v>0</v>
          </cell>
          <cell r="O154">
            <v>4</v>
          </cell>
          <cell r="P154">
            <v>0</v>
          </cell>
        </row>
        <row r="154">
          <cell r="S154">
            <v>80</v>
          </cell>
          <cell r="T154">
            <v>100</v>
          </cell>
          <cell r="U154">
            <v>0</v>
          </cell>
          <cell r="V154">
            <v>20</v>
          </cell>
          <cell r="W154">
            <v>0</v>
          </cell>
          <cell r="X154">
            <v>60</v>
          </cell>
          <cell r="Y154">
            <v>60</v>
          </cell>
          <cell r="Z154">
            <v>100</v>
          </cell>
          <cell r="AA154">
            <v>150</v>
          </cell>
          <cell r="AB154">
            <v>100</v>
          </cell>
          <cell r="AC154">
            <v>0</v>
          </cell>
          <cell r="AD154">
            <v>0</v>
          </cell>
          <cell r="AE154">
            <v>0</v>
          </cell>
          <cell r="AF154">
            <v>0</v>
          </cell>
          <cell r="AG154">
            <v>0</v>
          </cell>
          <cell r="AH154">
            <v>0</v>
          </cell>
        </row>
        <row r="154">
          <cell r="AK154">
            <v>790</v>
          </cell>
          <cell r="AL154" t="str">
            <v>骨科</v>
          </cell>
        </row>
        <row r="155">
          <cell r="F155" t="str">
            <v>骨科</v>
          </cell>
          <cell r="G155">
            <v>2020</v>
          </cell>
        </row>
        <row r="155">
          <cell r="I155" t="str">
            <v>合格</v>
          </cell>
          <cell r="J155">
            <v>0</v>
          </cell>
          <cell r="K155">
            <v>0</v>
          </cell>
          <cell r="L155">
            <v>0</v>
          </cell>
          <cell r="M155">
            <v>160</v>
          </cell>
          <cell r="N155">
            <v>0</v>
          </cell>
          <cell r="O155">
            <v>3</v>
          </cell>
          <cell r="P155">
            <v>1</v>
          </cell>
          <cell r="Q155">
            <v>0</v>
          </cell>
          <cell r="R155">
            <v>0</v>
          </cell>
          <cell r="S155">
            <v>80</v>
          </cell>
          <cell r="T155">
            <v>100</v>
          </cell>
          <cell r="U155">
            <v>0</v>
          </cell>
          <cell r="V155">
            <v>20</v>
          </cell>
          <cell r="W155">
            <v>30</v>
          </cell>
          <cell r="X155">
            <v>30</v>
          </cell>
          <cell r="Y155">
            <v>0</v>
          </cell>
          <cell r="Z155">
            <v>100</v>
          </cell>
          <cell r="AA155">
            <v>150</v>
          </cell>
          <cell r="AB155">
            <v>100</v>
          </cell>
          <cell r="AC155">
            <v>0</v>
          </cell>
          <cell r="AD155">
            <v>0</v>
          </cell>
          <cell r="AE155">
            <v>0</v>
          </cell>
          <cell r="AF155">
            <v>0</v>
          </cell>
          <cell r="AG155">
            <v>0</v>
          </cell>
          <cell r="AH155">
            <v>0</v>
          </cell>
        </row>
        <row r="155">
          <cell r="AK155">
            <v>770</v>
          </cell>
          <cell r="AL155" t="str">
            <v>骨科</v>
          </cell>
        </row>
        <row r="156">
          <cell r="F156" t="str">
            <v>骨科</v>
          </cell>
          <cell r="G156">
            <v>2022</v>
          </cell>
        </row>
        <row r="156">
          <cell r="I156" t="str">
            <v>合格</v>
          </cell>
          <cell r="J156">
            <v>0</v>
          </cell>
          <cell r="K156">
            <v>0</v>
          </cell>
          <cell r="L156">
            <v>0</v>
          </cell>
          <cell r="M156">
            <v>120</v>
          </cell>
        </row>
        <row r="156">
          <cell r="O156">
            <v>4</v>
          </cell>
          <cell r="P156">
            <v>1</v>
          </cell>
        </row>
        <row r="156">
          <cell r="S156">
            <v>100</v>
          </cell>
          <cell r="T156">
            <v>100</v>
          </cell>
          <cell r="U156">
            <v>10</v>
          </cell>
          <cell r="V156">
            <v>40</v>
          </cell>
          <cell r="W156">
            <v>0</v>
          </cell>
          <cell r="X156">
            <v>0</v>
          </cell>
          <cell r="Y156">
            <v>0</v>
          </cell>
          <cell r="Z156">
            <v>100</v>
          </cell>
          <cell r="AA156">
            <v>150</v>
          </cell>
          <cell r="AB156">
            <v>100</v>
          </cell>
          <cell r="AC156">
            <v>0</v>
          </cell>
          <cell r="AD156">
            <v>0</v>
          </cell>
          <cell r="AE156">
            <v>0</v>
          </cell>
          <cell r="AF156">
            <v>0</v>
          </cell>
          <cell r="AG156">
            <v>0</v>
          </cell>
          <cell r="AH156">
            <v>0</v>
          </cell>
        </row>
        <row r="156">
          <cell r="AK156">
            <v>720</v>
          </cell>
          <cell r="AL156" t="str">
            <v>骨科</v>
          </cell>
        </row>
        <row r="157">
          <cell r="F157" t="str">
            <v>骨科</v>
          </cell>
          <cell r="G157">
            <v>2022</v>
          </cell>
        </row>
        <row r="157">
          <cell r="I157" t="str">
            <v>合格</v>
          </cell>
          <cell r="J157">
            <v>0</v>
          </cell>
          <cell r="K157">
            <v>0</v>
          </cell>
          <cell r="L157">
            <v>0</v>
          </cell>
          <cell r="M157">
            <v>160</v>
          </cell>
          <cell r="N157">
            <v>0</v>
          </cell>
          <cell r="O157">
            <v>0</v>
          </cell>
          <cell r="P157">
            <v>0</v>
          </cell>
          <cell r="Q157">
            <v>0</v>
          </cell>
          <cell r="R157">
            <v>0</v>
          </cell>
          <cell r="S157">
            <v>0</v>
          </cell>
          <cell r="T157">
            <v>100</v>
          </cell>
          <cell r="U157">
            <v>10</v>
          </cell>
          <cell r="V157">
            <v>60</v>
          </cell>
          <cell r="W157">
            <v>90</v>
          </cell>
          <cell r="X157">
            <v>30</v>
          </cell>
          <cell r="Y157">
            <v>20</v>
          </cell>
          <cell r="Z157">
            <v>100</v>
          </cell>
          <cell r="AA157">
            <v>150</v>
          </cell>
          <cell r="AB157">
            <v>0</v>
          </cell>
          <cell r="AC157">
            <v>0</v>
          </cell>
          <cell r="AD157">
            <v>0</v>
          </cell>
          <cell r="AE157">
            <v>0</v>
          </cell>
          <cell r="AF157">
            <v>0</v>
          </cell>
          <cell r="AG157">
            <v>0</v>
          </cell>
          <cell r="AH157">
            <v>0</v>
          </cell>
        </row>
        <row r="157">
          <cell r="AK157">
            <v>720</v>
          </cell>
          <cell r="AL157" t="str">
            <v>骨科</v>
          </cell>
        </row>
        <row r="158">
          <cell r="F158" t="str">
            <v>骨科</v>
          </cell>
          <cell r="G158">
            <v>2022</v>
          </cell>
        </row>
        <row r="158">
          <cell r="I158" t="str">
            <v>合格</v>
          </cell>
          <cell r="J158">
            <v>0</v>
          </cell>
          <cell r="K158">
            <v>0</v>
          </cell>
          <cell r="L158">
            <v>0</v>
          </cell>
          <cell r="M158">
            <v>160</v>
          </cell>
          <cell r="N158">
            <v>0</v>
          </cell>
          <cell r="O158">
            <v>3</v>
          </cell>
          <cell r="P158">
            <v>0</v>
          </cell>
          <cell r="Q158">
            <v>0</v>
          </cell>
          <cell r="R158">
            <v>0</v>
          </cell>
          <cell r="S158">
            <v>60</v>
          </cell>
          <cell r="T158">
            <v>100</v>
          </cell>
          <cell r="U158">
            <v>0</v>
          </cell>
          <cell r="V158">
            <v>40</v>
          </cell>
          <cell r="W158">
            <v>120</v>
          </cell>
          <cell r="X158">
            <v>120</v>
          </cell>
          <cell r="Y158">
            <v>0</v>
          </cell>
          <cell r="Z158">
            <v>100</v>
          </cell>
          <cell r="AA158">
            <v>0</v>
          </cell>
          <cell r="AB158">
            <v>0</v>
          </cell>
          <cell r="AC158">
            <v>0</v>
          </cell>
          <cell r="AD158">
            <v>0</v>
          </cell>
          <cell r="AE158">
            <v>0</v>
          </cell>
          <cell r="AF158">
            <v>0</v>
          </cell>
          <cell r="AG158">
            <v>0</v>
          </cell>
          <cell r="AH158">
            <v>0</v>
          </cell>
        </row>
        <row r="158">
          <cell r="AK158">
            <v>700</v>
          </cell>
          <cell r="AL158" t="str">
            <v>骨科</v>
          </cell>
        </row>
        <row r="159">
          <cell r="F159" t="str">
            <v>骨科</v>
          </cell>
          <cell r="G159">
            <v>2020</v>
          </cell>
        </row>
        <row r="159">
          <cell r="I159" t="str">
            <v>合格</v>
          </cell>
          <cell r="J159">
            <v>0</v>
          </cell>
          <cell r="K159">
            <v>0</v>
          </cell>
          <cell r="L159">
            <v>0</v>
          </cell>
          <cell r="M159">
            <v>160</v>
          </cell>
          <cell r="N159">
            <v>0</v>
          </cell>
          <cell r="O159">
            <v>0</v>
          </cell>
          <cell r="P159">
            <v>0</v>
          </cell>
          <cell r="Q159">
            <v>0</v>
          </cell>
          <cell r="R159">
            <v>0</v>
          </cell>
          <cell r="S159">
            <v>0</v>
          </cell>
          <cell r="T159">
            <v>100</v>
          </cell>
          <cell r="U159">
            <v>10</v>
          </cell>
          <cell r="V159">
            <v>0</v>
          </cell>
          <cell r="W159">
            <v>30</v>
          </cell>
          <cell r="X159">
            <v>0</v>
          </cell>
          <cell r="Y159">
            <v>20</v>
          </cell>
          <cell r="Z159">
            <v>100</v>
          </cell>
          <cell r="AA159">
            <v>150</v>
          </cell>
          <cell r="AB159">
            <v>100</v>
          </cell>
          <cell r="AC159">
            <v>0</v>
          </cell>
          <cell r="AD159">
            <v>0</v>
          </cell>
          <cell r="AE159">
            <v>0</v>
          </cell>
          <cell r="AF159">
            <v>0</v>
          </cell>
          <cell r="AG159">
            <v>0</v>
          </cell>
          <cell r="AH159">
            <v>0</v>
          </cell>
        </row>
        <row r="159">
          <cell r="AK159">
            <v>670</v>
          </cell>
          <cell r="AL159" t="str">
            <v>骨科</v>
          </cell>
        </row>
        <row r="160">
          <cell r="F160" t="str">
            <v>骨科</v>
          </cell>
          <cell r="G160">
            <v>2022</v>
          </cell>
        </row>
        <row r="160">
          <cell r="I160" t="str">
            <v>合格</v>
          </cell>
          <cell r="J160">
            <v>0</v>
          </cell>
          <cell r="K160">
            <v>0</v>
          </cell>
          <cell r="L160">
            <v>0</v>
          </cell>
          <cell r="M160">
            <v>160</v>
          </cell>
          <cell r="N160">
            <v>0</v>
          </cell>
          <cell r="O160">
            <v>2</v>
          </cell>
          <cell r="P160">
            <v>0</v>
          </cell>
          <cell r="Q160">
            <v>0</v>
          </cell>
          <cell r="R160">
            <v>0</v>
          </cell>
          <cell r="S160">
            <v>40</v>
          </cell>
          <cell r="T160">
            <v>100</v>
          </cell>
          <cell r="U160">
            <v>10</v>
          </cell>
          <cell r="V160">
            <v>80</v>
          </cell>
          <cell r="W160">
            <v>120</v>
          </cell>
          <cell r="X160">
            <v>120</v>
          </cell>
          <cell r="Y160">
            <v>0</v>
          </cell>
          <cell r="Z160">
            <v>0</v>
          </cell>
          <cell r="AA160">
            <v>0</v>
          </cell>
          <cell r="AB160">
            <v>0</v>
          </cell>
          <cell r="AC160">
            <v>0</v>
          </cell>
          <cell r="AD160">
            <v>0</v>
          </cell>
          <cell r="AE160">
            <v>0</v>
          </cell>
          <cell r="AF160">
            <v>0</v>
          </cell>
          <cell r="AG160">
            <v>0</v>
          </cell>
          <cell r="AH160">
            <v>0</v>
          </cell>
        </row>
        <row r="160">
          <cell r="AK160">
            <v>630</v>
          </cell>
          <cell r="AL160" t="str">
            <v>骨科</v>
          </cell>
        </row>
        <row r="161">
          <cell r="F161" t="str">
            <v>骨科</v>
          </cell>
          <cell r="G161">
            <v>2022</v>
          </cell>
        </row>
        <row r="161">
          <cell r="I161" t="str">
            <v>合格</v>
          </cell>
          <cell r="J161">
            <v>0</v>
          </cell>
          <cell r="K161">
            <v>0</v>
          </cell>
          <cell r="L161">
            <v>0</v>
          </cell>
          <cell r="M161">
            <v>160</v>
          </cell>
          <cell r="N161">
            <v>0</v>
          </cell>
          <cell r="O161">
            <v>2</v>
          </cell>
          <cell r="P161">
            <v>4</v>
          </cell>
          <cell r="Q161">
            <v>0</v>
          </cell>
          <cell r="R161">
            <v>0</v>
          </cell>
          <cell r="S161">
            <v>120</v>
          </cell>
          <cell r="T161">
            <v>100</v>
          </cell>
          <cell r="U161">
            <v>10</v>
          </cell>
          <cell r="V161">
            <v>60</v>
          </cell>
          <cell r="W161">
            <v>60</v>
          </cell>
          <cell r="X161">
            <v>60</v>
          </cell>
          <cell r="Y161">
            <v>60</v>
          </cell>
          <cell r="Z161">
            <v>0</v>
          </cell>
          <cell r="AA161">
            <v>0</v>
          </cell>
          <cell r="AB161">
            <v>0</v>
          </cell>
          <cell r="AC161">
            <v>0</v>
          </cell>
          <cell r="AD161">
            <v>0</v>
          </cell>
          <cell r="AE161">
            <v>0</v>
          </cell>
          <cell r="AF161">
            <v>0</v>
          </cell>
          <cell r="AG161">
            <v>0</v>
          </cell>
          <cell r="AH161">
            <v>0</v>
          </cell>
        </row>
        <row r="161">
          <cell r="AK161">
            <v>630</v>
          </cell>
          <cell r="AL161" t="str">
            <v>骨科</v>
          </cell>
        </row>
        <row r="162">
          <cell r="F162" t="str">
            <v>骨科</v>
          </cell>
          <cell r="G162">
            <v>2020</v>
          </cell>
        </row>
        <row r="162">
          <cell r="I162" t="str">
            <v>合格</v>
          </cell>
          <cell r="J162">
            <v>0</v>
          </cell>
          <cell r="K162">
            <v>0</v>
          </cell>
          <cell r="L162">
            <v>0</v>
          </cell>
          <cell r="M162">
            <v>160</v>
          </cell>
          <cell r="N162">
            <v>0</v>
          </cell>
          <cell r="O162">
            <v>0</v>
          </cell>
          <cell r="P162">
            <v>0</v>
          </cell>
          <cell r="Q162">
            <v>0</v>
          </cell>
          <cell r="R162">
            <v>0</v>
          </cell>
          <cell r="S162">
            <v>0</v>
          </cell>
          <cell r="T162">
            <v>100</v>
          </cell>
          <cell r="U162">
            <v>10</v>
          </cell>
          <cell r="V162">
            <v>0</v>
          </cell>
          <cell r="W162">
            <v>0</v>
          </cell>
          <cell r="X162">
            <v>0</v>
          </cell>
          <cell r="Y162">
            <v>0</v>
          </cell>
          <cell r="Z162">
            <v>100</v>
          </cell>
          <cell r="AA162">
            <v>150</v>
          </cell>
          <cell r="AB162">
            <v>100</v>
          </cell>
          <cell r="AC162">
            <v>0</v>
          </cell>
          <cell r="AD162">
            <v>0</v>
          </cell>
          <cell r="AE162">
            <v>0</v>
          </cell>
          <cell r="AF162">
            <v>0</v>
          </cell>
          <cell r="AG162">
            <v>0</v>
          </cell>
          <cell r="AH162">
            <v>0</v>
          </cell>
        </row>
        <row r="162">
          <cell r="AK162">
            <v>620</v>
          </cell>
          <cell r="AL162" t="str">
            <v>骨科</v>
          </cell>
        </row>
        <row r="163">
          <cell r="F163" t="str">
            <v>骨科</v>
          </cell>
          <cell r="G163">
            <v>2020</v>
          </cell>
        </row>
        <row r="163">
          <cell r="I163" t="str">
            <v>合格</v>
          </cell>
          <cell r="J163">
            <v>0</v>
          </cell>
          <cell r="K163">
            <v>0</v>
          </cell>
          <cell r="L163">
            <v>0</v>
          </cell>
          <cell r="M163">
            <v>120</v>
          </cell>
          <cell r="N163">
            <v>0</v>
          </cell>
          <cell r="O163">
            <v>2</v>
          </cell>
          <cell r="P163">
            <v>0</v>
          </cell>
          <cell r="Q163">
            <v>0</v>
          </cell>
          <cell r="R163">
            <v>0</v>
          </cell>
          <cell r="S163">
            <v>40</v>
          </cell>
          <cell r="T163">
            <v>100</v>
          </cell>
          <cell r="U163">
            <v>0</v>
          </cell>
          <cell r="V163">
            <v>0</v>
          </cell>
          <cell r="W163">
            <v>0</v>
          </cell>
          <cell r="X163">
            <v>0</v>
          </cell>
          <cell r="Y163">
            <v>0</v>
          </cell>
          <cell r="Z163">
            <v>100</v>
          </cell>
          <cell r="AA163">
            <v>150</v>
          </cell>
          <cell r="AB163">
            <v>100</v>
          </cell>
          <cell r="AC163">
            <v>0</v>
          </cell>
          <cell r="AD163">
            <v>0</v>
          </cell>
          <cell r="AE163">
            <v>0</v>
          </cell>
          <cell r="AF163">
            <v>0</v>
          </cell>
          <cell r="AG163">
            <v>0</v>
          </cell>
          <cell r="AH163">
            <v>0</v>
          </cell>
        </row>
        <row r="163">
          <cell r="AK163">
            <v>610</v>
          </cell>
          <cell r="AL163" t="str">
            <v>骨科</v>
          </cell>
        </row>
        <row r="164">
          <cell r="F164" t="str">
            <v>骨科</v>
          </cell>
          <cell r="G164">
            <v>2022</v>
          </cell>
        </row>
        <row r="164">
          <cell r="I164" t="str">
            <v>合格</v>
          </cell>
          <cell r="J164">
            <v>0</v>
          </cell>
          <cell r="K164">
            <v>0</v>
          </cell>
          <cell r="L164">
            <v>0</v>
          </cell>
          <cell r="M164">
            <v>160</v>
          </cell>
          <cell r="N164">
            <v>0</v>
          </cell>
          <cell r="O164">
            <v>2</v>
          </cell>
          <cell r="P164">
            <v>5</v>
          </cell>
        </row>
        <row r="164">
          <cell r="S164">
            <v>140</v>
          </cell>
          <cell r="T164">
            <v>100</v>
          </cell>
          <cell r="U164">
            <v>10</v>
          </cell>
          <cell r="V164">
            <v>40</v>
          </cell>
          <cell r="W164">
            <v>60</v>
          </cell>
          <cell r="X164">
            <v>60</v>
          </cell>
          <cell r="Y164">
            <v>40</v>
          </cell>
          <cell r="Z164">
            <v>0</v>
          </cell>
          <cell r="AA164">
            <v>0</v>
          </cell>
          <cell r="AB164">
            <v>0</v>
          </cell>
          <cell r="AC164">
            <v>0</v>
          </cell>
          <cell r="AD164">
            <v>0</v>
          </cell>
          <cell r="AE164">
            <v>0</v>
          </cell>
          <cell r="AF164">
            <v>0</v>
          </cell>
          <cell r="AG164">
            <v>0</v>
          </cell>
          <cell r="AH164">
            <v>0</v>
          </cell>
        </row>
        <row r="164">
          <cell r="AK164">
            <v>610</v>
          </cell>
          <cell r="AL164" t="str">
            <v>骨科</v>
          </cell>
        </row>
        <row r="165">
          <cell r="F165" t="str">
            <v>骨科</v>
          </cell>
          <cell r="G165">
            <v>2021</v>
          </cell>
        </row>
        <row r="165">
          <cell r="I165" t="str">
            <v>合格</v>
          </cell>
          <cell r="J165">
            <v>0</v>
          </cell>
          <cell r="K165">
            <v>0</v>
          </cell>
          <cell r="L165">
            <v>0</v>
          </cell>
          <cell r="M165">
            <v>160</v>
          </cell>
          <cell r="N165">
            <v>0</v>
          </cell>
          <cell r="O165">
            <v>4</v>
          </cell>
          <cell r="P165">
            <v>0</v>
          </cell>
          <cell r="Q165">
            <v>0</v>
          </cell>
          <cell r="R165">
            <v>0</v>
          </cell>
          <cell r="S165">
            <v>80</v>
          </cell>
          <cell r="T165">
            <v>100</v>
          </cell>
          <cell r="U165">
            <v>0</v>
          </cell>
          <cell r="V165">
            <v>0</v>
          </cell>
          <cell r="W165">
            <v>0</v>
          </cell>
          <cell r="X165">
            <v>0</v>
          </cell>
          <cell r="Y165">
            <v>0</v>
          </cell>
          <cell r="Z165">
            <v>100</v>
          </cell>
          <cell r="AA165">
            <v>150</v>
          </cell>
          <cell r="AB165">
            <v>0</v>
          </cell>
          <cell r="AC165">
            <v>0</v>
          </cell>
          <cell r="AD165">
            <v>0</v>
          </cell>
          <cell r="AE165">
            <v>0</v>
          </cell>
          <cell r="AF165">
            <v>0</v>
          </cell>
          <cell r="AG165">
            <v>0</v>
          </cell>
          <cell r="AH165">
            <v>0</v>
          </cell>
        </row>
        <row r="165">
          <cell r="AK165">
            <v>590</v>
          </cell>
          <cell r="AL165" t="str">
            <v>骨科</v>
          </cell>
        </row>
        <row r="166">
          <cell r="F166" t="str">
            <v>骨科</v>
          </cell>
          <cell r="G166">
            <v>2021</v>
          </cell>
        </row>
        <row r="166">
          <cell r="I166" t="str">
            <v>合格</v>
          </cell>
          <cell r="J166">
            <v>0</v>
          </cell>
          <cell r="K166">
            <v>0</v>
          </cell>
          <cell r="L166">
            <v>0</v>
          </cell>
          <cell r="M166">
            <v>160</v>
          </cell>
          <cell r="N166">
            <v>0</v>
          </cell>
          <cell r="O166">
            <v>4</v>
          </cell>
          <cell r="P166">
            <v>0</v>
          </cell>
          <cell r="Q166">
            <v>0</v>
          </cell>
          <cell r="R166">
            <v>0</v>
          </cell>
          <cell r="S166">
            <v>80</v>
          </cell>
          <cell r="T166">
            <v>100</v>
          </cell>
          <cell r="U166">
            <v>0</v>
          </cell>
          <cell r="V166">
            <v>0</v>
          </cell>
          <cell r="W166">
            <v>0</v>
          </cell>
          <cell r="X166">
            <v>0</v>
          </cell>
          <cell r="Y166">
            <v>0</v>
          </cell>
          <cell r="Z166">
            <v>100</v>
          </cell>
          <cell r="AA166">
            <v>150</v>
          </cell>
          <cell r="AB166">
            <v>0</v>
          </cell>
          <cell r="AC166">
            <v>0</v>
          </cell>
          <cell r="AD166">
            <v>0</v>
          </cell>
          <cell r="AE166">
            <v>0</v>
          </cell>
          <cell r="AF166">
            <v>0</v>
          </cell>
          <cell r="AG166">
            <v>0</v>
          </cell>
          <cell r="AH166">
            <v>0</v>
          </cell>
        </row>
        <row r="166">
          <cell r="AK166">
            <v>590</v>
          </cell>
          <cell r="AL166" t="str">
            <v>骨科</v>
          </cell>
        </row>
        <row r="167">
          <cell r="F167" t="str">
            <v>骨科</v>
          </cell>
          <cell r="G167">
            <v>2022</v>
          </cell>
        </row>
        <row r="167">
          <cell r="I167" t="str">
            <v>合格</v>
          </cell>
          <cell r="J167">
            <v>0</v>
          </cell>
          <cell r="K167">
            <v>0</v>
          </cell>
          <cell r="L167">
            <v>0</v>
          </cell>
          <cell r="M167">
            <v>160</v>
          </cell>
        </row>
        <row r="167">
          <cell r="O167">
            <v>6</v>
          </cell>
          <cell r="P167">
            <v>2</v>
          </cell>
        </row>
        <row r="167">
          <cell r="S167">
            <v>160</v>
          </cell>
          <cell r="T167">
            <v>100</v>
          </cell>
          <cell r="U167">
            <v>10</v>
          </cell>
          <cell r="V167">
            <v>60</v>
          </cell>
          <cell r="W167">
            <v>30</v>
          </cell>
          <cell r="X167">
            <v>60</v>
          </cell>
          <cell r="Y167">
            <v>0</v>
          </cell>
          <cell r="Z167">
            <v>0</v>
          </cell>
          <cell r="AA167">
            <v>0</v>
          </cell>
          <cell r="AB167">
            <v>0</v>
          </cell>
          <cell r="AC167">
            <v>0</v>
          </cell>
          <cell r="AD167">
            <v>0</v>
          </cell>
          <cell r="AE167">
            <v>0</v>
          </cell>
          <cell r="AF167">
            <v>0</v>
          </cell>
          <cell r="AG167">
            <v>0</v>
          </cell>
          <cell r="AH167">
            <v>0</v>
          </cell>
        </row>
        <row r="167">
          <cell r="AK167">
            <v>580</v>
          </cell>
          <cell r="AL167" t="str">
            <v>骨科</v>
          </cell>
        </row>
        <row r="168">
          <cell r="F168" t="str">
            <v>骨科</v>
          </cell>
          <cell r="G168">
            <v>2021</v>
          </cell>
        </row>
        <row r="168">
          <cell r="I168" t="str">
            <v>合格</v>
          </cell>
          <cell r="J168">
            <v>0</v>
          </cell>
          <cell r="K168">
            <v>0</v>
          </cell>
          <cell r="L168">
            <v>0</v>
          </cell>
          <cell r="M168">
            <v>160</v>
          </cell>
          <cell r="N168">
            <v>0</v>
          </cell>
          <cell r="O168">
            <v>4</v>
          </cell>
          <cell r="P168">
            <v>0</v>
          </cell>
          <cell r="Q168">
            <v>0</v>
          </cell>
          <cell r="R168">
            <v>0</v>
          </cell>
          <cell r="S168">
            <v>80</v>
          </cell>
          <cell r="T168">
            <v>100</v>
          </cell>
          <cell r="U168">
            <v>0</v>
          </cell>
          <cell r="V168">
            <v>40</v>
          </cell>
          <cell r="W168">
            <v>0</v>
          </cell>
          <cell r="X168">
            <v>60</v>
          </cell>
          <cell r="Y168">
            <v>0</v>
          </cell>
          <cell r="Z168">
            <v>100</v>
          </cell>
          <cell r="AA168">
            <v>0</v>
          </cell>
          <cell r="AB168">
            <v>0</v>
          </cell>
          <cell r="AC168">
            <v>0</v>
          </cell>
          <cell r="AD168">
            <v>0</v>
          </cell>
          <cell r="AE168">
            <v>0</v>
          </cell>
          <cell r="AF168">
            <v>0</v>
          </cell>
          <cell r="AG168">
            <v>0</v>
          </cell>
          <cell r="AH168">
            <v>0</v>
          </cell>
        </row>
        <row r="168">
          <cell r="AK168">
            <v>540</v>
          </cell>
          <cell r="AL168" t="str">
            <v>骨科</v>
          </cell>
        </row>
        <row r="169">
          <cell r="F169" t="str">
            <v>骨科</v>
          </cell>
          <cell r="G169">
            <v>2022</v>
          </cell>
        </row>
        <row r="169">
          <cell r="I169" t="str">
            <v>合格</v>
          </cell>
          <cell r="J169">
            <v>0</v>
          </cell>
          <cell r="K169">
            <v>0</v>
          </cell>
          <cell r="L169">
            <v>0</v>
          </cell>
          <cell r="M169">
            <v>120</v>
          </cell>
          <cell r="N169">
            <v>0</v>
          </cell>
          <cell r="O169">
            <v>2</v>
          </cell>
          <cell r="P169">
            <v>0</v>
          </cell>
          <cell r="Q169">
            <v>0</v>
          </cell>
          <cell r="R169">
            <v>0</v>
          </cell>
          <cell r="S169">
            <v>40</v>
          </cell>
          <cell r="T169">
            <v>100</v>
          </cell>
          <cell r="U169">
            <v>10</v>
          </cell>
          <cell r="V169">
            <v>80</v>
          </cell>
          <cell r="W169">
            <v>60</v>
          </cell>
          <cell r="X169">
            <v>120</v>
          </cell>
          <cell r="Y169">
            <v>0</v>
          </cell>
          <cell r="Z169">
            <v>0</v>
          </cell>
          <cell r="AA169">
            <v>0</v>
          </cell>
          <cell r="AB169">
            <v>0</v>
          </cell>
          <cell r="AC169">
            <v>0</v>
          </cell>
          <cell r="AD169">
            <v>0</v>
          </cell>
          <cell r="AE169">
            <v>0</v>
          </cell>
          <cell r="AF169">
            <v>0</v>
          </cell>
          <cell r="AG169">
            <v>0</v>
          </cell>
          <cell r="AH169">
            <v>0</v>
          </cell>
        </row>
        <row r="169">
          <cell r="AK169">
            <v>530</v>
          </cell>
          <cell r="AL169" t="str">
            <v>骨科</v>
          </cell>
        </row>
        <row r="170">
          <cell r="F170" t="str">
            <v>骨科</v>
          </cell>
          <cell r="G170">
            <v>2022</v>
          </cell>
        </row>
        <row r="170">
          <cell r="I170" t="str">
            <v>合格</v>
          </cell>
          <cell r="J170">
            <v>0</v>
          </cell>
          <cell r="K170">
            <v>0</v>
          </cell>
          <cell r="L170">
            <v>0</v>
          </cell>
          <cell r="M170">
            <v>120</v>
          </cell>
          <cell r="N170">
            <v>0</v>
          </cell>
          <cell r="O170">
            <v>2</v>
          </cell>
          <cell r="P170">
            <v>0</v>
          </cell>
          <cell r="Q170">
            <v>0</v>
          </cell>
          <cell r="R170">
            <v>0</v>
          </cell>
          <cell r="S170">
            <v>40</v>
          </cell>
          <cell r="T170">
            <v>100</v>
          </cell>
          <cell r="U170">
            <v>0</v>
          </cell>
          <cell r="V170">
            <v>80</v>
          </cell>
          <cell r="W170">
            <v>60</v>
          </cell>
          <cell r="X170">
            <v>120</v>
          </cell>
          <cell r="Y170">
            <v>0</v>
          </cell>
          <cell r="Z170">
            <v>0</v>
          </cell>
          <cell r="AA170">
            <v>0</v>
          </cell>
          <cell r="AB170">
            <v>0</v>
          </cell>
          <cell r="AC170">
            <v>0</v>
          </cell>
          <cell r="AD170">
            <v>0</v>
          </cell>
          <cell r="AE170">
            <v>0</v>
          </cell>
          <cell r="AF170">
            <v>0</v>
          </cell>
          <cell r="AG170">
            <v>0</v>
          </cell>
          <cell r="AH170">
            <v>0</v>
          </cell>
        </row>
        <row r="170">
          <cell r="AK170">
            <v>520</v>
          </cell>
          <cell r="AL170" t="str">
            <v>骨科</v>
          </cell>
        </row>
        <row r="171">
          <cell r="F171" t="str">
            <v>骨科</v>
          </cell>
          <cell r="G171">
            <v>2022</v>
          </cell>
        </row>
        <row r="171">
          <cell r="I171" t="str">
            <v>合格</v>
          </cell>
          <cell r="J171">
            <v>0</v>
          </cell>
          <cell r="K171">
            <v>0</v>
          </cell>
          <cell r="L171">
            <v>0</v>
          </cell>
          <cell r="M171">
            <v>120</v>
          </cell>
          <cell r="N171">
            <v>0</v>
          </cell>
          <cell r="O171">
            <v>2</v>
          </cell>
          <cell r="P171">
            <v>4</v>
          </cell>
        </row>
        <row r="171">
          <cell r="S171">
            <v>120</v>
          </cell>
          <cell r="T171">
            <v>100</v>
          </cell>
          <cell r="U171">
            <v>10</v>
          </cell>
          <cell r="V171">
            <v>40</v>
          </cell>
          <cell r="W171">
            <v>60</v>
          </cell>
          <cell r="X171">
            <v>30</v>
          </cell>
          <cell r="Y171">
            <v>40</v>
          </cell>
          <cell r="Z171">
            <v>0</v>
          </cell>
          <cell r="AA171">
            <v>0</v>
          </cell>
          <cell r="AB171">
            <v>0</v>
          </cell>
          <cell r="AC171">
            <v>0</v>
          </cell>
          <cell r="AD171">
            <v>0</v>
          </cell>
          <cell r="AE171">
            <v>0</v>
          </cell>
          <cell r="AF171">
            <v>0</v>
          </cell>
          <cell r="AG171">
            <v>0</v>
          </cell>
          <cell r="AH171">
            <v>0</v>
          </cell>
        </row>
        <row r="171">
          <cell r="AK171">
            <v>520</v>
          </cell>
          <cell r="AL171" t="str">
            <v>骨科</v>
          </cell>
        </row>
        <row r="172">
          <cell r="F172" t="str">
            <v>骨科</v>
          </cell>
          <cell r="G172">
            <v>2022</v>
          </cell>
        </row>
        <row r="172">
          <cell r="I172" t="str">
            <v>合格</v>
          </cell>
          <cell r="J172">
            <v>0</v>
          </cell>
          <cell r="K172">
            <v>0</v>
          </cell>
          <cell r="L172">
            <v>0</v>
          </cell>
          <cell r="M172">
            <v>120</v>
          </cell>
        </row>
        <row r="172">
          <cell r="O172">
            <v>4</v>
          </cell>
        </row>
        <row r="172">
          <cell r="S172">
            <v>80</v>
          </cell>
          <cell r="T172">
            <v>100</v>
          </cell>
          <cell r="U172">
            <v>10</v>
          </cell>
          <cell r="V172">
            <v>80</v>
          </cell>
          <cell r="W172">
            <v>60</v>
          </cell>
          <cell r="X172">
            <v>60</v>
          </cell>
          <cell r="Y172">
            <v>0</v>
          </cell>
          <cell r="Z172">
            <v>0</v>
          </cell>
          <cell r="AA172">
            <v>0</v>
          </cell>
          <cell r="AB172">
            <v>0</v>
          </cell>
          <cell r="AC172">
            <v>0</v>
          </cell>
          <cell r="AD172">
            <v>0</v>
          </cell>
          <cell r="AE172">
            <v>0</v>
          </cell>
          <cell r="AF172">
            <v>0</v>
          </cell>
          <cell r="AG172">
            <v>0</v>
          </cell>
          <cell r="AH172">
            <v>0</v>
          </cell>
        </row>
        <row r="172">
          <cell r="AK172">
            <v>510</v>
          </cell>
          <cell r="AL172" t="str">
            <v>骨科</v>
          </cell>
        </row>
        <row r="173">
          <cell r="F173" t="str">
            <v>骨科</v>
          </cell>
          <cell r="G173">
            <v>2022</v>
          </cell>
        </row>
        <row r="173">
          <cell r="I173" t="str">
            <v>合格</v>
          </cell>
          <cell r="J173">
            <v>0</v>
          </cell>
          <cell r="K173">
            <v>0</v>
          </cell>
          <cell r="L173">
            <v>0</v>
          </cell>
          <cell r="M173">
            <v>160</v>
          </cell>
        </row>
        <row r="173">
          <cell r="O173">
            <v>6</v>
          </cell>
          <cell r="P173">
            <v>3</v>
          </cell>
        </row>
        <row r="173">
          <cell r="S173">
            <v>180</v>
          </cell>
          <cell r="T173">
            <v>100</v>
          </cell>
          <cell r="U173">
            <v>10</v>
          </cell>
          <cell r="V173">
            <v>40</v>
          </cell>
          <cell r="W173">
            <v>0</v>
          </cell>
          <cell r="X173">
            <v>0</v>
          </cell>
          <cell r="Y173">
            <v>0</v>
          </cell>
          <cell r="Z173">
            <v>0</v>
          </cell>
          <cell r="AA173">
            <v>0</v>
          </cell>
          <cell r="AB173">
            <v>0</v>
          </cell>
          <cell r="AC173">
            <v>0</v>
          </cell>
          <cell r="AD173">
            <v>0</v>
          </cell>
          <cell r="AE173">
            <v>0</v>
          </cell>
          <cell r="AF173">
            <v>0</v>
          </cell>
          <cell r="AG173">
            <v>0</v>
          </cell>
          <cell r="AH173">
            <v>0</v>
          </cell>
        </row>
        <row r="173">
          <cell r="AK173">
            <v>490</v>
          </cell>
          <cell r="AL173" t="str">
            <v>骨科</v>
          </cell>
        </row>
        <row r="174">
          <cell r="F174" t="str">
            <v>骨科</v>
          </cell>
          <cell r="G174">
            <v>2022</v>
          </cell>
        </row>
        <row r="174">
          <cell r="I174" t="str">
            <v>合格</v>
          </cell>
          <cell r="J174">
            <v>0</v>
          </cell>
          <cell r="K174">
            <v>0</v>
          </cell>
          <cell r="L174">
            <v>0</v>
          </cell>
          <cell r="M174">
            <v>120</v>
          </cell>
          <cell r="N174">
            <v>0</v>
          </cell>
          <cell r="O174">
            <v>2</v>
          </cell>
          <cell r="P174">
            <v>4</v>
          </cell>
        </row>
        <row r="174">
          <cell r="S174">
            <v>120</v>
          </cell>
          <cell r="T174">
            <v>100</v>
          </cell>
          <cell r="U174">
            <v>10</v>
          </cell>
          <cell r="V174">
            <v>60</v>
          </cell>
          <cell r="W174">
            <v>0</v>
          </cell>
          <cell r="X174">
            <v>0</v>
          </cell>
          <cell r="Y174">
            <v>60</v>
          </cell>
          <cell r="Z174">
            <v>0</v>
          </cell>
          <cell r="AA174">
            <v>0</v>
          </cell>
          <cell r="AB174">
            <v>0</v>
          </cell>
          <cell r="AC174">
            <v>0</v>
          </cell>
          <cell r="AD174">
            <v>0</v>
          </cell>
          <cell r="AE174">
            <v>0</v>
          </cell>
          <cell r="AF174">
            <v>0</v>
          </cell>
          <cell r="AG174">
            <v>0</v>
          </cell>
          <cell r="AH174">
            <v>0</v>
          </cell>
        </row>
        <row r="174">
          <cell r="AK174">
            <v>470</v>
          </cell>
          <cell r="AL174" t="str">
            <v>骨科</v>
          </cell>
        </row>
        <row r="175">
          <cell r="F175" t="str">
            <v>骨科</v>
          </cell>
          <cell r="G175">
            <v>2022</v>
          </cell>
        </row>
        <row r="175">
          <cell r="I175" t="str">
            <v>合格</v>
          </cell>
          <cell r="J175">
            <v>0</v>
          </cell>
          <cell r="K175">
            <v>0</v>
          </cell>
          <cell r="L175">
            <v>0</v>
          </cell>
          <cell r="M175">
            <v>120</v>
          </cell>
          <cell r="N175">
            <v>0</v>
          </cell>
          <cell r="O175">
            <v>2</v>
          </cell>
          <cell r="P175">
            <v>3</v>
          </cell>
        </row>
        <row r="175">
          <cell r="S175">
            <v>100</v>
          </cell>
          <cell r="T175">
            <v>100</v>
          </cell>
          <cell r="U175">
            <v>10</v>
          </cell>
          <cell r="V175">
            <v>60</v>
          </cell>
          <cell r="W175">
            <v>30</v>
          </cell>
          <cell r="X175">
            <v>0</v>
          </cell>
          <cell r="Y175">
            <v>40</v>
          </cell>
          <cell r="Z175">
            <v>0</v>
          </cell>
          <cell r="AA175">
            <v>0</v>
          </cell>
          <cell r="AB175">
            <v>0</v>
          </cell>
          <cell r="AC175">
            <v>0</v>
          </cell>
          <cell r="AD175">
            <v>0</v>
          </cell>
          <cell r="AE175">
            <v>0</v>
          </cell>
          <cell r="AF175">
            <v>0</v>
          </cell>
          <cell r="AG175">
            <v>0</v>
          </cell>
          <cell r="AH175">
            <v>0</v>
          </cell>
        </row>
        <row r="175">
          <cell r="AK175">
            <v>460</v>
          </cell>
          <cell r="AL175" t="str">
            <v>骨科</v>
          </cell>
        </row>
        <row r="176">
          <cell r="F176" t="str">
            <v>骨科</v>
          </cell>
          <cell r="G176">
            <v>2021</v>
          </cell>
        </row>
        <row r="176">
          <cell r="I176" t="str">
            <v>合格</v>
          </cell>
          <cell r="J176">
            <v>0</v>
          </cell>
          <cell r="K176">
            <v>0</v>
          </cell>
          <cell r="L176">
            <v>0</v>
          </cell>
          <cell r="M176">
            <v>160</v>
          </cell>
          <cell r="N176">
            <v>0</v>
          </cell>
          <cell r="O176">
            <v>8</v>
          </cell>
          <cell r="P176">
            <v>0</v>
          </cell>
          <cell r="Q176">
            <v>0</v>
          </cell>
          <cell r="R176">
            <v>0</v>
          </cell>
          <cell r="S176">
            <v>160</v>
          </cell>
          <cell r="T176">
            <v>100</v>
          </cell>
          <cell r="U176">
            <v>10</v>
          </cell>
          <cell r="V176">
            <v>0</v>
          </cell>
          <cell r="W176">
            <v>0</v>
          </cell>
          <cell r="X176">
            <v>0</v>
          </cell>
          <cell r="Y176">
            <v>20</v>
          </cell>
          <cell r="Z176">
            <v>0</v>
          </cell>
          <cell r="AA176">
            <v>0</v>
          </cell>
          <cell r="AB176">
            <v>0</v>
          </cell>
          <cell r="AC176">
            <v>0</v>
          </cell>
          <cell r="AD176">
            <v>0</v>
          </cell>
          <cell r="AE176">
            <v>0</v>
          </cell>
          <cell r="AF176">
            <v>0</v>
          </cell>
          <cell r="AG176">
            <v>0</v>
          </cell>
          <cell r="AH176">
            <v>0</v>
          </cell>
        </row>
        <row r="176">
          <cell r="AK176">
            <v>450</v>
          </cell>
          <cell r="AL176" t="str">
            <v>骨科</v>
          </cell>
        </row>
        <row r="177">
          <cell r="F177" t="str">
            <v>骨科</v>
          </cell>
          <cell r="G177">
            <v>2022</v>
          </cell>
        </row>
        <row r="177">
          <cell r="I177" t="str">
            <v>合格</v>
          </cell>
          <cell r="J177">
            <v>0</v>
          </cell>
          <cell r="K177">
            <v>0</v>
          </cell>
          <cell r="L177">
            <v>0</v>
          </cell>
          <cell r="M177">
            <v>160</v>
          </cell>
          <cell r="N177">
            <v>0</v>
          </cell>
          <cell r="O177">
            <v>0</v>
          </cell>
          <cell r="P177">
            <v>0</v>
          </cell>
          <cell r="Q177">
            <v>0</v>
          </cell>
          <cell r="R177">
            <v>0</v>
          </cell>
          <cell r="S177">
            <v>0</v>
          </cell>
          <cell r="T177">
            <v>100</v>
          </cell>
          <cell r="U177">
            <v>10</v>
          </cell>
          <cell r="V177">
            <v>60</v>
          </cell>
          <cell r="W177">
            <v>90</v>
          </cell>
          <cell r="X177">
            <v>0</v>
          </cell>
          <cell r="Y177">
            <v>20</v>
          </cell>
          <cell r="Z177">
            <v>0</v>
          </cell>
          <cell r="AA177">
            <v>0</v>
          </cell>
          <cell r="AB177">
            <v>0</v>
          </cell>
          <cell r="AC177">
            <v>0</v>
          </cell>
          <cell r="AD177">
            <v>0</v>
          </cell>
          <cell r="AE177">
            <v>0</v>
          </cell>
          <cell r="AF177">
            <v>0</v>
          </cell>
          <cell r="AG177">
            <v>0</v>
          </cell>
          <cell r="AH177">
            <v>0</v>
          </cell>
        </row>
        <row r="177">
          <cell r="AK177">
            <v>440</v>
          </cell>
          <cell r="AL177" t="str">
            <v>骨科</v>
          </cell>
        </row>
        <row r="178">
          <cell r="F178" t="str">
            <v>骨科</v>
          </cell>
          <cell r="G178">
            <v>2021</v>
          </cell>
        </row>
        <row r="178">
          <cell r="I178" t="str">
            <v>合格</v>
          </cell>
          <cell r="J178">
            <v>0</v>
          </cell>
          <cell r="K178">
            <v>0</v>
          </cell>
          <cell r="L178">
            <v>0</v>
          </cell>
          <cell r="M178">
            <v>160</v>
          </cell>
          <cell r="N178">
            <v>0</v>
          </cell>
          <cell r="O178">
            <v>4</v>
          </cell>
          <cell r="P178">
            <v>2</v>
          </cell>
          <cell r="Q178">
            <v>0</v>
          </cell>
          <cell r="R178">
            <v>0</v>
          </cell>
          <cell r="S178">
            <v>120</v>
          </cell>
          <cell r="T178">
            <v>100</v>
          </cell>
          <cell r="U178">
            <v>10</v>
          </cell>
          <cell r="V178">
            <v>20</v>
          </cell>
          <cell r="W178">
            <v>0</v>
          </cell>
          <cell r="X178">
            <v>0</v>
          </cell>
          <cell r="Y178">
            <v>0</v>
          </cell>
          <cell r="Z178">
            <v>0</v>
          </cell>
          <cell r="AA178">
            <v>0</v>
          </cell>
          <cell r="AB178">
            <v>0</v>
          </cell>
          <cell r="AC178">
            <v>0</v>
          </cell>
          <cell r="AD178">
            <v>0</v>
          </cell>
          <cell r="AE178">
            <v>0</v>
          </cell>
          <cell r="AF178">
            <v>0</v>
          </cell>
          <cell r="AG178">
            <v>0</v>
          </cell>
          <cell r="AH178">
            <v>0</v>
          </cell>
        </row>
        <row r="178">
          <cell r="AK178">
            <v>410</v>
          </cell>
          <cell r="AL178" t="str">
            <v>骨科</v>
          </cell>
        </row>
        <row r="179">
          <cell r="F179" t="str">
            <v>骨科</v>
          </cell>
          <cell r="G179">
            <v>2020</v>
          </cell>
        </row>
        <row r="179">
          <cell r="I179" t="str">
            <v>合格</v>
          </cell>
          <cell r="J179">
            <v>0</v>
          </cell>
          <cell r="K179">
            <v>0</v>
          </cell>
          <cell r="L179">
            <v>0</v>
          </cell>
          <cell r="M179">
            <v>160</v>
          </cell>
          <cell r="N179">
            <v>0</v>
          </cell>
          <cell r="O179">
            <v>5</v>
          </cell>
          <cell r="P179">
            <v>0</v>
          </cell>
          <cell r="Q179">
            <v>0</v>
          </cell>
          <cell r="R179">
            <v>0</v>
          </cell>
          <cell r="S179">
            <v>100</v>
          </cell>
          <cell r="T179">
            <v>100</v>
          </cell>
          <cell r="U179">
            <v>10</v>
          </cell>
          <cell r="V179">
            <v>0</v>
          </cell>
          <cell r="W179">
            <v>0</v>
          </cell>
          <cell r="X179">
            <v>0</v>
          </cell>
          <cell r="Y179">
            <v>20</v>
          </cell>
          <cell r="Z179">
            <v>0</v>
          </cell>
          <cell r="AA179">
            <v>0</v>
          </cell>
          <cell r="AB179">
            <v>0</v>
          </cell>
          <cell r="AC179">
            <v>0</v>
          </cell>
          <cell r="AD179">
            <v>0</v>
          </cell>
          <cell r="AE179">
            <v>0</v>
          </cell>
          <cell r="AF179">
            <v>0</v>
          </cell>
          <cell r="AG179">
            <v>0</v>
          </cell>
          <cell r="AH179">
            <v>0</v>
          </cell>
        </row>
        <row r="179">
          <cell r="AK179">
            <v>390</v>
          </cell>
          <cell r="AL179" t="str">
            <v>骨科</v>
          </cell>
        </row>
        <row r="180">
          <cell r="F180" t="str">
            <v>急诊科</v>
          </cell>
          <cell r="G180">
            <v>2020</v>
          </cell>
        </row>
        <row r="180">
          <cell r="I180" t="str">
            <v>合格</v>
          </cell>
          <cell r="J180">
            <v>0</v>
          </cell>
          <cell r="K180">
            <v>0</v>
          </cell>
          <cell r="L180">
            <v>0</v>
          </cell>
          <cell r="M180">
            <v>160</v>
          </cell>
          <cell r="N180">
            <v>10</v>
          </cell>
        </row>
        <row r="180">
          <cell r="P180">
            <v>5</v>
          </cell>
        </row>
        <row r="180">
          <cell r="S180">
            <v>600</v>
          </cell>
          <cell r="T180">
            <v>100</v>
          </cell>
          <cell r="U180">
            <v>0</v>
          </cell>
          <cell r="V180">
            <v>60</v>
          </cell>
          <cell r="W180">
            <v>0</v>
          </cell>
          <cell r="X180">
            <v>0</v>
          </cell>
          <cell r="Y180">
            <v>40</v>
          </cell>
          <cell r="Z180">
            <v>100</v>
          </cell>
          <cell r="AA180">
            <v>150</v>
          </cell>
          <cell r="AB180">
            <v>100</v>
          </cell>
          <cell r="AC180">
            <v>0</v>
          </cell>
          <cell r="AD180">
            <v>0</v>
          </cell>
          <cell r="AE180">
            <v>0</v>
          </cell>
          <cell r="AF180">
            <v>0</v>
          </cell>
          <cell r="AG180">
            <v>0</v>
          </cell>
          <cell r="AH180">
            <v>0</v>
          </cell>
        </row>
        <row r="180">
          <cell r="AK180">
            <v>1310</v>
          </cell>
          <cell r="AL180" t="str">
            <v>急诊科</v>
          </cell>
        </row>
        <row r="181">
          <cell r="F181" t="str">
            <v>急诊科</v>
          </cell>
          <cell r="G181">
            <v>2021</v>
          </cell>
        </row>
        <row r="181">
          <cell r="I181" t="str">
            <v>合格</v>
          </cell>
          <cell r="J181">
            <v>0</v>
          </cell>
          <cell r="K181">
            <v>0</v>
          </cell>
          <cell r="L181">
            <v>0</v>
          </cell>
          <cell r="M181">
            <v>160</v>
          </cell>
        </row>
        <row r="181">
          <cell r="O181">
            <v>6</v>
          </cell>
          <cell r="P181">
            <v>4</v>
          </cell>
        </row>
        <row r="181">
          <cell r="S181">
            <v>200</v>
          </cell>
          <cell r="T181">
            <v>100</v>
          </cell>
          <cell r="U181">
            <v>10</v>
          </cell>
          <cell r="V181">
            <v>80</v>
          </cell>
          <cell r="W181">
            <v>30</v>
          </cell>
          <cell r="X181">
            <v>30</v>
          </cell>
          <cell r="Y181">
            <v>0</v>
          </cell>
          <cell r="Z181">
            <v>100</v>
          </cell>
          <cell r="AA181">
            <v>150</v>
          </cell>
          <cell r="AB181">
            <v>100</v>
          </cell>
          <cell r="AC181">
            <v>0</v>
          </cell>
          <cell r="AD181">
            <v>0</v>
          </cell>
          <cell r="AE181">
            <v>0</v>
          </cell>
          <cell r="AF181">
            <v>0</v>
          </cell>
          <cell r="AG181">
            <v>0</v>
          </cell>
          <cell r="AH181">
            <v>0</v>
          </cell>
        </row>
        <row r="181">
          <cell r="AK181">
            <v>960</v>
          </cell>
          <cell r="AL181" t="str">
            <v>急诊科</v>
          </cell>
        </row>
        <row r="182">
          <cell r="F182" t="str">
            <v>急诊科</v>
          </cell>
          <cell r="G182">
            <v>2021</v>
          </cell>
        </row>
        <row r="182">
          <cell r="I182" t="str">
            <v>合格</v>
          </cell>
          <cell r="J182">
            <v>0</v>
          </cell>
          <cell r="K182">
            <v>0</v>
          </cell>
          <cell r="L182">
            <v>0</v>
          </cell>
          <cell r="M182">
            <v>160</v>
          </cell>
          <cell r="N182">
            <v>0</v>
          </cell>
          <cell r="O182">
            <v>2</v>
          </cell>
          <cell r="P182">
            <v>5</v>
          </cell>
        </row>
        <row r="182">
          <cell r="S182">
            <v>140</v>
          </cell>
          <cell r="T182">
            <v>100</v>
          </cell>
          <cell r="U182">
            <v>10</v>
          </cell>
          <cell r="V182">
            <v>60</v>
          </cell>
          <cell r="W182">
            <v>60</v>
          </cell>
          <cell r="X182">
            <v>30</v>
          </cell>
          <cell r="Y182">
            <v>40</v>
          </cell>
          <cell r="Z182">
            <v>100</v>
          </cell>
          <cell r="AA182">
            <v>150</v>
          </cell>
          <cell r="AB182">
            <v>100</v>
          </cell>
          <cell r="AC182">
            <v>0</v>
          </cell>
          <cell r="AD182">
            <v>0</v>
          </cell>
          <cell r="AE182">
            <v>0</v>
          </cell>
          <cell r="AF182">
            <v>0</v>
          </cell>
          <cell r="AG182">
            <v>0</v>
          </cell>
          <cell r="AH182">
            <v>0</v>
          </cell>
        </row>
        <row r="182">
          <cell r="AK182">
            <v>950</v>
          </cell>
          <cell r="AL182" t="str">
            <v>急诊科</v>
          </cell>
        </row>
        <row r="183">
          <cell r="F183" t="str">
            <v>急诊科</v>
          </cell>
          <cell r="G183">
            <v>2020</v>
          </cell>
        </row>
        <row r="183">
          <cell r="I183" t="str">
            <v>合格</v>
          </cell>
          <cell r="J183">
            <v>0</v>
          </cell>
          <cell r="K183">
            <v>0</v>
          </cell>
          <cell r="L183">
            <v>0</v>
          </cell>
          <cell r="M183">
            <v>160</v>
          </cell>
        </row>
        <row r="183">
          <cell r="O183">
            <v>5</v>
          </cell>
          <cell r="P183">
            <v>1</v>
          </cell>
        </row>
        <row r="183">
          <cell r="S183">
            <v>120</v>
          </cell>
          <cell r="T183">
            <v>100</v>
          </cell>
          <cell r="U183">
            <v>10</v>
          </cell>
          <cell r="V183">
            <v>80</v>
          </cell>
          <cell r="W183">
            <v>0</v>
          </cell>
          <cell r="X183">
            <v>60</v>
          </cell>
          <cell r="Y183">
            <v>40</v>
          </cell>
          <cell r="Z183">
            <v>100</v>
          </cell>
          <cell r="AA183">
            <v>150</v>
          </cell>
          <cell r="AB183">
            <v>100</v>
          </cell>
          <cell r="AC183">
            <v>0</v>
          </cell>
          <cell r="AD183">
            <v>0</v>
          </cell>
          <cell r="AE183">
            <v>0</v>
          </cell>
          <cell r="AF183">
            <v>0</v>
          </cell>
          <cell r="AG183">
            <v>0</v>
          </cell>
          <cell r="AH183">
            <v>0</v>
          </cell>
        </row>
        <row r="183">
          <cell r="AK183">
            <v>920</v>
          </cell>
          <cell r="AL183" t="str">
            <v>急诊科</v>
          </cell>
        </row>
        <row r="184">
          <cell r="F184" t="str">
            <v>急诊科</v>
          </cell>
          <cell r="G184">
            <v>2020</v>
          </cell>
        </row>
        <row r="184">
          <cell r="I184" t="str">
            <v>合格</v>
          </cell>
          <cell r="J184">
            <v>0</v>
          </cell>
          <cell r="K184">
            <v>0</v>
          </cell>
          <cell r="L184">
            <v>0</v>
          </cell>
          <cell r="M184">
            <v>160</v>
          </cell>
        </row>
        <row r="184">
          <cell r="O184">
            <v>4</v>
          </cell>
          <cell r="P184">
            <v>3</v>
          </cell>
        </row>
        <row r="184">
          <cell r="S184">
            <v>140</v>
          </cell>
          <cell r="T184">
            <v>100</v>
          </cell>
          <cell r="U184">
            <v>10</v>
          </cell>
          <cell r="V184">
            <v>60</v>
          </cell>
          <cell r="W184">
            <v>30</v>
          </cell>
          <cell r="X184">
            <v>30</v>
          </cell>
          <cell r="Y184">
            <v>40</v>
          </cell>
          <cell r="Z184">
            <v>100</v>
          </cell>
          <cell r="AA184">
            <v>150</v>
          </cell>
          <cell r="AB184">
            <v>100</v>
          </cell>
          <cell r="AC184">
            <v>0</v>
          </cell>
          <cell r="AD184">
            <v>0</v>
          </cell>
          <cell r="AE184">
            <v>0</v>
          </cell>
          <cell r="AF184">
            <v>0</v>
          </cell>
          <cell r="AG184">
            <v>0</v>
          </cell>
          <cell r="AH184">
            <v>0</v>
          </cell>
        </row>
        <row r="184">
          <cell r="AK184">
            <v>920</v>
          </cell>
          <cell r="AL184" t="str">
            <v>急诊科</v>
          </cell>
        </row>
        <row r="185">
          <cell r="F185" t="str">
            <v>急诊科</v>
          </cell>
          <cell r="G185">
            <v>2020</v>
          </cell>
        </row>
        <row r="185">
          <cell r="I185" t="str">
            <v>合格</v>
          </cell>
          <cell r="J185">
            <v>0</v>
          </cell>
          <cell r="K185">
            <v>0</v>
          </cell>
          <cell r="L185">
            <v>0</v>
          </cell>
          <cell r="M185">
            <v>160</v>
          </cell>
          <cell r="N185">
            <v>0</v>
          </cell>
          <cell r="O185">
            <v>4</v>
          </cell>
          <cell r="P185">
            <v>1</v>
          </cell>
          <cell r="Q185">
            <v>0</v>
          </cell>
          <cell r="R185">
            <v>0</v>
          </cell>
          <cell r="S185">
            <v>100</v>
          </cell>
          <cell r="T185">
            <v>100</v>
          </cell>
          <cell r="U185">
            <v>10</v>
          </cell>
          <cell r="V185">
            <v>40</v>
          </cell>
          <cell r="W185">
            <v>60</v>
          </cell>
          <cell r="X185">
            <v>60</v>
          </cell>
          <cell r="Y185">
            <v>20</v>
          </cell>
          <cell r="Z185">
            <v>100</v>
          </cell>
          <cell r="AA185">
            <v>150</v>
          </cell>
          <cell r="AB185">
            <v>100</v>
          </cell>
          <cell r="AC185">
            <v>0</v>
          </cell>
          <cell r="AD185">
            <v>0</v>
          </cell>
          <cell r="AE185">
            <v>0</v>
          </cell>
          <cell r="AF185">
            <v>0</v>
          </cell>
          <cell r="AG185">
            <v>0</v>
          </cell>
          <cell r="AH185">
            <v>0</v>
          </cell>
        </row>
        <row r="185">
          <cell r="AK185">
            <v>900</v>
          </cell>
          <cell r="AL185" t="str">
            <v>急诊科</v>
          </cell>
        </row>
        <row r="186">
          <cell r="F186" t="str">
            <v>急诊科</v>
          </cell>
          <cell r="G186">
            <v>2021</v>
          </cell>
        </row>
        <row r="186">
          <cell r="I186" t="str">
            <v>合格</v>
          </cell>
          <cell r="J186">
            <v>0</v>
          </cell>
          <cell r="K186">
            <v>0</v>
          </cell>
          <cell r="L186">
            <v>0</v>
          </cell>
          <cell r="M186">
            <v>160</v>
          </cell>
          <cell r="N186">
            <v>0</v>
          </cell>
          <cell r="O186">
            <v>3</v>
          </cell>
          <cell r="P186">
            <v>3</v>
          </cell>
        </row>
        <row r="186">
          <cell r="S186">
            <v>120</v>
          </cell>
          <cell r="T186">
            <v>100</v>
          </cell>
          <cell r="U186">
            <v>10</v>
          </cell>
          <cell r="V186">
            <v>80</v>
          </cell>
          <cell r="W186">
            <v>30</v>
          </cell>
          <cell r="X186">
            <v>0</v>
          </cell>
          <cell r="Y186">
            <v>40</v>
          </cell>
          <cell r="Z186">
            <v>100</v>
          </cell>
          <cell r="AA186">
            <v>150</v>
          </cell>
          <cell r="AB186">
            <v>100</v>
          </cell>
          <cell r="AC186">
            <v>0</v>
          </cell>
          <cell r="AD186">
            <v>0</v>
          </cell>
          <cell r="AE186">
            <v>0</v>
          </cell>
          <cell r="AF186">
            <v>0</v>
          </cell>
          <cell r="AG186">
            <v>0</v>
          </cell>
          <cell r="AH186">
            <v>0</v>
          </cell>
        </row>
        <row r="186">
          <cell r="AK186">
            <v>890</v>
          </cell>
          <cell r="AL186" t="str">
            <v>急诊科</v>
          </cell>
        </row>
        <row r="187">
          <cell r="F187" t="str">
            <v>急诊科</v>
          </cell>
          <cell r="G187">
            <v>2021</v>
          </cell>
        </row>
        <row r="187">
          <cell r="I187" t="str">
            <v>合格</v>
          </cell>
          <cell r="J187">
            <v>0</v>
          </cell>
          <cell r="K187">
            <v>0</v>
          </cell>
          <cell r="L187">
            <v>0</v>
          </cell>
          <cell r="M187">
            <v>160</v>
          </cell>
        </row>
        <row r="187">
          <cell r="O187">
            <v>4</v>
          </cell>
        </row>
        <row r="187">
          <cell r="S187">
            <v>80</v>
          </cell>
          <cell r="T187">
            <v>100</v>
          </cell>
          <cell r="U187">
            <v>10</v>
          </cell>
          <cell r="V187">
            <v>80</v>
          </cell>
          <cell r="W187">
            <v>60</v>
          </cell>
          <cell r="X187">
            <v>30</v>
          </cell>
          <cell r="Y187">
            <v>0</v>
          </cell>
          <cell r="Z187">
            <v>100</v>
          </cell>
          <cell r="AA187">
            <v>150</v>
          </cell>
          <cell r="AB187">
            <v>100</v>
          </cell>
          <cell r="AC187">
            <v>0</v>
          </cell>
          <cell r="AD187">
            <v>20</v>
          </cell>
          <cell r="AE187">
            <v>0</v>
          </cell>
          <cell r="AF187">
            <v>0</v>
          </cell>
          <cell r="AG187">
            <v>0</v>
          </cell>
          <cell r="AH187">
            <v>0</v>
          </cell>
        </row>
        <row r="187">
          <cell r="AK187">
            <v>890</v>
          </cell>
          <cell r="AL187" t="str">
            <v>急诊科</v>
          </cell>
        </row>
        <row r="188">
          <cell r="F188" t="str">
            <v>急诊科</v>
          </cell>
          <cell r="G188">
            <v>2020</v>
          </cell>
        </row>
        <row r="188">
          <cell r="I188" t="str">
            <v>合格</v>
          </cell>
          <cell r="J188">
            <v>0</v>
          </cell>
          <cell r="K188">
            <v>0</v>
          </cell>
          <cell r="L188">
            <v>0</v>
          </cell>
          <cell r="M188">
            <v>160</v>
          </cell>
        </row>
        <row r="188">
          <cell r="O188">
            <v>3</v>
          </cell>
          <cell r="P188">
            <v>1</v>
          </cell>
        </row>
        <row r="188">
          <cell r="S188">
            <v>80</v>
          </cell>
          <cell r="T188">
            <v>100</v>
          </cell>
          <cell r="U188">
            <v>0</v>
          </cell>
          <cell r="V188">
            <v>80</v>
          </cell>
          <cell r="W188">
            <v>30</v>
          </cell>
          <cell r="X188">
            <v>30</v>
          </cell>
          <cell r="Y188">
            <v>40</v>
          </cell>
          <cell r="Z188">
            <v>100</v>
          </cell>
          <cell r="AA188">
            <v>150</v>
          </cell>
          <cell r="AB188">
            <v>100</v>
          </cell>
          <cell r="AC188">
            <v>0</v>
          </cell>
          <cell r="AD188">
            <v>0</v>
          </cell>
          <cell r="AE188">
            <v>0</v>
          </cell>
          <cell r="AF188">
            <v>0</v>
          </cell>
          <cell r="AG188">
            <v>0</v>
          </cell>
          <cell r="AH188">
            <v>0</v>
          </cell>
        </row>
        <row r="188">
          <cell r="AK188">
            <v>870</v>
          </cell>
          <cell r="AL188" t="str">
            <v>急诊科</v>
          </cell>
        </row>
        <row r="189">
          <cell r="F189" t="str">
            <v>急诊科</v>
          </cell>
          <cell r="G189">
            <v>2021</v>
          </cell>
        </row>
        <row r="189">
          <cell r="I189" t="str">
            <v>合格</v>
          </cell>
          <cell r="J189">
            <v>0</v>
          </cell>
          <cell r="K189">
            <v>0</v>
          </cell>
          <cell r="L189">
            <v>0</v>
          </cell>
          <cell r="M189">
            <v>160</v>
          </cell>
        </row>
        <row r="189">
          <cell r="O189">
            <v>6</v>
          </cell>
          <cell r="P189">
            <v>3</v>
          </cell>
        </row>
        <row r="189">
          <cell r="S189">
            <v>180</v>
          </cell>
          <cell r="T189">
            <v>100</v>
          </cell>
          <cell r="U189">
            <v>0</v>
          </cell>
          <cell r="V189">
            <v>60</v>
          </cell>
          <cell r="W189">
            <v>0</v>
          </cell>
          <cell r="X189">
            <v>0</v>
          </cell>
          <cell r="Y189">
            <v>0</v>
          </cell>
          <cell r="Z189">
            <v>100</v>
          </cell>
          <cell r="AA189">
            <v>150</v>
          </cell>
          <cell r="AB189">
            <v>100</v>
          </cell>
          <cell r="AC189">
            <v>0</v>
          </cell>
          <cell r="AD189">
            <v>0</v>
          </cell>
          <cell r="AE189">
            <v>0</v>
          </cell>
          <cell r="AF189">
            <v>0</v>
          </cell>
          <cell r="AG189">
            <v>0</v>
          </cell>
          <cell r="AH189">
            <v>0</v>
          </cell>
        </row>
        <row r="189">
          <cell r="AK189">
            <v>850</v>
          </cell>
          <cell r="AL189" t="str">
            <v>急诊科</v>
          </cell>
        </row>
        <row r="190">
          <cell r="F190" t="str">
            <v>急诊科</v>
          </cell>
          <cell r="G190">
            <v>2020</v>
          </cell>
        </row>
        <row r="190">
          <cell r="I190" t="str">
            <v>合格</v>
          </cell>
          <cell r="J190">
            <v>0</v>
          </cell>
          <cell r="K190">
            <v>0</v>
          </cell>
          <cell r="L190">
            <v>0</v>
          </cell>
          <cell r="M190">
            <v>160</v>
          </cell>
        </row>
        <row r="190">
          <cell r="O190">
            <v>4</v>
          </cell>
          <cell r="P190">
            <v>1</v>
          </cell>
        </row>
        <row r="190">
          <cell r="S190">
            <v>100</v>
          </cell>
          <cell r="T190">
            <v>100</v>
          </cell>
          <cell r="U190">
            <v>10</v>
          </cell>
          <cell r="V190">
            <v>80</v>
          </cell>
          <cell r="W190">
            <v>60</v>
          </cell>
          <cell r="X190">
            <v>30</v>
          </cell>
          <cell r="Y190">
            <v>40</v>
          </cell>
          <cell r="Z190">
            <v>100</v>
          </cell>
          <cell r="AA190">
            <v>150</v>
          </cell>
          <cell r="AB190">
            <v>0</v>
          </cell>
          <cell r="AC190">
            <v>0</v>
          </cell>
          <cell r="AD190">
            <v>0</v>
          </cell>
          <cell r="AE190">
            <v>0</v>
          </cell>
          <cell r="AF190">
            <v>0</v>
          </cell>
          <cell r="AG190">
            <v>0</v>
          </cell>
          <cell r="AH190">
            <v>0</v>
          </cell>
        </row>
        <row r="190">
          <cell r="AK190">
            <v>830</v>
          </cell>
          <cell r="AL190" t="str">
            <v>急诊科</v>
          </cell>
        </row>
        <row r="191">
          <cell r="F191" t="str">
            <v>急诊科</v>
          </cell>
          <cell r="G191">
            <v>2020</v>
          </cell>
        </row>
        <row r="191">
          <cell r="I191" t="str">
            <v>合格</v>
          </cell>
          <cell r="J191">
            <v>0</v>
          </cell>
          <cell r="K191">
            <v>0</v>
          </cell>
          <cell r="L191">
            <v>0</v>
          </cell>
          <cell r="M191">
            <v>160</v>
          </cell>
        </row>
        <row r="191">
          <cell r="S191">
            <v>0</v>
          </cell>
          <cell r="T191">
            <v>100</v>
          </cell>
          <cell r="U191">
            <v>10</v>
          </cell>
          <cell r="V191">
            <v>80</v>
          </cell>
          <cell r="W191">
            <v>60</v>
          </cell>
          <cell r="X191">
            <v>60</v>
          </cell>
          <cell r="Y191">
            <v>0</v>
          </cell>
          <cell r="Z191">
            <v>100</v>
          </cell>
          <cell r="AA191">
            <v>150</v>
          </cell>
          <cell r="AB191">
            <v>100</v>
          </cell>
          <cell r="AC191">
            <v>0</v>
          </cell>
          <cell r="AD191">
            <v>0</v>
          </cell>
          <cell r="AE191">
            <v>0</v>
          </cell>
          <cell r="AF191">
            <v>0</v>
          </cell>
          <cell r="AG191">
            <v>0</v>
          </cell>
          <cell r="AH191">
            <v>0</v>
          </cell>
        </row>
        <row r="191">
          <cell r="AK191">
            <v>820</v>
          </cell>
          <cell r="AL191" t="str">
            <v>急诊科</v>
          </cell>
        </row>
        <row r="192">
          <cell r="F192" t="str">
            <v>急诊科</v>
          </cell>
          <cell r="G192">
            <v>2020</v>
          </cell>
        </row>
        <row r="192">
          <cell r="I192" t="str">
            <v>合格</v>
          </cell>
          <cell r="J192">
            <v>0</v>
          </cell>
          <cell r="K192">
            <v>0</v>
          </cell>
          <cell r="L192">
            <v>0</v>
          </cell>
          <cell r="M192">
            <v>160</v>
          </cell>
        </row>
        <row r="192">
          <cell r="O192">
            <v>4</v>
          </cell>
          <cell r="P192">
            <v>3</v>
          </cell>
        </row>
        <row r="192">
          <cell r="S192">
            <v>140</v>
          </cell>
          <cell r="T192">
            <v>100</v>
          </cell>
          <cell r="U192">
            <v>0</v>
          </cell>
          <cell r="V192">
            <v>80</v>
          </cell>
          <cell r="W192">
            <v>60</v>
          </cell>
          <cell r="X192">
            <v>60</v>
          </cell>
          <cell r="Y192">
            <v>40</v>
          </cell>
          <cell r="Z192">
            <v>100</v>
          </cell>
          <cell r="AA192">
            <v>0</v>
          </cell>
          <cell r="AB192">
            <v>0</v>
          </cell>
          <cell r="AC192">
            <v>0</v>
          </cell>
          <cell r="AD192">
            <v>0</v>
          </cell>
          <cell r="AE192">
            <v>0</v>
          </cell>
          <cell r="AF192">
            <v>0</v>
          </cell>
          <cell r="AG192">
            <v>0</v>
          </cell>
          <cell r="AH192">
            <v>0</v>
          </cell>
        </row>
        <row r="192">
          <cell r="AK192">
            <v>740</v>
          </cell>
          <cell r="AL192" t="str">
            <v>急诊科</v>
          </cell>
        </row>
        <row r="193">
          <cell r="F193" t="str">
            <v>急诊科</v>
          </cell>
          <cell r="G193">
            <v>2021</v>
          </cell>
        </row>
        <row r="193">
          <cell r="I193" t="str">
            <v>合格</v>
          </cell>
          <cell r="J193">
            <v>0</v>
          </cell>
          <cell r="K193">
            <v>0</v>
          </cell>
          <cell r="L193">
            <v>0</v>
          </cell>
          <cell r="M193">
            <v>160</v>
          </cell>
          <cell r="N193">
            <v>0</v>
          </cell>
          <cell r="O193">
            <v>1</v>
          </cell>
          <cell r="P193">
            <v>0</v>
          </cell>
          <cell r="Q193">
            <v>0</v>
          </cell>
          <cell r="R193">
            <v>0</v>
          </cell>
          <cell r="S193">
            <v>20</v>
          </cell>
          <cell r="T193">
            <v>100</v>
          </cell>
          <cell r="U193">
            <v>10</v>
          </cell>
          <cell r="V193">
            <v>20</v>
          </cell>
          <cell r="W193">
            <v>0</v>
          </cell>
          <cell r="X193">
            <v>0</v>
          </cell>
          <cell r="Y193">
            <v>0</v>
          </cell>
          <cell r="Z193">
            <v>100</v>
          </cell>
          <cell r="AA193">
            <v>150</v>
          </cell>
          <cell r="AB193">
            <v>100</v>
          </cell>
          <cell r="AC193">
            <v>0</v>
          </cell>
          <cell r="AD193">
            <v>0</v>
          </cell>
          <cell r="AE193">
            <v>0</v>
          </cell>
          <cell r="AF193">
            <v>0</v>
          </cell>
          <cell r="AG193">
            <v>0</v>
          </cell>
          <cell r="AH193">
            <v>0</v>
          </cell>
        </row>
        <row r="193">
          <cell r="AK193">
            <v>660</v>
          </cell>
          <cell r="AL193" t="str">
            <v>急诊科</v>
          </cell>
        </row>
        <row r="194">
          <cell r="F194" t="str">
            <v>急诊科</v>
          </cell>
          <cell r="G194">
            <v>2020</v>
          </cell>
        </row>
        <row r="194">
          <cell r="I194" t="str">
            <v>合格</v>
          </cell>
          <cell r="J194">
            <v>0</v>
          </cell>
          <cell r="K194">
            <v>0</v>
          </cell>
          <cell r="L194">
            <v>0</v>
          </cell>
          <cell r="M194">
            <v>160</v>
          </cell>
        </row>
        <row r="194">
          <cell r="O194">
            <v>2</v>
          </cell>
          <cell r="P194">
            <v>1</v>
          </cell>
        </row>
        <row r="194">
          <cell r="S194">
            <v>60</v>
          </cell>
          <cell r="T194">
            <v>100</v>
          </cell>
          <cell r="U194">
            <v>0</v>
          </cell>
          <cell r="V194">
            <v>0</v>
          </cell>
          <cell r="W194">
            <v>30</v>
          </cell>
          <cell r="X194">
            <v>0</v>
          </cell>
          <cell r="Y194">
            <v>40</v>
          </cell>
          <cell r="Z194">
            <v>100</v>
          </cell>
          <cell r="AA194">
            <v>150</v>
          </cell>
          <cell r="AB194">
            <v>0</v>
          </cell>
          <cell r="AC194">
            <v>0</v>
          </cell>
          <cell r="AD194">
            <v>0</v>
          </cell>
          <cell r="AE194">
            <v>0</v>
          </cell>
          <cell r="AF194">
            <v>0</v>
          </cell>
          <cell r="AG194">
            <v>0</v>
          </cell>
          <cell r="AH194">
            <v>0</v>
          </cell>
        </row>
        <row r="194">
          <cell r="AK194">
            <v>640</v>
          </cell>
          <cell r="AL194" t="str">
            <v>急诊科</v>
          </cell>
        </row>
        <row r="195">
          <cell r="F195" t="str">
            <v>急诊科</v>
          </cell>
          <cell r="G195">
            <v>2022</v>
          </cell>
        </row>
        <row r="195">
          <cell r="I195" t="str">
            <v>合格</v>
          </cell>
          <cell r="J195">
            <v>0</v>
          </cell>
          <cell r="K195">
            <v>0</v>
          </cell>
          <cell r="L195">
            <v>0</v>
          </cell>
          <cell r="M195">
            <v>160</v>
          </cell>
        </row>
        <row r="195">
          <cell r="O195">
            <v>5</v>
          </cell>
          <cell r="P195">
            <v>2</v>
          </cell>
        </row>
        <row r="195">
          <cell r="S195">
            <v>140</v>
          </cell>
          <cell r="T195">
            <v>100</v>
          </cell>
          <cell r="U195">
            <v>10</v>
          </cell>
          <cell r="V195">
            <v>80</v>
          </cell>
          <cell r="W195">
            <v>60</v>
          </cell>
          <cell r="X195">
            <v>30</v>
          </cell>
          <cell r="Y195">
            <v>0</v>
          </cell>
          <cell r="Z195">
            <v>0</v>
          </cell>
          <cell r="AA195">
            <v>0</v>
          </cell>
          <cell r="AB195">
            <v>0</v>
          </cell>
          <cell r="AC195">
            <v>0</v>
          </cell>
          <cell r="AD195">
            <v>0</v>
          </cell>
          <cell r="AE195">
            <v>0</v>
          </cell>
          <cell r="AF195">
            <v>0</v>
          </cell>
          <cell r="AG195">
            <v>0</v>
          </cell>
          <cell r="AH195">
            <v>0</v>
          </cell>
        </row>
        <row r="195">
          <cell r="AK195">
            <v>580</v>
          </cell>
          <cell r="AL195" t="str">
            <v>急诊科</v>
          </cell>
        </row>
        <row r="196">
          <cell r="F196" t="str">
            <v>急诊科</v>
          </cell>
          <cell r="G196">
            <v>2021</v>
          </cell>
        </row>
        <row r="196">
          <cell r="I196" t="str">
            <v>合格</v>
          </cell>
          <cell r="J196">
            <v>0</v>
          </cell>
          <cell r="K196">
            <v>0</v>
          </cell>
          <cell r="L196">
            <v>0</v>
          </cell>
          <cell r="M196">
            <v>120</v>
          </cell>
        </row>
        <row r="196">
          <cell r="S196">
            <v>0</v>
          </cell>
          <cell r="T196">
            <v>100</v>
          </cell>
          <cell r="U196">
            <v>10</v>
          </cell>
          <cell r="V196">
            <v>0</v>
          </cell>
          <cell r="W196">
            <v>0</v>
          </cell>
          <cell r="X196">
            <v>0</v>
          </cell>
          <cell r="Y196">
            <v>0</v>
          </cell>
          <cell r="Z196">
            <v>100</v>
          </cell>
          <cell r="AA196">
            <v>150</v>
          </cell>
          <cell r="AB196">
            <v>100</v>
          </cell>
          <cell r="AC196">
            <v>0</v>
          </cell>
          <cell r="AD196">
            <v>0</v>
          </cell>
          <cell r="AE196">
            <v>0</v>
          </cell>
          <cell r="AF196">
            <v>0</v>
          </cell>
          <cell r="AG196">
            <v>0</v>
          </cell>
          <cell r="AH196">
            <v>0</v>
          </cell>
        </row>
        <row r="196">
          <cell r="AK196">
            <v>580</v>
          </cell>
          <cell r="AL196" t="str">
            <v>急诊科</v>
          </cell>
        </row>
        <row r="197">
          <cell r="F197" t="str">
            <v>急诊科</v>
          </cell>
          <cell r="G197">
            <v>2022</v>
          </cell>
        </row>
        <row r="197">
          <cell r="I197" t="str">
            <v>合格</v>
          </cell>
          <cell r="J197">
            <v>0</v>
          </cell>
          <cell r="K197">
            <v>0</v>
          </cell>
          <cell r="L197">
            <v>0</v>
          </cell>
          <cell r="M197">
            <v>160</v>
          </cell>
        </row>
        <row r="197">
          <cell r="O197">
            <v>5</v>
          </cell>
          <cell r="P197">
            <v>2</v>
          </cell>
        </row>
        <row r="197">
          <cell r="S197">
            <v>140</v>
          </cell>
          <cell r="T197">
            <v>100</v>
          </cell>
          <cell r="U197">
            <v>10</v>
          </cell>
          <cell r="V197">
            <v>80</v>
          </cell>
          <cell r="W197">
            <v>30</v>
          </cell>
          <cell r="X197">
            <v>30</v>
          </cell>
          <cell r="Y197">
            <v>0</v>
          </cell>
          <cell r="Z197">
            <v>0</v>
          </cell>
          <cell r="AA197">
            <v>0</v>
          </cell>
          <cell r="AB197">
            <v>0</v>
          </cell>
          <cell r="AC197">
            <v>0</v>
          </cell>
          <cell r="AD197">
            <v>0</v>
          </cell>
          <cell r="AE197">
            <v>0</v>
          </cell>
          <cell r="AF197">
            <v>0</v>
          </cell>
          <cell r="AG197">
            <v>0</v>
          </cell>
          <cell r="AH197">
            <v>0</v>
          </cell>
        </row>
        <row r="197">
          <cell r="AK197">
            <v>550</v>
          </cell>
          <cell r="AL197" t="str">
            <v>急诊科</v>
          </cell>
        </row>
        <row r="198">
          <cell r="F198" t="str">
            <v>急诊科</v>
          </cell>
          <cell r="G198">
            <v>2020</v>
          </cell>
        </row>
        <row r="198">
          <cell r="I198" t="str">
            <v>合格</v>
          </cell>
          <cell r="J198">
            <v>0</v>
          </cell>
          <cell r="K198">
            <v>0</v>
          </cell>
          <cell r="L198">
            <v>0</v>
          </cell>
          <cell r="M198">
            <v>160</v>
          </cell>
        </row>
        <row r="198">
          <cell r="O198">
            <v>4</v>
          </cell>
          <cell r="P198">
            <v>3</v>
          </cell>
        </row>
        <row r="198">
          <cell r="S198">
            <v>140</v>
          </cell>
          <cell r="T198">
            <v>100</v>
          </cell>
          <cell r="U198">
            <v>0</v>
          </cell>
          <cell r="V198">
            <v>20</v>
          </cell>
          <cell r="W198">
            <v>0</v>
          </cell>
          <cell r="X198">
            <v>0</v>
          </cell>
          <cell r="Y198">
            <v>20</v>
          </cell>
          <cell r="Z198">
            <v>100</v>
          </cell>
          <cell r="AA198">
            <v>0</v>
          </cell>
          <cell r="AB198">
            <v>0</v>
          </cell>
          <cell r="AC198">
            <v>0</v>
          </cell>
          <cell r="AD198">
            <v>0</v>
          </cell>
          <cell r="AE198">
            <v>0</v>
          </cell>
          <cell r="AF198">
            <v>0</v>
          </cell>
          <cell r="AG198">
            <v>0</v>
          </cell>
          <cell r="AH198">
            <v>0</v>
          </cell>
        </row>
        <row r="198">
          <cell r="AK198">
            <v>540</v>
          </cell>
          <cell r="AL198" t="str">
            <v>急诊科</v>
          </cell>
        </row>
        <row r="199">
          <cell r="F199" t="str">
            <v>急诊科</v>
          </cell>
          <cell r="G199">
            <v>2022</v>
          </cell>
        </row>
        <row r="199">
          <cell r="I199" t="str">
            <v>合格</v>
          </cell>
          <cell r="J199">
            <v>0</v>
          </cell>
          <cell r="K199">
            <v>0</v>
          </cell>
          <cell r="L199">
            <v>0</v>
          </cell>
          <cell r="M199">
            <v>160</v>
          </cell>
          <cell r="N199">
            <v>0</v>
          </cell>
          <cell r="O199">
            <v>4</v>
          </cell>
          <cell r="P199">
            <v>1</v>
          </cell>
          <cell r="Q199">
            <v>0</v>
          </cell>
          <cell r="R199">
            <v>0</v>
          </cell>
          <cell r="S199">
            <v>100</v>
          </cell>
          <cell r="T199">
            <v>100</v>
          </cell>
          <cell r="U199">
            <v>10</v>
          </cell>
          <cell r="V199">
            <v>40</v>
          </cell>
          <cell r="W199">
            <v>60</v>
          </cell>
          <cell r="X199">
            <v>60</v>
          </cell>
          <cell r="Y199">
            <v>0</v>
          </cell>
          <cell r="Z199">
            <v>0</v>
          </cell>
          <cell r="AA199">
            <v>0</v>
          </cell>
          <cell r="AB199">
            <v>0</v>
          </cell>
          <cell r="AC199">
            <v>0</v>
          </cell>
          <cell r="AD199">
            <v>0</v>
          </cell>
          <cell r="AE199">
            <v>0</v>
          </cell>
          <cell r="AF199">
            <v>0</v>
          </cell>
          <cell r="AG199">
            <v>0</v>
          </cell>
          <cell r="AH199">
            <v>0</v>
          </cell>
        </row>
        <row r="199">
          <cell r="AK199">
            <v>530</v>
          </cell>
          <cell r="AL199" t="str">
            <v>急诊科</v>
          </cell>
        </row>
        <row r="200">
          <cell r="F200" t="str">
            <v>急诊科</v>
          </cell>
          <cell r="G200">
            <v>2022</v>
          </cell>
        </row>
        <row r="200">
          <cell r="I200" t="str">
            <v>合格</v>
          </cell>
          <cell r="J200">
            <v>0</v>
          </cell>
          <cell r="K200">
            <v>0</v>
          </cell>
          <cell r="L200">
            <v>0</v>
          </cell>
          <cell r="M200">
            <v>160</v>
          </cell>
        </row>
        <row r="200">
          <cell r="O200">
            <v>4</v>
          </cell>
          <cell r="P200">
            <v>2</v>
          </cell>
        </row>
        <row r="200">
          <cell r="S200">
            <v>120</v>
          </cell>
          <cell r="T200">
            <v>100</v>
          </cell>
          <cell r="U200">
            <v>10</v>
          </cell>
          <cell r="V200">
            <v>80</v>
          </cell>
          <cell r="W200">
            <v>60</v>
          </cell>
          <cell r="X200">
            <v>0</v>
          </cell>
          <cell r="Y200">
            <v>0</v>
          </cell>
          <cell r="Z200">
            <v>0</v>
          </cell>
          <cell r="AA200">
            <v>0</v>
          </cell>
          <cell r="AB200">
            <v>0</v>
          </cell>
          <cell r="AC200">
            <v>0</v>
          </cell>
          <cell r="AD200">
            <v>0</v>
          </cell>
          <cell r="AE200">
            <v>0</v>
          </cell>
          <cell r="AF200">
            <v>0</v>
          </cell>
          <cell r="AG200">
            <v>0</v>
          </cell>
          <cell r="AH200">
            <v>0</v>
          </cell>
        </row>
        <row r="200">
          <cell r="AK200">
            <v>530</v>
          </cell>
          <cell r="AL200" t="str">
            <v>急诊科</v>
          </cell>
        </row>
        <row r="201">
          <cell r="F201" t="str">
            <v>急诊科</v>
          </cell>
          <cell r="G201">
            <v>2022</v>
          </cell>
        </row>
        <row r="201">
          <cell r="I201" t="str">
            <v>合格</v>
          </cell>
          <cell r="J201">
            <v>0</v>
          </cell>
          <cell r="K201">
            <v>0</v>
          </cell>
          <cell r="L201">
            <v>0</v>
          </cell>
          <cell r="M201">
            <v>160</v>
          </cell>
        </row>
        <row r="201">
          <cell r="O201">
            <v>4</v>
          </cell>
          <cell r="P201">
            <v>0</v>
          </cell>
        </row>
        <row r="201">
          <cell r="S201">
            <v>80</v>
          </cell>
          <cell r="T201">
            <v>100</v>
          </cell>
          <cell r="U201">
            <v>0</v>
          </cell>
          <cell r="V201">
            <v>60</v>
          </cell>
          <cell r="W201">
            <v>60</v>
          </cell>
          <cell r="X201">
            <v>30</v>
          </cell>
          <cell r="Y201">
            <v>0</v>
          </cell>
          <cell r="Z201">
            <v>0</v>
          </cell>
          <cell r="AA201">
            <v>0</v>
          </cell>
          <cell r="AB201">
            <v>0</v>
          </cell>
          <cell r="AC201">
            <v>0</v>
          </cell>
          <cell r="AD201">
            <v>0</v>
          </cell>
          <cell r="AE201">
            <v>0</v>
          </cell>
          <cell r="AF201">
            <v>0</v>
          </cell>
          <cell r="AG201">
            <v>0</v>
          </cell>
          <cell r="AH201">
            <v>0</v>
          </cell>
        </row>
        <row r="201">
          <cell r="AK201">
            <v>490</v>
          </cell>
          <cell r="AL201" t="str">
            <v>急诊科</v>
          </cell>
        </row>
        <row r="202">
          <cell r="F202" t="str">
            <v>急诊科</v>
          </cell>
          <cell r="G202">
            <v>2022</v>
          </cell>
        </row>
        <row r="202">
          <cell r="I202" t="str">
            <v>合格</v>
          </cell>
          <cell r="J202">
            <v>0</v>
          </cell>
          <cell r="K202">
            <v>0</v>
          </cell>
          <cell r="L202">
            <v>0</v>
          </cell>
          <cell r="M202">
            <v>120</v>
          </cell>
        </row>
        <row r="202">
          <cell r="O202">
            <v>4</v>
          </cell>
          <cell r="P202">
            <v>1</v>
          </cell>
        </row>
        <row r="202">
          <cell r="S202">
            <v>100</v>
          </cell>
          <cell r="T202">
            <v>100</v>
          </cell>
          <cell r="U202">
            <v>10</v>
          </cell>
          <cell r="V202">
            <v>40</v>
          </cell>
          <cell r="W202">
            <v>30</v>
          </cell>
          <cell r="X202">
            <v>60</v>
          </cell>
          <cell r="Y202">
            <v>0</v>
          </cell>
          <cell r="Z202">
            <v>0</v>
          </cell>
          <cell r="AA202">
            <v>0</v>
          </cell>
          <cell r="AB202">
            <v>0</v>
          </cell>
          <cell r="AC202">
            <v>0</v>
          </cell>
          <cell r="AD202">
            <v>0</v>
          </cell>
          <cell r="AE202">
            <v>0</v>
          </cell>
          <cell r="AF202">
            <v>0</v>
          </cell>
          <cell r="AG202">
            <v>0</v>
          </cell>
          <cell r="AH202">
            <v>0</v>
          </cell>
        </row>
        <row r="202">
          <cell r="AK202">
            <v>460</v>
          </cell>
          <cell r="AL202" t="str">
            <v>急诊科</v>
          </cell>
        </row>
        <row r="203">
          <cell r="F203" t="str">
            <v>急诊科</v>
          </cell>
          <cell r="G203">
            <v>2022</v>
          </cell>
        </row>
        <row r="203">
          <cell r="I203" t="str">
            <v>合格</v>
          </cell>
          <cell r="J203">
            <v>0</v>
          </cell>
          <cell r="K203">
            <v>0</v>
          </cell>
          <cell r="L203">
            <v>0</v>
          </cell>
          <cell r="M203">
            <v>160</v>
          </cell>
          <cell r="N203">
            <v>0</v>
          </cell>
          <cell r="O203">
            <v>4</v>
          </cell>
          <cell r="P203">
            <v>6</v>
          </cell>
          <cell r="Q203">
            <v>0</v>
          </cell>
          <cell r="R203">
            <v>0</v>
          </cell>
          <cell r="S203">
            <v>200</v>
          </cell>
          <cell r="T203">
            <v>100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3">
          <cell r="AK203">
            <v>460</v>
          </cell>
          <cell r="AL203" t="str">
            <v>急诊科</v>
          </cell>
        </row>
        <row r="204">
          <cell r="F204" t="str">
            <v>急诊科</v>
          </cell>
          <cell r="G204">
            <v>2021</v>
          </cell>
        </row>
        <row r="204">
          <cell r="I204" t="str">
            <v>合格</v>
          </cell>
          <cell r="J204">
            <v>0</v>
          </cell>
          <cell r="K204">
            <v>0</v>
          </cell>
          <cell r="L204">
            <v>0</v>
          </cell>
          <cell r="M204">
            <v>120</v>
          </cell>
        </row>
        <row r="204">
          <cell r="S204">
            <v>0</v>
          </cell>
          <cell r="T204">
            <v>100</v>
          </cell>
          <cell r="U204">
            <v>0</v>
          </cell>
          <cell r="V204">
            <v>0</v>
          </cell>
          <cell r="W204">
            <v>0</v>
          </cell>
          <cell r="X204">
            <v>0</v>
          </cell>
          <cell r="Y204">
            <v>0</v>
          </cell>
          <cell r="Z204">
            <v>100</v>
          </cell>
          <cell r="AA204">
            <v>0</v>
          </cell>
          <cell r="AB204">
            <v>0</v>
          </cell>
          <cell r="AC204">
            <v>0</v>
          </cell>
          <cell r="AD204">
            <v>0</v>
          </cell>
          <cell r="AE204">
            <v>0</v>
          </cell>
          <cell r="AF204">
            <v>0</v>
          </cell>
          <cell r="AG204">
            <v>0</v>
          </cell>
          <cell r="AH204">
            <v>0</v>
          </cell>
        </row>
        <row r="204">
          <cell r="AK204">
            <v>320</v>
          </cell>
          <cell r="AL204" t="str">
            <v>急诊科</v>
          </cell>
        </row>
        <row r="205">
          <cell r="F205" t="str">
            <v>检验医学科</v>
          </cell>
          <cell r="G205">
            <v>2022</v>
          </cell>
        </row>
        <row r="205">
          <cell r="I205" t="str">
            <v>合格</v>
          </cell>
          <cell r="J205">
            <v>0</v>
          </cell>
          <cell r="K205">
            <v>0</v>
          </cell>
          <cell r="L205">
            <v>0</v>
          </cell>
          <cell r="M205">
            <v>160</v>
          </cell>
          <cell r="N205">
            <v>0</v>
          </cell>
          <cell r="O205">
            <v>0</v>
          </cell>
          <cell r="P205">
            <v>0</v>
          </cell>
          <cell r="Q205">
            <v>0</v>
          </cell>
          <cell r="R205">
            <v>0</v>
          </cell>
          <cell r="S205">
            <v>0</v>
          </cell>
          <cell r="T205">
            <v>100</v>
          </cell>
          <cell r="U205">
            <v>0</v>
          </cell>
          <cell r="V205">
            <v>80</v>
          </cell>
          <cell r="W205">
            <v>90</v>
          </cell>
          <cell r="X205">
            <v>120</v>
          </cell>
          <cell r="Y205">
            <v>0</v>
          </cell>
          <cell r="Z205">
            <v>100</v>
          </cell>
          <cell r="AA205">
            <v>150</v>
          </cell>
          <cell r="AB205">
            <v>0</v>
          </cell>
          <cell r="AC205">
            <v>0</v>
          </cell>
          <cell r="AD205">
            <v>20</v>
          </cell>
          <cell r="AE205">
            <v>0</v>
          </cell>
          <cell r="AF205">
            <v>0</v>
          </cell>
          <cell r="AG205">
            <v>0</v>
          </cell>
          <cell r="AH205">
            <v>0</v>
          </cell>
        </row>
        <row r="205">
          <cell r="AK205">
            <v>820</v>
          </cell>
          <cell r="AL205" t="str">
            <v>检验医学科</v>
          </cell>
        </row>
        <row r="206">
          <cell r="F206" t="str">
            <v>检验医学科</v>
          </cell>
          <cell r="G206">
            <v>2021</v>
          </cell>
        </row>
        <row r="206">
          <cell r="I206" t="str">
            <v>合格</v>
          </cell>
          <cell r="J206">
            <v>0</v>
          </cell>
          <cell r="K206">
            <v>0</v>
          </cell>
          <cell r="L206">
            <v>0</v>
          </cell>
          <cell r="M206">
            <v>160</v>
          </cell>
          <cell r="N206">
            <v>0</v>
          </cell>
          <cell r="O206">
            <v>0</v>
          </cell>
          <cell r="P206">
            <v>0</v>
          </cell>
          <cell r="Q206">
            <v>0</v>
          </cell>
          <cell r="R206">
            <v>0</v>
          </cell>
          <cell r="S206">
            <v>0</v>
          </cell>
          <cell r="T206">
            <v>100</v>
          </cell>
          <cell r="U206">
            <v>0</v>
          </cell>
          <cell r="V206">
            <v>80</v>
          </cell>
          <cell r="W206">
            <v>90</v>
          </cell>
          <cell r="X206">
            <v>120</v>
          </cell>
          <cell r="Y206">
            <v>0</v>
          </cell>
          <cell r="Z206">
            <v>100</v>
          </cell>
          <cell r="AA206">
            <v>150</v>
          </cell>
          <cell r="AB206">
            <v>0</v>
          </cell>
          <cell r="AC206">
            <v>0</v>
          </cell>
          <cell r="AD206">
            <v>20</v>
          </cell>
          <cell r="AE206">
            <v>0</v>
          </cell>
          <cell r="AF206">
            <v>0</v>
          </cell>
          <cell r="AG206">
            <v>0</v>
          </cell>
          <cell r="AH206">
            <v>0</v>
          </cell>
        </row>
        <row r="206">
          <cell r="AK206">
            <v>820</v>
          </cell>
          <cell r="AL206" t="str">
            <v>检验医学科</v>
          </cell>
        </row>
        <row r="207">
          <cell r="F207" t="str">
            <v>检验医学科</v>
          </cell>
          <cell r="G207">
            <v>2021</v>
          </cell>
        </row>
        <row r="207">
          <cell r="I207" t="str">
            <v>合格</v>
          </cell>
          <cell r="J207">
            <v>0</v>
          </cell>
          <cell r="K207">
            <v>0</v>
          </cell>
          <cell r="L207">
            <v>0</v>
          </cell>
          <cell r="M207">
            <v>160</v>
          </cell>
          <cell r="N207">
            <v>0</v>
          </cell>
          <cell r="O207">
            <v>0</v>
          </cell>
          <cell r="P207">
            <v>0</v>
          </cell>
          <cell r="Q207">
            <v>0</v>
          </cell>
          <cell r="R207">
            <v>0</v>
          </cell>
          <cell r="S207">
            <v>0</v>
          </cell>
          <cell r="T207">
            <v>100</v>
          </cell>
          <cell r="U207">
            <v>0</v>
          </cell>
          <cell r="V207">
            <v>80</v>
          </cell>
          <cell r="W207">
            <v>90</v>
          </cell>
          <cell r="X207">
            <v>120</v>
          </cell>
          <cell r="Y207">
            <v>0</v>
          </cell>
          <cell r="Z207">
            <v>100</v>
          </cell>
          <cell r="AA207">
            <v>150</v>
          </cell>
          <cell r="AB207">
            <v>0</v>
          </cell>
          <cell r="AC207">
            <v>0</v>
          </cell>
          <cell r="AD207">
            <v>20</v>
          </cell>
          <cell r="AE207">
            <v>0</v>
          </cell>
          <cell r="AF207">
            <v>0</v>
          </cell>
          <cell r="AG207">
            <v>0</v>
          </cell>
          <cell r="AH207">
            <v>0</v>
          </cell>
        </row>
        <row r="207">
          <cell r="AK207">
            <v>820</v>
          </cell>
          <cell r="AL207" t="str">
            <v>检验医学科</v>
          </cell>
        </row>
        <row r="208">
          <cell r="F208" t="str">
            <v>检验医学科</v>
          </cell>
          <cell r="G208">
            <v>2021</v>
          </cell>
        </row>
        <row r="208">
          <cell r="I208" t="str">
            <v>合格</v>
          </cell>
          <cell r="J208">
            <v>0</v>
          </cell>
          <cell r="K208">
            <v>0</v>
          </cell>
          <cell r="L208">
            <v>0</v>
          </cell>
          <cell r="M208">
            <v>160</v>
          </cell>
          <cell r="N208">
            <v>0</v>
          </cell>
          <cell r="O208">
            <v>0</v>
          </cell>
          <cell r="P208">
            <v>0</v>
          </cell>
          <cell r="Q208">
            <v>0</v>
          </cell>
          <cell r="R208">
            <v>0</v>
          </cell>
          <cell r="S208">
            <v>0</v>
          </cell>
          <cell r="T208">
            <v>100</v>
          </cell>
          <cell r="U208">
            <v>0</v>
          </cell>
          <cell r="V208">
            <v>80</v>
          </cell>
          <cell r="W208">
            <v>90</v>
          </cell>
          <cell r="X208">
            <v>120</v>
          </cell>
          <cell r="Y208">
            <v>0</v>
          </cell>
          <cell r="Z208">
            <v>100</v>
          </cell>
          <cell r="AA208">
            <v>150</v>
          </cell>
          <cell r="AB208">
            <v>0</v>
          </cell>
          <cell r="AC208">
            <v>0</v>
          </cell>
          <cell r="AD208">
            <v>20</v>
          </cell>
          <cell r="AE208">
            <v>0</v>
          </cell>
          <cell r="AF208">
            <v>0</v>
          </cell>
          <cell r="AG208">
            <v>0</v>
          </cell>
          <cell r="AH208">
            <v>0</v>
          </cell>
        </row>
        <row r="208">
          <cell r="AK208">
            <v>820</v>
          </cell>
          <cell r="AL208" t="str">
            <v>检验医学科</v>
          </cell>
        </row>
        <row r="209">
          <cell r="F209" t="str">
            <v>检验医学科</v>
          </cell>
          <cell r="G209">
            <v>2020</v>
          </cell>
        </row>
        <row r="209">
          <cell r="I209" t="str">
            <v>合格</v>
          </cell>
          <cell r="J209">
            <v>0</v>
          </cell>
          <cell r="K209">
            <v>0</v>
          </cell>
          <cell r="L209">
            <v>0</v>
          </cell>
          <cell r="M209">
            <v>160</v>
          </cell>
          <cell r="N209">
            <v>0</v>
          </cell>
          <cell r="O209">
            <v>0</v>
          </cell>
          <cell r="P209">
            <v>0</v>
          </cell>
          <cell r="Q209">
            <v>0</v>
          </cell>
          <cell r="R209">
            <v>0</v>
          </cell>
          <cell r="S209">
            <v>0</v>
          </cell>
          <cell r="T209">
            <v>100</v>
          </cell>
          <cell r="U209">
            <v>0</v>
          </cell>
          <cell r="V209">
            <v>80</v>
          </cell>
          <cell r="W209">
            <v>90</v>
          </cell>
          <cell r="X209">
            <v>120</v>
          </cell>
          <cell r="Y209">
            <v>0</v>
          </cell>
          <cell r="Z209">
            <v>100</v>
          </cell>
          <cell r="AA209">
            <v>150</v>
          </cell>
          <cell r="AB209">
            <v>0</v>
          </cell>
          <cell r="AC209">
            <v>0</v>
          </cell>
          <cell r="AD209">
            <v>0</v>
          </cell>
          <cell r="AE209">
            <v>0</v>
          </cell>
          <cell r="AF209">
            <v>0</v>
          </cell>
          <cell r="AG209">
            <v>0</v>
          </cell>
          <cell r="AH209">
            <v>0</v>
          </cell>
        </row>
        <row r="209">
          <cell r="AK209">
            <v>800</v>
          </cell>
          <cell r="AL209" t="str">
            <v>检验医学科</v>
          </cell>
        </row>
        <row r="210">
          <cell r="F210" t="str">
            <v>检验医学科</v>
          </cell>
          <cell r="G210">
            <v>2020</v>
          </cell>
        </row>
        <row r="210">
          <cell r="I210" t="str">
            <v>合格</v>
          </cell>
          <cell r="J210">
            <v>0</v>
          </cell>
          <cell r="K210">
            <v>0</v>
          </cell>
          <cell r="L210">
            <v>0</v>
          </cell>
          <cell r="M210">
            <v>160</v>
          </cell>
          <cell r="N210">
            <v>0</v>
          </cell>
          <cell r="O210">
            <v>0</v>
          </cell>
          <cell r="P210">
            <v>0</v>
          </cell>
          <cell r="Q210">
            <v>0</v>
          </cell>
          <cell r="R210">
            <v>0</v>
          </cell>
          <cell r="S210">
            <v>0</v>
          </cell>
          <cell r="T210">
            <v>100</v>
          </cell>
          <cell r="U210">
            <v>0</v>
          </cell>
          <cell r="V210">
            <v>80</v>
          </cell>
          <cell r="W210">
            <v>90</v>
          </cell>
          <cell r="X210">
            <v>120</v>
          </cell>
          <cell r="Y210">
            <v>0</v>
          </cell>
          <cell r="Z210">
            <v>100</v>
          </cell>
          <cell r="AA210">
            <v>150</v>
          </cell>
          <cell r="AB210">
            <v>0</v>
          </cell>
          <cell r="AC210">
            <v>0</v>
          </cell>
          <cell r="AD210">
            <v>0</v>
          </cell>
          <cell r="AE210">
            <v>0</v>
          </cell>
          <cell r="AF210">
            <v>0</v>
          </cell>
          <cell r="AG210">
            <v>0</v>
          </cell>
          <cell r="AH210">
            <v>0</v>
          </cell>
        </row>
        <row r="210">
          <cell r="AK210">
            <v>800</v>
          </cell>
          <cell r="AL210" t="str">
            <v>检验医学科</v>
          </cell>
        </row>
        <row r="211">
          <cell r="F211" t="str">
            <v>检验医学科</v>
          </cell>
          <cell r="G211">
            <v>2020</v>
          </cell>
        </row>
        <row r="211">
          <cell r="I211" t="str">
            <v>合格</v>
          </cell>
          <cell r="J211">
            <v>0</v>
          </cell>
          <cell r="K211">
            <v>0</v>
          </cell>
          <cell r="L211">
            <v>0</v>
          </cell>
          <cell r="M211">
            <v>160</v>
          </cell>
          <cell r="N211">
            <v>0</v>
          </cell>
          <cell r="O211">
            <v>0</v>
          </cell>
          <cell r="P211">
            <v>0</v>
          </cell>
          <cell r="Q211">
            <v>0</v>
          </cell>
          <cell r="R211">
            <v>0</v>
          </cell>
          <cell r="S211">
            <v>0</v>
          </cell>
          <cell r="T211">
            <v>100</v>
          </cell>
          <cell r="U211">
            <v>0</v>
          </cell>
          <cell r="V211">
            <v>80</v>
          </cell>
          <cell r="W211">
            <v>90</v>
          </cell>
          <cell r="X211">
            <v>120</v>
          </cell>
          <cell r="Y211">
            <v>0</v>
          </cell>
          <cell r="Z211">
            <v>100</v>
          </cell>
          <cell r="AA211">
            <v>150</v>
          </cell>
          <cell r="AB211">
            <v>0</v>
          </cell>
          <cell r="AC211">
            <v>0</v>
          </cell>
          <cell r="AD211">
            <v>0</v>
          </cell>
          <cell r="AE211">
            <v>0</v>
          </cell>
          <cell r="AF211">
            <v>0</v>
          </cell>
          <cell r="AG211">
            <v>0</v>
          </cell>
          <cell r="AH211">
            <v>0</v>
          </cell>
        </row>
        <row r="211">
          <cell r="AK211">
            <v>800</v>
          </cell>
          <cell r="AL211" t="str">
            <v>检验医学科</v>
          </cell>
        </row>
        <row r="212">
          <cell r="F212" t="str">
            <v>检验医学科</v>
          </cell>
          <cell r="G212">
            <v>2021</v>
          </cell>
        </row>
        <row r="212">
          <cell r="I212" t="str">
            <v>合格</v>
          </cell>
          <cell r="J212">
            <v>0</v>
          </cell>
          <cell r="K212">
            <v>0</v>
          </cell>
          <cell r="L212">
            <v>0</v>
          </cell>
          <cell r="M212">
            <v>160</v>
          </cell>
          <cell r="N212">
            <v>0</v>
          </cell>
          <cell r="O212">
            <v>0</v>
          </cell>
          <cell r="P212">
            <v>0</v>
          </cell>
          <cell r="Q212">
            <v>0</v>
          </cell>
          <cell r="R212">
            <v>0</v>
          </cell>
          <cell r="S212">
            <v>0</v>
          </cell>
          <cell r="T212">
            <v>100</v>
          </cell>
          <cell r="U212">
            <v>0</v>
          </cell>
          <cell r="V212">
            <v>80</v>
          </cell>
          <cell r="W212">
            <v>90</v>
          </cell>
          <cell r="X212">
            <v>120</v>
          </cell>
          <cell r="Y212">
            <v>0</v>
          </cell>
          <cell r="Z212">
            <v>100</v>
          </cell>
          <cell r="AA212">
            <v>150</v>
          </cell>
          <cell r="AB212">
            <v>0</v>
          </cell>
          <cell r="AC212">
            <v>0</v>
          </cell>
          <cell r="AD212">
            <v>0</v>
          </cell>
          <cell r="AE212">
            <v>0</v>
          </cell>
          <cell r="AF212">
            <v>0</v>
          </cell>
          <cell r="AG212">
            <v>0</v>
          </cell>
          <cell r="AH212">
            <v>0</v>
          </cell>
        </row>
        <row r="212">
          <cell r="AK212">
            <v>800</v>
          </cell>
          <cell r="AL212" t="str">
            <v>检验医学科</v>
          </cell>
        </row>
        <row r="213">
          <cell r="F213" t="str">
            <v>检验医学科</v>
          </cell>
          <cell r="G213">
            <v>2021</v>
          </cell>
        </row>
        <row r="213">
          <cell r="I213" t="str">
            <v>合格</v>
          </cell>
          <cell r="J213">
            <v>0</v>
          </cell>
          <cell r="K213">
            <v>0</v>
          </cell>
          <cell r="L213">
            <v>0</v>
          </cell>
          <cell r="M213">
            <v>160</v>
          </cell>
          <cell r="N213">
            <v>0</v>
          </cell>
          <cell r="O213">
            <v>0</v>
          </cell>
          <cell r="P213">
            <v>0</v>
          </cell>
          <cell r="Q213">
            <v>0</v>
          </cell>
          <cell r="R213">
            <v>0</v>
          </cell>
          <cell r="S213">
            <v>0</v>
          </cell>
          <cell r="T213">
            <v>100</v>
          </cell>
          <cell r="U213">
            <v>0</v>
          </cell>
          <cell r="V213">
            <v>80</v>
          </cell>
          <cell r="W213">
            <v>90</v>
          </cell>
          <cell r="X213">
            <v>120</v>
          </cell>
          <cell r="Y213">
            <v>0</v>
          </cell>
          <cell r="Z213">
            <v>100</v>
          </cell>
          <cell r="AA213">
            <v>150</v>
          </cell>
          <cell r="AB213">
            <v>0</v>
          </cell>
          <cell r="AC213">
            <v>0</v>
          </cell>
          <cell r="AD213">
            <v>0</v>
          </cell>
          <cell r="AE213">
            <v>0</v>
          </cell>
          <cell r="AF213">
            <v>0</v>
          </cell>
          <cell r="AG213">
            <v>0</v>
          </cell>
          <cell r="AH213">
            <v>0</v>
          </cell>
        </row>
        <row r="213">
          <cell r="AK213">
            <v>800</v>
          </cell>
          <cell r="AL213" t="str">
            <v>检验医学科</v>
          </cell>
        </row>
        <row r="214">
          <cell r="F214" t="str">
            <v>检验医学科</v>
          </cell>
          <cell r="G214">
            <v>2021</v>
          </cell>
        </row>
        <row r="214">
          <cell r="I214" t="str">
            <v>合格</v>
          </cell>
          <cell r="J214">
            <v>0</v>
          </cell>
          <cell r="K214">
            <v>0</v>
          </cell>
          <cell r="L214">
            <v>0</v>
          </cell>
          <cell r="M214">
            <v>160</v>
          </cell>
          <cell r="N214">
            <v>0</v>
          </cell>
          <cell r="O214">
            <v>0</v>
          </cell>
          <cell r="P214">
            <v>0</v>
          </cell>
          <cell r="Q214">
            <v>0</v>
          </cell>
          <cell r="R214">
            <v>0</v>
          </cell>
          <cell r="S214">
            <v>0</v>
          </cell>
          <cell r="T214">
            <v>100</v>
          </cell>
          <cell r="U214">
            <v>0</v>
          </cell>
          <cell r="V214">
            <v>80</v>
          </cell>
          <cell r="W214">
            <v>90</v>
          </cell>
          <cell r="X214">
            <v>120</v>
          </cell>
          <cell r="Y214">
            <v>0</v>
          </cell>
          <cell r="Z214">
            <v>100</v>
          </cell>
          <cell r="AA214">
            <v>150</v>
          </cell>
          <cell r="AB214">
            <v>0</v>
          </cell>
          <cell r="AC214">
            <v>0</v>
          </cell>
          <cell r="AD214">
            <v>0</v>
          </cell>
          <cell r="AE214">
            <v>0</v>
          </cell>
          <cell r="AF214">
            <v>0</v>
          </cell>
          <cell r="AG214">
            <v>0</v>
          </cell>
          <cell r="AH214">
            <v>0</v>
          </cell>
        </row>
        <row r="214">
          <cell r="AK214">
            <v>800</v>
          </cell>
          <cell r="AL214" t="str">
            <v>检验医学科</v>
          </cell>
        </row>
        <row r="215">
          <cell r="F215" t="str">
            <v>检验医学科</v>
          </cell>
          <cell r="G215">
            <v>2021</v>
          </cell>
        </row>
        <row r="215">
          <cell r="I215" t="str">
            <v>合格</v>
          </cell>
          <cell r="J215">
            <v>0</v>
          </cell>
          <cell r="K215">
            <v>0</v>
          </cell>
          <cell r="L215">
            <v>0</v>
          </cell>
          <cell r="M215">
            <v>160</v>
          </cell>
          <cell r="N215">
            <v>0</v>
          </cell>
          <cell r="O215">
            <v>0</v>
          </cell>
          <cell r="P215">
            <v>0</v>
          </cell>
          <cell r="Q215">
            <v>0</v>
          </cell>
          <cell r="R215">
            <v>0</v>
          </cell>
          <cell r="S215">
            <v>0</v>
          </cell>
          <cell r="T215">
            <v>100</v>
          </cell>
          <cell r="U215">
            <v>0</v>
          </cell>
          <cell r="V215">
            <v>80</v>
          </cell>
          <cell r="W215">
            <v>90</v>
          </cell>
          <cell r="X215">
            <v>120</v>
          </cell>
          <cell r="Y215">
            <v>0</v>
          </cell>
          <cell r="Z215">
            <v>100</v>
          </cell>
          <cell r="AA215">
            <v>150</v>
          </cell>
          <cell r="AB215">
            <v>0</v>
          </cell>
          <cell r="AC215">
            <v>0</v>
          </cell>
          <cell r="AD215">
            <v>0</v>
          </cell>
          <cell r="AE215">
            <v>0</v>
          </cell>
          <cell r="AF215">
            <v>0</v>
          </cell>
          <cell r="AG215">
            <v>0</v>
          </cell>
          <cell r="AH215">
            <v>0</v>
          </cell>
        </row>
        <row r="215">
          <cell r="AK215">
            <v>800</v>
          </cell>
          <cell r="AL215" t="str">
            <v>检验医学科</v>
          </cell>
        </row>
        <row r="216">
          <cell r="F216" t="str">
            <v>检验医学科</v>
          </cell>
          <cell r="G216">
            <v>2021</v>
          </cell>
        </row>
        <row r="216">
          <cell r="I216" t="str">
            <v>合格</v>
          </cell>
          <cell r="J216">
            <v>0</v>
          </cell>
          <cell r="K216">
            <v>0</v>
          </cell>
          <cell r="L216">
            <v>0</v>
          </cell>
          <cell r="M216">
            <v>160</v>
          </cell>
          <cell r="N216">
            <v>0</v>
          </cell>
          <cell r="O216">
            <v>0</v>
          </cell>
          <cell r="P216">
            <v>0</v>
          </cell>
          <cell r="Q216">
            <v>0</v>
          </cell>
          <cell r="R216">
            <v>0</v>
          </cell>
          <cell r="S216">
            <v>0</v>
          </cell>
          <cell r="T216">
            <v>100</v>
          </cell>
          <cell r="U216">
            <v>0</v>
          </cell>
          <cell r="V216">
            <v>80</v>
          </cell>
          <cell r="W216">
            <v>90</v>
          </cell>
          <cell r="X216">
            <v>120</v>
          </cell>
          <cell r="Y216">
            <v>0</v>
          </cell>
          <cell r="Z216">
            <v>100</v>
          </cell>
          <cell r="AA216">
            <v>150</v>
          </cell>
          <cell r="AB216">
            <v>0</v>
          </cell>
          <cell r="AC216">
            <v>0</v>
          </cell>
          <cell r="AD216">
            <v>0</v>
          </cell>
          <cell r="AE216">
            <v>0</v>
          </cell>
          <cell r="AF216">
            <v>0</v>
          </cell>
          <cell r="AG216">
            <v>0</v>
          </cell>
          <cell r="AH216">
            <v>0</v>
          </cell>
        </row>
        <row r="216">
          <cell r="AK216">
            <v>800</v>
          </cell>
          <cell r="AL216" t="str">
            <v>检验医学科</v>
          </cell>
        </row>
        <row r="217">
          <cell r="F217" t="str">
            <v>检验医学科</v>
          </cell>
          <cell r="G217">
            <v>2021</v>
          </cell>
        </row>
        <row r="217">
          <cell r="I217" t="str">
            <v>合格</v>
          </cell>
          <cell r="J217">
            <v>0</v>
          </cell>
          <cell r="K217">
            <v>0</v>
          </cell>
          <cell r="L217">
            <v>0</v>
          </cell>
          <cell r="M217">
            <v>160</v>
          </cell>
          <cell r="N217">
            <v>0</v>
          </cell>
          <cell r="O217">
            <v>0</v>
          </cell>
          <cell r="P217">
            <v>0</v>
          </cell>
          <cell r="Q217">
            <v>0</v>
          </cell>
          <cell r="R217">
            <v>0</v>
          </cell>
          <cell r="S217">
            <v>0</v>
          </cell>
          <cell r="T217">
            <v>100</v>
          </cell>
          <cell r="U217">
            <v>0</v>
          </cell>
          <cell r="V217">
            <v>80</v>
          </cell>
          <cell r="W217">
            <v>60</v>
          </cell>
          <cell r="X217">
            <v>120</v>
          </cell>
          <cell r="Y217">
            <v>0</v>
          </cell>
          <cell r="Z217">
            <v>100</v>
          </cell>
          <cell r="AA217">
            <v>150</v>
          </cell>
          <cell r="AB217">
            <v>0</v>
          </cell>
          <cell r="AC217">
            <v>0</v>
          </cell>
          <cell r="AD217">
            <v>20</v>
          </cell>
          <cell r="AE217">
            <v>0</v>
          </cell>
          <cell r="AF217">
            <v>0</v>
          </cell>
          <cell r="AG217">
            <v>0</v>
          </cell>
          <cell r="AH217">
            <v>0</v>
          </cell>
        </row>
        <row r="217">
          <cell r="AK217">
            <v>790</v>
          </cell>
          <cell r="AL217" t="str">
            <v>检验医学科</v>
          </cell>
        </row>
        <row r="218">
          <cell r="F218" t="str">
            <v>检验医学科</v>
          </cell>
          <cell r="G218">
            <v>2020</v>
          </cell>
        </row>
        <row r="218">
          <cell r="I218" t="str">
            <v>合格</v>
          </cell>
          <cell r="J218">
            <v>0</v>
          </cell>
          <cell r="K218">
            <v>0</v>
          </cell>
          <cell r="L218">
            <v>0</v>
          </cell>
          <cell r="M218">
            <v>160</v>
          </cell>
          <cell r="N218">
            <v>0</v>
          </cell>
          <cell r="O218">
            <v>0</v>
          </cell>
          <cell r="P218">
            <v>0</v>
          </cell>
          <cell r="Q218">
            <v>0</v>
          </cell>
          <cell r="R218">
            <v>0</v>
          </cell>
          <cell r="S218">
            <v>0</v>
          </cell>
          <cell r="T218">
            <v>100</v>
          </cell>
          <cell r="U218">
            <v>0</v>
          </cell>
          <cell r="V218">
            <v>80</v>
          </cell>
          <cell r="W218">
            <v>90</v>
          </cell>
          <cell r="X218">
            <v>90</v>
          </cell>
          <cell r="Y218">
            <v>0</v>
          </cell>
          <cell r="Z218">
            <v>100</v>
          </cell>
          <cell r="AA218">
            <v>150</v>
          </cell>
          <cell r="AB218">
            <v>0</v>
          </cell>
          <cell r="AC218">
            <v>0</v>
          </cell>
          <cell r="AD218">
            <v>0</v>
          </cell>
          <cell r="AE218">
            <v>0</v>
          </cell>
          <cell r="AF218">
            <v>0</v>
          </cell>
          <cell r="AG218">
            <v>0</v>
          </cell>
          <cell r="AH218">
            <v>0</v>
          </cell>
        </row>
        <row r="218">
          <cell r="AK218">
            <v>770</v>
          </cell>
          <cell r="AL218" t="str">
            <v>检验医学科</v>
          </cell>
        </row>
        <row r="219">
          <cell r="F219" t="str">
            <v>检验医学科</v>
          </cell>
          <cell r="G219">
            <v>2020</v>
          </cell>
        </row>
        <row r="219">
          <cell r="I219" t="str">
            <v>合格</v>
          </cell>
          <cell r="J219">
            <v>0</v>
          </cell>
          <cell r="K219">
            <v>0</v>
          </cell>
          <cell r="L219">
            <v>0</v>
          </cell>
          <cell r="M219">
            <v>160</v>
          </cell>
          <cell r="N219">
            <v>0</v>
          </cell>
          <cell r="O219">
            <v>0</v>
          </cell>
          <cell r="P219">
            <v>0</v>
          </cell>
          <cell r="Q219">
            <v>0</v>
          </cell>
          <cell r="R219">
            <v>0</v>
          </cell>
          <cell r="S219">
            <v>0</v>
          </cell>
          <cell r="T219">
            <v>100</v>
          </cell>
          <cell r="U219">
            <v>0</v>
          </cell>
          <cell r="V219">
            <v>80</v>
          </cell>
          <cell r="W219">
            <v>90</v>
          </cell>
          <cell r="X219">
            <v>90</v>
          </cell>
          <cell r="Y219">
            <v>0</v>
          </cell>
          <cell r="Z219">
            <v>100</v>
          </cell>
          <cell r="AA219">
            <v>150</v>
          </cell>
          <cell r="AB219">
            <v>0</v>
          </cell>
          <cell r="AC219">
            <v>0</v>
          </cell>
          <cell r="AD219">
            <v>0</v>
          </cell>
          <cell r="AE219">
            <v>0</v>
          </cell>
          <cell r="AF219">
            <v>0</v>
          </cell>
          <cell r="AG219">
            <v>0</v>
          </cell>
          <cell r="AH219">
            <v>0</v>
          </cell>
        </row>
        <row r="219">
          <cell r="AK219">
            <v>770</v>
          </cell>
          <cell r="AL219" t="str">
            <v>检验医学科</v>
          </cell>
        </row>
        <row r="220">
          <cell r="F220" t="str">
            <v>检验医学科</v>
          </cell>
          <cell r="G220">
            <v>2022</v>
          </cell>
        </row>
        <row r="220">
          <cell r="I220" t="str">
            <v>合格</v>
          </cell>
          <cell r="J220">
            <v>0</v>
          </cell>
          <cell r="K220">
            <v>0</v>
          </cell>
          <cell r="L220">
            <v>0</v>
          </cell>
          <cell r="M220">
            <v>160</v>
          </cell>
          <cell r="N220">
            <v>0</v>
          </cell>
          <cell r="O220">
            <v>0</v>
          </cell>
          <cell r="P220">
            <v>0</v>
          </cell>
          <cell r="Q220">
            <v>0</v>
          </cell>
          <cell r="R220">
            <v>0</v>
          </cell>
          <cell r="S220">
            <v>0</v>
          </cell>
          <cell r="T220">
            <v>100</v>
          </cell>
          <cell r="U220">
            <v>0</v>
          </cell>
          <cell r="V220">
            <v>80</v>
          </cell>
          <cell r="W220">
            <v>90</v>
          </cell>
          <cell r="X220">
            <v>120</v>
          </cell>
          <cell r="Y220">
            <v>0</v>
          </cell>
          <cell r="Z220">
            <v>0</v>
          </cell>
          <cell r="AA220">
            <v>0</v>
          </cell>
          <cell r="AB220">
            <v>0</v>
          </cell>
          <cell r="AC220">
            <v>0</v>
          </cell>
          <cell r="AD220">
            <v>0</v>
          </cell>
          <cell r="AE220">
            <v>0</v>
          </cell>
          <cell r="AF220">
            <v>0</v>
          </cell>
          <cell r="AG220">
            <v>0</v>
          </cell>
          <cell r="AH220">
            <v>0</v>
          </cell>
        </row>
        <row r="220">
          <cell r="AK220">
            <v>550</v>
          </cell>
          <cell r="AL220" t="str">
            <v>检验医学科</v>
          </cell>
        </row>
        <row r="221">
          <cell r="F221" t="str">
            <v>检验医学科</v>
          </cell>
          <cell r="G221">
            <v>2022</v>
          </cell>
        </row>
        <row r="221">
          <cell r="I221" t="str">
            <v>合格</v>
          </cell>
          <cell r="J221">
            <v>0</v>
          </cell>
          <cell r="K221">
            <v>0</v>
          </cell>
          <cell r="L221">
            <v>0</v>
          </cell>
          <cell r="M221">
            <v>160</v>
          </cell>
          <cell r="N221">
            <v>0</v>
          </cell>
          <cell r="O221">
            <v>0</v>
          </cell>
          <cell r="P221">
            <v>0</v>
          </cell>
          <cell r="Q221">
            <v>0</v>
          </cell>
          <cell r="R221">
            <v>0</v>
          </cell>
          <cell r="S221">
            <v>0</v>
          </cell>
          <cell r="T221">
            <v>100</v>
          </cell>
          <cell r="U221">
            <v>0</v>
          </cell>
          <cell r="V221">
            <v>80</v>
          </cell>
          <cell r="W221">
            <v>90</v>
          </cell>
          <cell r="X221">
            <v>120</v>
          </cell>
          <cell r="Y221">
            <v>0</v>
          </cell>
          <cell r="Z221">
            <v>0</v>
          </cell>
          <cell r="AA221">
            <v>0</v>
          </cell>
          <cell r="AB221">
            <v>0</v>
          </cell>
          <cell r="AC221">
            <v>0</v>
          </cell>
          <cell r="AD221">
            <v>0</v>
          </cell>
          <cell r="AE221">
            <v>0</v>
          </cell>
          <cell r="AF221">
            <v>0</v>
          </cell>
          <cell r="AG221">
            <v>0</v>
          </cell>
          <cell r="AH221">
            <v>0</v>
          </cell>
        </row>
        <row r="221">
          <cell r="AK221">
            <v>550</v>
          </cell>
          <cell r="AL221" t="str">
            <v>检验医学科</v>
          </cell>
        </row>
        <row r="222">
          <cell r="F222" t="str">
            <v>检验医学科</v>
          </cell>
          <cell r="G222">
            <v>2022</v>
          </cell>
        </row>
        <row r="222">
          <cell r="I222" t="str">
            <v>合格</v>
          </cell>
          <cell r="J222">
            <v>0</v>
          </cell>
          <cell r="K222">
            <v>0</v>
          </cell>
          <cell r="L222">
            <v>0</v>
          </cell>
          <cell r="M222">
            <v>160</v>
          </cell>
          <cell r="N222">
            <v>0</v>
          </cell>
          <cell r="O222">
            <v>0</v>
          </cell>
          <cell r="P222">
            <v>0</v>
          </cell>
          <cell r="Q222">
            <v>0</v>
          </cell>
          <cell r="R222">
            <v>0</v>
          </cell>
          <cell r="S222">
            <v>0</v>
          </cell>
          <cell r="T222">
            <v>100</v>
          </cell>
          <cell r="U222">
            <v>0</v>
          </cell>
          <cell r="V222">
            <v>80</v>
          </cell>
          <cell r="W222">
            <v>90</v>
          </cell>
          <cell r="X222">
            <v>120</v>
          </cell>
          <cell r="Y222">
            <v>0</v>
          </cell>
          <cell r="Z222">
            <v>0</v>
          </cell>
          <cell r="AA222">
            <v>0</v>
          </cell>
          <cell r="AB222">
            <v>0</v>
          </cell>
          <cell r="AC222">
            <v>0</v>
          </cell>
          <cell r="AD222">
            <v>0</v>
          </cell>
          <cell r="AE222">
            <v>0</v>
          </cell>
          <cell r="AF222">
            <v>0</v>
          </cell>
          <cell r="AG222">
            <v>0</v>
          </cell>
          <cell r="AH222">
            <v>0</v>
          </cell>
        </row>
        <row r="222">
          <cell r="AK222">
            <v>550</v>
          </cell>
          <cell r="AL222" t="str">
            <v>检验医学科</v>
          </cell>
        </row>
        <row r="223">
          <cell r="F223" t="str">
            <v>检验医学科</v>
          </cell>
          <cell r="G223">
            <v>2022</v>
          </cell>
        </row>
        <row r="223">
          <cell r="I223" t="str">
            <v>合格</v>
          </cell>
          <cell r="J223">
            <v>0</v>
          </cell>
          <cell r="K223">
            <v>0</v>
          </cell>
          <cell r="L223">
            <v>0</v>
          </cell>
          <cell r="M223">
            <v>160</v>
          </cell>
          <cell r="N223">
            <v>0</v>
          </cell>
          <cell r="O223">
            <v>0</v>
          </cell>
          <cell r="P223">
            <v>0</v>
          </cell>
          <cell r="Q223">
            <v>0</v>
          </cell>
          <cell r="R223">
            <v>0</v>
          </cell>
          <cell r="S223">
            <v>0</v>
          </cell>
          <cell r="T223">
            <v>100</v>
          </cell>
          <cell r="U223">
            <v>0</v>
          </cell>
          <cell r="V223">
            <v>80</v>
          </cell>
          <cell r="W223">
            <v>90</v>
          </cell>
          <cell r="X223">
            <v>120</v>
          </cell>
          <cell r="Y223">
            <v>0</v>
          </cell>
          <cell r="Z223">
            <v>0</v>
          </cell>
          <cell r="AA223">
            <v>0</v>
          </cell>
          <cell r="AB223">
            <v>0</v>
          </cell>
          <cell r="AC223">
            <v>0</v>
          </cell>
          <cell r="AD223">
            <v>0</v>
          </cell>
          <cell r="AE223">
            <v>0</v>
          </cell>
          <cell r="AF223">
            <v>0</v>
          </cell>
          <cell r="AG223">
            <v>0</v>
          </cell>
          <cell r="AH223">
            <v>0</v>
          </cell>
        </row>
        <row r="223">
          <cell r="AK223">
            <v>550</v>
          </cell>
          <cell r="AL223" t="str">
            <v>检验医学科</v>
          </cell>
        </row>
        <row r="224">
          <cell r="F224" t="str">
            <v>检验医学科</v>
          </cell>
          <cell r="G224">
            <v>2022</v>
          </cell>
        </row>
        <row r="224">
          <cell r="I224" t="str">
            <v>合格</v>
          </cell>
          <cell r="J224">
            <v>0</v>
          </cell>
          <cell r="K224">
            <v>0</v>
          </cell>
          <cell r="L224">
            <v>0</v>
          </cell>
          <cell r="M224">
            <v>160</v>
          </cell>
          <cell r="N224">
            <v>0</v>
          </cell>
          <cell r="O224">
            <v>0</v>
          </cell>
          <cell r="P224">
            <v>0</v>
          </cell>
          <cell r="Q224">
            <v>0</v>
          </cell>
          <cell r="R224">
            <v>0</v>
          </cell>
          <cell r="S224">
            <v>0</v>
          </cell>
          <cell r="T224">
            <v>100</v>
          </cell>
          <cell r="U224">
            <v>0</v>
          </cell>
          <cell r="V224">
            <v>80</v>
          </cell>
          <cell r="W224">
            <v>90</v>
          </cell>
          <cell r="X224">
            <v>120</v>
          </cell>
          <cell r="Y224">
            <v>0</v>
          </cell>
          <cell r="Z224">
            <v>0</v>
          </cell>
          <cell r="AA224">
            <v>0</v>
          </cell>
          <cell r="AB224">
            <v>0</v>
          </cell>
          <cell r="AC224">
            <v>0</v>
          </cell>
          <cell r="AD224">
            <v>0</v>
          </cell>
          <cell r="AE224">
            <v>0</v>
          </cell>
          <cell r="AF224">
            <v>0</v>
          </cell>
          <cell r="AG224">
            <v>0</v>
          </cell>
          <cell r="AH224">
            <v>0</v>
          </cell>
        </row>
        <row r="224">
          <cell r="AK224">
            <v>550</v>
          </cell>
          <cell r="AL224" t="str">
            <v>检验医学科</v>
          </cell>
        </row>
        <row r="225">
          <cell r="F225" t="str">
            <v>检验医学科</v>
          </cell>
          <cell r="G225">
            <v>2022</v>
          </cell>
        </row>
        <row r="225">
          <cell r="I225" t="str">
            <v>合格</v>
          </cell>
          <cell r="J225">
            <v>0</v>
          </cell>
          <cell r="K225">
            <v>0</v>
          </cell>
          <cell r="L225">
            <v>0</v>
          </cell>
          <cell r="M225">
            <v>160</v>
          </cell>
          <cell r="N225">
            <v>0</v>
          </cell>
          <cell r="O225">
            <v>0</v>
          </cell>
          <cell r="P225">
            <v>0</v>
          </cell>
          <cell r="Q225">
            <v>0</v>
          </cell>
          <cell r="R225">
            <v>0</v>
          </cell>
          <cell r="S225">
            <v>0</v>
          </cell>
          <cell r="T225">
            <v>100</v>
          </cell>
          <cell r="U225">
            <v>0</v>
          </cell>
          <cell r="V225">
            <v>80</v>
          </cell>
          <cell r="W225">
            <v>90</v>
          </cell>
          <cell r="X225">
            <v>120</v>
          </cell>
          <cell r="Y225">
            <v>0</v>
          </cell>
          <cell r="Z225">
            <v>0</v>
          </cell>
          <cell r="AA225">
            <v>0</v>
          </cell>
          <cell r="AB225">
            <v>0</v>
          </cell>
          <cell r="AC225">
            <v>0</v>
          </cell>
          <cell r="AD225">
            <v>0</v>
          </cell>
          <cell r="AE225">
            <v>0</v>
          </cell>
          <cell r="AF225">
            <v>0</v>
          </cell>
          <cell r="AG225">
            <v>0</v>
          </cell>
          <cell r="AH225">
            <v>0</v>
          </cell>
        </row>
        <row r="225">
          <cell r="AK225">
            <v>550</v>
          </cell>
          <cell r="AL225" t="str">
            <v>检验医学科</v>
          </cell>
        </row>
        <row r="226">
          <cell r="F226" t="str">
            <v>检验医学科</v>
          </cell>
          <cell r="G226">
            <v>2022</v>
          </cell>
        </row>
        <row r="226">
          <cell r="I226" t="str">
            <v>合格</v>
          </cell>
          <cell r="J226">
            <v>0</v>
          </cell>
          <cell r="K226">
            <v>0</v>
          </cell>
          <cell r="L226">
            <v>0</v>
          </cell>
          <cell r="M226">
            <v>160</v>
          </cell>
          <cell r="N226">
            <v>0</v>
          </cell>
          <cell r="O226">
            <v>0</v>
          </cell>
          <cell r="P226">
            <v>0</v>
          </cell>
          <cell r="Q226">
            <v>0</v>
          </cell>
          <cell r="R226">
            <v>0</v>
          </cell>
          <cell r="S226">
            <v>0</v>
          </cell>
          <cell r="T226">
            <v>100</v>
          </cell>
          <cell r="U226">
            <v>0</v>
          </cell>
          <cell r="V226">
            <v>80</v>
          </cell>
          <cell r="W226">
            <v>90</v>
          </cell>
          <cell r="X226">
            <v>120</v>
          </cell>
          <cell r="Y226">
            <v>0</v>
          </cell>
          <cell r="Z226">
            <v>0</v>
          </cell>
          <cell r="AA226">
            <v>0</v>
          </cell>
          <cell r="AB226">
            <v>0</v>
          </cell>
          <cell r="AC226">
            <v>0</v>
          </cell>
          <cell r="AD226">
            <v>0</v>
          </cell>
          <cell r="AE226">
            <v>0</v>
          </cell>
          <cell r="AF226">
            <v>0</v>
          </cell>
          <cell r="AG226">
            <v>0</v>
          </cell>
          <cell r="AH226">
            <v>0</v>
          </cell>
        </row>
        <row r="226">
          <cell r="AK226">
            <v>550</v>
          </cell>
          <cell r="AL226" t="str">
            <v>检验医学科</v>
          </cell>
        </row>
        <row r="227">
          <cell r="F227" t="str">
            <v>检验医学科</v>
          </cell>
          <cell r="G227">
            <v>2022</v>
          </cell>
        </row>
        <row r="227">
          <cell r="I227" t="str">
            <v>合格</v>
          </cell>
          <cell r="J227">
            <v>0</v>
          </cell>
          <cell r="K227">
            <v>0</v>
          </cell>
          <cell r="L227">
            <v>0</v>
          </cell>
          <cell r="M227">
            <v>160</v>
          </cell>
          <cell r="N227">
            <v>0</v>
          </cell>
          <cell r="O227">
            <v>0</v>
          </cell>
          <cell r="P227">
            <v>0</v>
          </cell>
          <cell r="Q227">
            <v>0</v>
          </cell>
          <cell r="R227">
            <v>0</v>
          </cell>
          <cell r="S227">
            <v>0</v>
          </cell>
          <cell r="T227">
            <v>100</v>
          </cell>
          <cell r="U227">
            <v>0</v>
          </cell>
          <cell r="V227">
            <v>80</v>
          </cell>
          <cell r="W227">
            <v>90</v>
          </cell>
          <cell r="X227">
            <v>120</v>
          </cell>
          <cell r="Y227">
            <v>0</v>
          </cell>
          <cell r="Z227">
            <v>0</v>
          </cell>
          <cell r="AA227">
            <v>0</v>
          </cell>
          <cell r="AB227">
            <v>0</v>
          </cell>
          <cell r="AC227">
            <v>0</v>
          </cell>
          <cell r="AD227">
            <v>0</v>
          </cell>
          <cell r="AE227">
            <v>0</v>
          </cell>
          <cell r="AF227">
            <v>0</v>
          </cell>
          <cell r="AG227">
            <v>0</v>
          </cell>
          <cell r="AH227">
            <v>0</v>
          </cell>
        </row>
        <row r="227">
          <cell r="AK227">
            <v>550</v>
          </cell>
          <cell r="AL227" t="str">
            <v>检验医学科</v>
          </cell>
        </row>
        <row r="228">
          <cell r="F228" t="str">
            <v>精神科</v>
          </cell>
          <cell r="G228">
            <v>2020</v>
          </cell>
        </row>
        <row r="228">
          <cell r="I228" t="str">
            <v>合格</v>
          </cell>
          <cell r="J228">
            <v>0</v>
          </cell>
          <cell r="K228">
            <v>0</v>
          </cell>
          <cell r="L228">
            <v>0</v>
          </cell>
          <cell r="M228">
            <v>160</v>
          </cell>
        </row>
        <row r="228">
          <cell r="O228">
            <v>1</v>
          </cell>
          <cell r="P228">
            <v>1</v>
          </cell>
        </row>
        <row r="228">
          <cell r="S228">
            <v>40</v>
          </cell>
          <cell r="T228">
            <v>100</v>
          </cell>
          <cell r="U228">
            <v>10</v>
          </cell>
          <cell r="V228">
            <v>80</v>
          </cell>
          <cell r="W228">
            <v>60</v>
          </cell>
          <cell r="X228">
            <v>120</v>
          </cell>
          <cell r="Y228">
            <v>0</v>
          </cell>
          <cell r="Z228">
            <v>100</v>
          </cell>
          <cell r="AA228">
            <v>150</v>
          </cell>
          <cell r="AB228">
            <v>100</v>
          </cell>
          <cell r="AC228">
            <v>0</v>
          </cell>
          <cell r="AD228">
            <v>0</v>
          </cell>
          <cell r="AE228">
            <v>0</v>
          </cell>
          <cell r="AF228">
            <v>0</v>
          </cell>
          <cell r="AG228">
            <v>0</v>
          </cell>
          <cell r="AH228">
            <v>0</v>
          </cell>
          <cell r="AI228">
            <v>50</v>
          </cell>
        </row>
        <row r="228">
          <cell r="AK228">
            <v>970</v>
          </cell>
          <cell r="AL228" t="str">
            <v>精神科</v>
          </cell>
        </row>
        <row r="229">
          <cell r="F229" t="str">
            <v>精神科</v>
          </cell>
          <cell r="G229">
            <v>2021</v>
          </cell>
        </row>
        <row r="229">
          <cell r="I229" t="str">
            <v>合格</v>
          </cell>
          <cell r="J229">
            <v>0</v>
          </cell>
          <cell r="K229">
            <v>0</v>
          </cell>
          <cell r="L229">
            <v>0</v>
          </cell>
          <cell r="M229">
            <v>160</v>
          </cell>
        </row>
        <row r="229">
          <cell r="O229">
            <v>3</v>
          </cell>
          <cell r="P229">
            <v>0</v>
          </cell>
        </row>
        <row r="229">
          <cell r="S229">
            <v>60</v>
          </cell>
          <cell r="T229">
            <v>100</v>
          </cell>
          <cell r="U229">
            <v>10</v>
          </cell>
          <cell r="V229">
            <v>80</v>
          </cell>
          <cell r="W229">
            <v>60</v>
          </cell>
          <cell r="X229">
            <v>120</v>
          </cell>
          <cell r="Y229">
            <v>0</v>
          </cell>
          <cell r="Z229">
            <v>100</v>
          </cell>
          <cell r="AA229">
            <v>150</v>
          </cell>
          <cell r="AB229">
            <v>100</v>
          </cell>
          <cell r="AC229">
            <v>0</v>
          </cell>
          <cell r="AD229">
            <v>0</v>
          </cell>
          <cell r="AE229">
            <v>0</v>
          </cell>
          <cell r="AF229">
            <v>0</v>
          </cell>
          <cell r="AG229">
            <v>0</v>
          </cell>
          <cell r="AH229">
            <v>0</v>
          </cell>
        </row>
        <row r="229">
          <cell r="AK229">
            <v>940</v>
          </cell>
          <cell r="AL229" t="str">
            <v>精神科</v>
          </cell>
        </row>
        <row r="230">
          <cell r="F230" t="str">
            <v>精神科</v>
          </cell>
          <cell r="G230">
            <v>2020</v>
          </cell>
        </row>
        <row r="230">
          <cell r="I230" t="str">
            <v>合格</v>
          </cell>
          <cell r="J230">
            <v>0</v>
          </cell>
          <cell r="K230">
            <v>0</v>
          </cell>
          <cell r="L230">
            <v>0</v>
          </cell>
          <cell r="M230">
            <v>160</v>
          </cell>
        </row>
        <row r="230">
          <cell r="O230">
            <v>1</v>
          </cell>
          <cell r="P230">
            <v>1</v>
          </cell>
        </row>
        <row r="230">
          <cell r="S230">
            <v>40</v>
          </cell>
          <cell r="T230">
            <v>100</v>
          </cell>
          <cell r="U230">
            <v>10</v>
          </cell>
          <cell r="V230">
            <v>80</v>
          </cell>
          <cell r="W230">
            <v>60</v>
          </cell>
          <cell r="X230">
            <v>120</v>
          </cell>
          <cell r="Y230">
            <v>0</v>
          </cell>
          <cell r="Z230">
            <v>100</v>
          </cell>
          <cell r="AA230">
            <v>150</v>
          </cell>
          <cell r="AB230">
            <v>100</v>
          </cell>
          <cell r="AC230">
            <v>0</v>
          </cell>
          <cell r="AD230">
            <v>0</v>
          </cell>
          <cell r="AE230">
            <v>0</v>
          </cell>
          <cell r="AF230">
            <v>0</v>
          </cell>
          <cell r="AG230">
            <v>0</v>
          </cell>
          <cell r="AH230">
            <v>0</v>
          </cell>
        </row>
        <row r="230">
          <cell r="AK230">
            <v>920</v>
          </cell>
          <cell r="AL230" t="str">
            <v>精神科</v>
          </cell>
        </row>
        <row r="231">
          <cell r="F231" t="str">
            <v>精神科</v>
          </cell>
          <cell r="G231">
            <v>2021</v>
          </cell>
        </row>
        <row r="231">
          <cell r="I231" t="str">
            <v>合格</v>
          </cell>
          <cell r="J231">
            <v>0</v>
          </cell>
          <cell r="K231">
            <v>0</v>
          </cell>
          <cell r="L231">
            <v>0</v>
          </cell>
          <cell r="M231">
            <v>160</v>
          </cell>
        </row>
        <row r="231">
          <cell r="O231">
            <v>2</v>
          </cell>
          <cell r="P231">
            <v>0</v>
          </cell>
        </row>
        <row r="231">
          <cell r="S231">
            <v>40</v>
          </cell>
          <cell r="T231">
            <v>100</v>
          </cell>
          <cell r="U231">
            <v>10</v>
          </cell>
          <cell r="V231">
            <v>60</v>
          </cell>
          <cell r="W231">
            <v>60</v>
          </cell>
          <cell r="X231">
            <v>120</v>
          </cell>
          <cell r="Y231">
            <v>0</v>
          </cell>
          <cell r="Z231">
            <v>100</v>
          </cell>
          <cell r="AA231">
            <v>150</v>
          </cell>
          <cell r="AB231">
            <v>100</v>
          </cell>
          <cell r="AC231">
            <v>0</v>
          </cell>
          <cell r="AD231">
            <v>20</v>
          </cell>
          <cell r="AE231">
            <v>0</v>
          </cell>
          <cell r="AF231">
            <v>0</v>
          </cell>
          <cell r="AG231">
            <v>0</v>
          </cell>
          <cell r="AH231">
            <v>0</v>
          </cell>
        </row>
        <row r="231">
          <cell r="AK231">
            <v>920</v>
          </cell>
          <cell r="AL231" t="str">
            <v>精神科</v>
          </cell>
        </row>
        <row r="232">
          <cell r="F232" t="str">
            <v>精神科</v>
          </cell>
          <cell r="G232">
            <v>2021</v>
          </cell>
        </row>
        <row r="232">
          <cell r="I232" t="str">
            <v>合格</v>
          </cell>
          <cell r="J232">
            <v>0</v>
          </cell>
          <cell r="K232">
            <v>0</v>
          </cell>
          <cell r="L232">
            <v>0</v>
          </cell>
          <cell r="M232">
            <v>160</v>
          </cell>
        </row>
        <row r="232">
          <cell r="O232">
            <v>2</v>
          </cell>
          <cell r="P232">
            <v>0</v>
          </cell>
        </row>
        <row r="232">
          <cell r="S232">
            <v>40</v>
          </cell>
          <cell r="T232">
            <v>100</v>
          </cell>
          <cell r="U232">
            <v>10</v>
          </cell>
          <cell r="V232">
            <v>80</v>
          </cell>
          <cell r="W232">
            <v>60</v>
          </cell>
          <cell r="X232">
            <v>120</v>
          </cell>
          <cell r="Y232">
            <v>0</v>
          </cell>
          <cell r="Z232">
            <v>100</v>
          </cell>
          <cell r="AA232">
            <v>150</v>
          </cell>
          <cell r="AB232">
            <v>100</v>
          </cell>
          <cell r="AC232">
            <v>0</v>
          </cell>
          <cell r="AD232">
            <v>0</v>
          </cell>
          <cell r="AE232">
            <v>0</v>
          </cell>
          <cell r="AF232">
            <v>0</v>
          </cell>
          <cell r="AG232">
            <v>0</v>
          </cell>
          <cell r="AH232">
            <v>0</v>
          </cell>
        </row>
        <row r="232">
          <cell r="AK232">
            <v>920</v>
          </cell>
          <cell r="AL232" t="str">
            <v>精神科</v>
          </cell>
        </row>
        <row r="233">
          <cell r="F233" t="str">
            <v>精神科</v>
          </cell>
          <cell r="G233">
            <v>2020</v>
          </cell>
        </row>
        <row r="233">
          <cell r="I233" t="str">
            <v>合格</v>
          </cell>
          <cell r="J233">
            <v>0</v>
          </cell>
          <cell r="K233">
            <v>0</v>
          </cell>
          <cell r="L233">
            <v>0</v>
          </cell>
          <cell r="M233">
            <v>160</v>
          </cell>
        </row>
        <row r="233">
          <cell r="O233">
            <v>2</v>
          </cell>
          <cell r="P233">
            <v>0</v>
          </cell>
          <cell r="Q233">
            <v>0</v>
          </cell>
          <cell r="R233">
            <v>0</v>
          </cell>
          <cell r="S233">
            <v>40</v>
          </cell>
          <cell r="T233">
            <v>100</v>
          </cell>
          <cell r="U233">
            <v>10</v>
          </cell>
          <cell r="V233">
            <v>60</v>
          </cell>
          <cell r="W233">
            <v>60</v>
          </cell>
          <cell r="X233">
            <v>60</v>
          </cell>
          <cell r="Y233">
            <v>0</v>
          </cell>
          <cell r="Z233">
            <v>100</v>
          </cell>
          <cell r="AA233">
            <v>150</v>
          </cell>
          <cell r="AB233">
            <v>100</v>
          </cell>
          <cell r="AC233">
            <v>0</v>
          </cell>
          <cell r="AD233">
            <v>0</v>
          </cell>
          <cell r="AE233">
            <v>0</v>
          </cell>
          <cell r="AF233">
            <v>0</v>
          </cell>
          <cell r="AG233">
            <v>0</v>
          </cell>
          <cell r="AH233">
            <v>0</v>
          </cell>
          <cell r="AI233">
            <v>50</v>
          </cell>
        </row>
        <row r="233">
          <cell r="AK233">
            <v>890</v>
          </cell>
          <cell r="AL233" t="str">
            <v>精神科</v>
          </cell>
        </row>
        <row r="234">
          <cell r="F234" t="str">
            <v>精神科</v>
          </cell>
          <cell r="G234">
            <v>2022</v>
          </cell>
        </row>
        <row r="234">
          <cell r="I234" t="str">
            <v>合格</v>
          </cell>
          <cell r="J234">
            <v>0</v>
          </cell>
          <cell r="K234">
            <v>0</v>
          </cell>
          <cell r="L234">
            <v>0</v>
          </cell>
          <cell r="M234">
            <v>120</v>
          </cell>
          <cell r="N234">
            <v>0</v>
          </cell>
          <cell r="O234">
            <v>5</v>
          </cell>
          <cell r="P234">
            <v>4</v>
          </cell>
        </row>
        <row r="234">
          <cell r="S234">
            <v>180</v>
          </cell>
          <cell r="T234">
            <v>100</v>
          </cell>
          <cell r="U234">
            <v>10</v>
          </cell>
          <cell r="V234">
            <v>60</v>
          </cell>
          <cell r="W234">
            <v>0</v>
          </cell>
          <cell r="X234">
            <v>60</v>
          </cell>
          <cell r="Y234">
            <v>0</v>
          </cell>
          <cell r="Z234">
            <v>100</v>
          </cell>
          <cell r="AA234">
            <v>150</v>
          </cell>
          <cell r="AB234">
            <v>100</v>
          </cell>
          <cell r="AC234">
            <v>0</v>
          </cell>
          <cell r="AD234">
            <v>0</v>
          </cell>
          <cell r="AE234">
            <v>0</v>
          </cell>
          <cell r="AF234">
            <v>0</v>
          </cell>
          <cell r="AG234">
            <v>0</v>
          </cell>
          <cell r="AH234">
            <v>0</v>
          </cell>
        </row>
        <row r="234">
          <cell r="AK234">
            <v>880</v>
          </cell>
          <cell r="AL234" t="str">
            <v>精神科</v>
          </cell>
        </row>
        <row r="235">
          <cell r="F235" t="str">
            <v>精神科</v>
          </cell>
          <cell r="G235">
            <v>2021</v>
          </cell>
        </row>
        <row r="235">
          <cell r="I235" t="str">
            <v>合格</v>
          </cell>
          <cell r="J235">
            <v>0</v>
          </cell>
          <cell r="K235">
            <v>0</v>
          </cell>
          <cell r="L235">
            <v>0</v>
          </cell>
          <cell r="M235">
            <v>160</v>
          </cell>
        </row>
        <row r="235">
          <cell r="O235">
            <v>0</v>
          </cell>
          <cell r="P235">
            <v>0</v>
          </cell>
        </row>
        <row r="235">
          <cell r="S235">
            <v>0</v>
          </cell>
          <cell r="T235">
            <v>100</v>
          </cell>
          <cell r="U235">
            <v>10</v>
          </cell>
          <cell r="V235">
            <v>80</v>
          </cell>
          <cell r="W235">
            <v>60</v>
          </cell>
          <cell r="X235">
            <v>120</v>
          </cell>
          <cell r="Y235">
            <v>0</v>
          </cell>
          <cell r="Z235">
            <v>100</v>
          </cell>
          <cell r="AA235">
            <v>150</v>
          </cell>
          <cell r="AB235">
            <v>100</v>
          </cell>
          <cell r="AC235">
            <v>0</v>
          </cell>
          <cell r="AD235">
            <v>0</v>
          </cell>
          <cell r="AE235">
            <v>0</v>
          </cell>
          <cell r="AF235">
            <v>0</v>
          </cell>
          <cell r="AG235">
            <v>0</v>
          </cell>
          <cell r="AH235">
            <v>0</v>
          </cell>
        </row>
        <row r="235">
          <cell r="AK235">
            <v>880</v>
          </cell>
          <cell r="AL235" t="str">
            <v>精神科</v>
          </cell>
        </row>
        <row r="236">
          <cell r="F236" t="str">
            <v>精神科</v>
          </cell>
          <cell r="G236">
            <v>2020</v>
          </cell>
        </row>
        <row r="236">
          <cell r="I236" t="str">
            <v>合格</v>
          </cell>
          <cell r="J236">
            <v>0</v>
          </cell>
          <cell r="K236">
            <v>0</v>
          </cell>
          <cell r="L236">
            <v>0</v>
          </cell>
          <cell r="M236">
            <v>160</v>
          </cell>
        </row>
        <row r="236">
          <cell r="O236">
            <v>2</v>
          </cell>
          <cell r="P236">
            <v>0</v>
          </cell>
        </row>
        <row r="236">
          <cell r="S236">
            <v>40</v>
          </cell>
          <cell r="T236">
            <v>100</v>
          </cell>
          <cell r="U236">
            <v>10</v>
          </cell>
          <cell r="V236">
            <v>40</v>
          </cell>
          <cell r="W236">
            <v>60</v>
          </cell>
          <cell r="X236">
            <v>60</v>
          </cell>
          <cell r="Y236">
            <v>0</v>
          </cell>
          <cell r="Z236">
            <v>100</v>
          </cell>
          <cell r="AA236">
            <v>150</v>
          </cell>
          <cell r="AB236">
            <v>100</v>
          </cell>
          <cell r="AC236">
            <v>0</v>
          </cell>
          <cell r="AD236">
            <v>0</v>
          </cell>
          <cell r="AE236">
            <v>0</v>
          </cell>
          <cell r="AF236">
            <v>0</v>
          </cell>
          <cell r="AG236">
            <v>0</v>
          </cell>
          <cell r="AH236">
            <v>0</v>
          </cell>
        </row>
        <row r="236">
          <cell r="AK236">
            <v>820</v>
          </cell>
          <cell r="AL236" t="str">
            <v>精神科</v>
          </cell>
        </row>
        <row r="237">
          <cell r="F237" t="str">
            <v>精神科</v>
          </cell>
          <cell r="G237">
            <v>2021</v>
          </cell>
        </row>
        <row r="237">
          <cell r="I237" t="str">
            <v>合格</v>
          </cell>
          <cell r="J237">
            <v>0</v>
          </cell>
          <cell r="K237">
            <v>0</v>
          </cell>
          <cell r="L237">
            <v>0</v>
          </cell>
          <cell r="M237">
            <v>160</v>
          </cell>
        </row>
        <row r="237">
          <cell r="O237">
            <v>2</v>
          </cell>
          <cell r="P237">
            <v>0</v>
          </cell>
        </row>
        <row r="237">
          <cell r="S237">
            <v>40</v>
          </cell>
          <cell r="T237">
            <v>100</v>
          </cell>
          <cell r="U237">
            <v>10</v>
          </cell>
          <cell r="V237">
            <v>80</v>
          </cell>
          <cell r="W237">
            <v>60</v>
          </cell>
          <cell r="X237">
            <v>90</v>
          </cell>
          <cell r="Y237">
            <v>0</v>
          </cell>
          <cell r="Z237">
            <v>100</v>
          </cell>
          <cell r="AA237">
            <v>150</v>
          </cell>
          <cell r="AB237">
            <v>0</v>
          </cell>
          <cell r="AC237">
            <v>0</v>
          </cell>
          <cell r="AD237">
            <v>0</v>
          </cell>
          <cell r="AE237">
            <v>0</v>
          </cell>
          <cell r="AF237">
            <v>0</v>
          </cell>
          <cell r="AG237">
            <v>0</v>
          </cell>
          <cell r="AH237">
            <v>0</v>
          </cell>
        </row>
        <row r="237">
          <cell r="AK237">
            <v>790</v>
          </cell>
          <cell r="AL237" t="str">
            <v>精神科</v>
          </cell>
        </row>
        <row r="238">
          <cell r="F238" t="str">
            <v>精神科</v>
          </cell>
          <cell r="G238">
            <v>2022</v>
          </cell>
        </row>
        <row r="238">
          <cell r="I238" t="str">
            <v>合格</v>
          </cell>
          <cell r="J238">
            <v>0</v>
          </cell>
          <cell r="K238">
            <v>0</v>
          </cell>
          <cell r="L238">
            <v>0</v>
          </cell>
          <cell r="M238">
            <v>160</v>
          </cell>
          <cell r="N238">
            <v>0</v>
          </cell>
          <cell r="O238">
            <v>4</v>
          </cell>
          <cell r="P238">
            <v>6</v>
          </cell>
        </row>
        <row r="238">
          <cell r="S238">
            <v>200</v>
          </cell>
          <cell r="T238">
            <v>100</v>
          </cell>
          <cell r="U238">
            <v>10</v>
          </cell>
          <cell r="V238">
            <v>80</v>
          </cell>
          <cell r="W238">
            <v>60</v>
          </cell>
          <cell r="X238">
            <v>60</v>
          </cell>
          <cell r="Y238">
            <v>80</v>
          </cell>
          <cell r="Z238">
            <v>0</v>
          </cell>
          <cell r="AA238">
            <v>0</v>
          </cell>
          <cell r="AB238">
            <v>0</v>
          </cell>
          <cell r="AC238">
            <v>0</v>
          </cell>
          <cell r="AD238">
            <v>0</v>
          </cell>
          <cell r="AE238">
            <v>0</v>
          </cell>
          <cell r="AF238">
            <v>0</v>
          </cell>
          <cell r="AG238">
            <v>0</v>
          </cell>
          <cell r="AH238">
            <v>0</v>
          </cell>
        </row>
        <row r="238">
          <cell r="AK238">
            <v>750</v>
          </cell>
          <cell r="AL238" t="str">
            <v>精神科</v>
          </cell>
        </row>
        <row r="239">
          <cell r="F239" t="str">
            <v>精神科</v>
          </cell>
          <cell r="G239">
            <v>2022</v>
          </cell>
        </row>
        <row r="239">
          <cell r="I239" t="str">
            <v>合格</v>
          </cell>
          <cell r="J239">
            <v>0</v>
          </cell>
          <cell r="K239">
            <v>0</v>
          </cell>
          <cell r="L239">
            <v>0</v>
          </cell>
          <cell r="M239">
            <v>120</v>
          </cell>
          <cell r="N239">
            <v>0</v>
          </cell>
          <cell r="O239">
            <v>3</v>
          </cell>
          <cell r="P239">
            <v>7</v>
          </cell>
        </row>
        <row r="239">
          <cell r="S239">
            <v>200</v>
          </cell>
          <cell r="T239">
            <v>100</v>
          </cell>
          <cell r="U239">
            <v>10</v>
          </cell>
          <cell r="V239">
            <v>80</v>
          </cell>
          <cell r="W239">
            <v>60</v>
          </cell>
          <cell r="X239">
            <v>60</v>
          </cell>
          <cell r="Y239">
            <v>40</v>
          </cell>
          <cell r="Z239">
            <v>0</v>
          </cell>
          <cell r="AA239">
            <v>0</v>
          </cell>
          <cell r="AB239">
            <v>0</v>
          </cell>
          <cell r="AC239">
            <v>0</v>
          </cell>
          <cell r="AD239">
            <v>20</v>
          </cell>
          <cell r="AE239">
            <v>0</v>
          </cell>
          <cell r="AF239">
            <v>0</v>
          </cell>
          <cell r="AG239">
            <v>0</v>
          </cell>
          <cell r="AH239">
            <v>0</v>
          </cell>
        </row>
        <row r="239">
          <cell r="AK239">
            <v>690</v>
          </cell>
          <cell r="AL239" t="str">
            <v>精神科</v>
          </cell>
        </row>
        <row r="240">
          <cell r="F240" t="str">
            <v>精神科</v>
          </cell>
          <cell r="G240">
            <v>2022</v>
          </cell>
        </row>
        <row r="240">
          <cell r="I240" t="str">
            <v>合格</v>
          </cell>
          <cell r="J240">
            <v>0</v>
          </cell>
          <cell r="K240">
            <v>0</v>
          </cell>
          <cell r="L240">
            <v>0</v>
          </cell>
          <cell r="M240">
            <v>160</v>
          </cell>
        </row>
        <row r="240">
          <cell r="O240">
            <v>6</v>
          </cell>
          <cell r="P240">
            <v>4</v>
          </cell>
        </row>
        <row r="240">
          <cell r="S240">
            <v>200</v>
          </cell>
          <cell r="T240">
            <v>100</v>
          </cell>
          <cell r="U240">
            <v>10</v>
          </cell>
          <cell r="V240">
            <v>80</v>
          </cell>
          <cell r="W240">
            <v>60</v>
          </cell>
          <cell r="X240">
            <v>60</v>
          </cell>
          <cell r="Y240">
            <v>0</v>
          </cell>
          <cell r="Z240">
            <v>0</v>
          </cell>
          <cell r="AA240">
            <v>0</v>
          </cell>
          <cell r="AB240">
            <v>0</v>
          </cell>
          <cell r="AC240">
            <v>0</v>
          </cell>
          <cell r="AD240">
            <v>0</v>
          </cell>
          <cell r="AE240">
            <v>0</v>
          </cell>
          <cell r="AF240">
            <v>0</v>
          </cell>
          <cell r="AG240">
            <v>0</v>
          </cell>
          <cell r="AH240">
            <v>0</v>
          </cell>
        </row>
        <row r="240">
          <cell r="AK240">
            <v>670</v>
          </cell>
          <cell r="AL240" t="str">
            <v>精神科</v>
          </cell>
        </row>
        <row r="241">
          <cell r="F241" t="str">
            <v>精神科</v>
          </cell>
          <cell r="G241">
            <v>2022</v>
          </cell>
        </row>
        <row r="241">
          <cell r="I241" t="str">
            <v>合格</v>
          </cell>
          <cell r="J241">
            <v>0</v>
          </cell>
          <cell r="K241">
            <v>0</v>
          </cell>
          <cell r="L241">
            <v>0</v>
          </cell>
          <cell r="M241">
            <v>120</v>
          </cell>
          <cell r="N241">
            <v>0</v>
          </cell>
          <cell r="O241">
            <v>3</v>
          </cell>
          <cell r="P241">
            <v>8</v>
          </cell>
        </row>
        <row r="241">
          <cell r="S241">
            <v>220</v>
          </cell>
          <cell r="T241">
            <v>100</v>
          </cell>
          <cell r="U241">
            <v>10</v>
          </cell>
          <cell r="V241">
            <v>60</v>
          </cell>
          <cell r="W241">
            <v>60</v>
          </cell>
          <cell r="X241">
            <v>60</v>
          </cell>
          <cell r="Y241">
            <v>20</v>
          </cell>
          <cell r="Z241">
            <v>0</v>
          </cell>
          <cell r="AA241">
            <v>0</v>
          </cell>
          <cell r="AB241">
            <v>0</v>
          </cell>
          <cell r="AC241">
            <v>0</v>
          </cell>
          <cell r="AD241">
            <v>20</v>
          </cell>
          <cell r="AE241">
            <v>0</v>
          </cell>
          <cell r="AF241">
            <v>0</v>
          </cell>
          <cell r="AG241">
            <v>0</v>
          </cell>
          <cell r="AH241">
            <v>0</v>
          </cell>
        </row>
        <row r="241">
          <cell r="AK241">
            <v>670</v>
          </cell>
          <cell r="AL241" t="str">
            <v>精神科</v>
          </cell>
        </row>
        <row r="242">
          <cell r="F242" t="str">
            <v>精神科</v>
          </cell>
          <cell r="G242">
            <v>2020</v>
          </cell>
        </row>
        <row r="242">
          <cell r="I242" t="str">
            <v>合格</v>
          </cell>
          <cell r="J242">
            <v>0</v>
          </cell>
          <cell r="K242">
            <v>0</v>
          </cell>
          <cell r="L242">
            <v>0</v>
          </cell>
          <cell r="M242">
            <v>160</v>
          </cell>
        </row>
        <row r="242">
          <cell r="O242">
            <v>2</v>
          </cell>
          <cell r="P242">
            <v>0</v>
          </cell>
          <cell r="Q242">
            <v>0</v>
          </cell>
          <cell r="R242">
            <v>0</v>
          </cell>
          <cell r="S242">
            <v>40</v>
          </cell>
          <cell r="T242">
            <v>100</v>
          </cell>
          <cell r="U242">
            <v>10</v>
          </cell>
          <cell r="V242">
            <v>80</v>
          </cell>
          <cell r="W242">
            <v>60</v>
          </cell>
          <cell r="X242">
            <v>90</v>
          </cell>
          <cell r="Y242">
            <v>0</v>
          </cell>
          <cell r="Z242">
            <v>100</v>
          </cell>
          <cell r="AA242">
            <v>0</v>
          </cell>
          <cell r="AB242">
            <v>0</v>
          </cell>
          <cell r="AC242">
            <v>0</v>
          </cell>
          <cell r="AD242">
            <v>0</v>
          </cell>
          <cell r="AE242">
            <v>0</v>
          </cell>
          <cell r="AF242">
            <v>0</v>
          </cell>
          <cell r="AG242">
            <v>0</v>
          </cell>
          <cell r="AH242">
            <v>0</v>
          </cell>
        </row>
        <row r="242">
          <cell r="AK242">
            <v>640</v>
          </cell>
          <cell r="AL242" t="str">
            <v>精神科</v>
          </cell>
        </row>
        <row r="243">
          <cell r="F243" t="str">
            <v>精神科</v>
          </cell>
          <cell r="G243">
            <v>2022</v>
          </cell>
        </row>
        <row r="243">
          <cell r="I243" t="str">
            <v>合格</v>
          </cell>
          <cell r="J243">
            <v>0</v>
          </cell>
          <cell r="K243">
            <v>0</v>
          </cell>
          <cell r="L243">
            <v>0</v>
          </cell>
          <cell r="M243">
            <v>120</v>
          </cell>
          <cell r="N243">
            <v>0</v>
          </cell>
          <cell r="O243">
            <v>2</v>
          </cell>
          <cell r="P243">
            <v>6</v>
          </cell>
        </row>
        <row r="243">
          <cell r="S243">
            <v>160</v>
          </cell>
          <cell r="T243">
            <v>100</v>
          </cell>
          <cell r="U243">
            <v>10</v>
          </cell>
          <cell r="V243">
            <v>40</v>
          </cell>
          <cell r="W243">
            <v>60</v>
          </cell>
          <cell r="X243">
            <v>60</v>
          </cell>
          <cell r="Y243">
            <v>60</v>
          </cell>
          <cell r="Z243">
            <v>0</v>
          </cell>
          <cell r="AA243">
            <v>0</v>
          </cell>
          <cell r="AB243">
            <v>0</v>
          </cell>
          <cell r="AC243">
            <v>0</v>
          </cell>
          <cell r="AD243">
            <v>0</v>
          </cell>
          <cell r="AE243">
            <v>0</v>
          </cell>
          <cell r="AF243">
            <v>0</v>
          </cell>
          <cell r="AG243">
            <v>0</v>
          </cell>
          <cell r="AH243">
            <v>0</v>
          </cell>
        </row>
        <row r="243">
          <cell r="AK243">
            <v>610</v>
          </cell>
          <cell r="AL243" t="str">
            <v>精神科</v>
          </cell>
        </row>
        <row r="244">
          <cell r="F244" t="str">
            <v>精神科</v>
          </cell>
          <cell r="G244">
            <v>2022</v>
          </cell>
        </row>
        <row r="244">
          <cell r="I244" t="str">
            <v>合格</v>
          </cell>
          <cell r="J244">
            <v>0</v>
          </cell>
          <cell r="K244">
            <v>0</v>
          </cell>
          <cell r="L244">
            <v>0</v>
          </cell>
          <cell r="M244">
            <v>160</v>
          </cell>
        </row>
        <row r="244">
          <cell r="O244">
            <v>5</v>
          </cell>
          <cell r="P244">
            <v>2</v>
          </cell>
        </row>
        <row r="244">
          <cell r="S244">
            <v>140</v>
          </cell>
          <cell r="T244">
            <v>100</v>
          </cell>
          <cell r="U244">
            <v>10</v>
          </cell>
          <cell r="V244">
            <v>60</v>
          </cell>
          <cell r="W244">
            <v>60</v>
          </cell>
          <cell r="X244">
            <v>30</v>
          </cell>
          <cell r="Y244">
            <v>0</v>
          </cell>
          <cell r="Z244">
            <v>0</v>
          </cell>
          <cell r="AA244">
            <v>0</v>
          </cell>
          <cell r="AB244">
            <v>0</v>
          </cell>
          <cell r="AC244">
            <v>0</v>
          </cell>
          <cell r="AD244">
            <v>0</v>
          </cell>
          <cell r="AE244">
            <v>0</v>
          </cell>
          <cell r="AF244">
            <v>0</v>
          </cell>
          <cell r="AG244">
            <v>0</v>
          </cell>
          <cell r="AH244">
            <v>0</v>
          </cell>
        </row>
        <row r="244">
          <cell r="AK244">
            <v>560</v>
          </cell>
          <cell r="AL244" t="str">
            <v>精神科</v>
          </cell>
        </row>
        <row r="245">
          <cell r="F245" t="str">
            <v>精神科</v>
          </cell>
          <cell r="G245">
            <v>2020</v>
          </cell>
        </row>
        <row r="245">
          <cell r="I245" t="str">
            <v>合格</v>
          </cell>
          <cell r="J245">
            <v>0</v>
          </cell>
          <cell r="K245">
            <v>0</v>
          </cell>
          <cell r="L245">
            <v>0</v>
          </cell>
          <cell r="M245">
            <v>160</v>
          </cell>
        </row>
        <row r="245">
          <cell r="O245">
            <v>1</v>
          </cell>
          <cell r="P245">
            <v>1</v>
          </cell>
        </row>
        <row r="245">
          <cell r="S245">
            <v>40</v>
          </cell>
          <cell r="T245">
            <v>100</v>
          </cell>
          <cell r="U245">
            <v>10</v>
          </cell>
          <cell r="V245">
            <v>40</v>
          </cell>
          <cell r="W245">
            <v>60</v>
          </cell>
          <cell r="X245">
            <v>90</v>
          </cell>
          <cell r="Y245">
            <v>0</v>
          </cell>
          <cell r="Z245">
            <v>0</v>
          </cell>
          <cell r="AA245">
            <v>0</v>
          </cell>
          <cell r="AB245">
            <v>0</v>
          </cell>
          <cell r="AC245">
            <v>0</v>
          </cell>
          <cell r="AD245">
            <v>0</v>
          </cell>
          <cell r="AE245">
            <v>0</v>
          </cell>
          <cell r="AF245">
            <v>0</v>
          </cell>
          <cell r="AG245">
            <v>0</v>
          </cell>
          <cell r="AH245">
            <v>0</v>
          </cell>
        </row>
        <row r="245">
          <cell r="AJ245" t="str">
            <v>减半</v>
          </cell>
          <cell r="AK245">
            <v>500</v>
          </cell>
          <cell r="AL245" t="str">
            <v>精神科</v>
          </cell>
        </row>
        <row r="246">
          <cell r="F246" t="str">
            <v>康复医学科</v>
          </cell>
          <cell r="G246">
            <v>2021</v>
          </cell>
        </row>
        <row r="246">
          <cell r="I246" t="str">
            <v>合格</v>
          </cell>
          <cell r="J246">
            <v>0</v>
          </cell>
          <cell r="K246">
            <v>0</v>
          </cell>
          <cell r="L246">
            <v>0</v>
          </cell>
          <cell r="M246">
            <v>160</v>
          </cell>
          <cell r="N246">
            <v>0</v>
          </cell>
          <cell r="O246">
            <v>2</v>
          </cell>
          <cell r="P246">
            <v>1</v>
          </cell>
          <cell r="Q246">
            <v>0</v>
          </cell>
          <cell r="R246">
            <v>0</v>
          </cell>
          <cell r="S246">
            <v>60</v>
          </cell>
          <cell r="T246">
            <v>100</v>
          </cell>
          <cell r="U246">
            <v>10</v>
          </cell>
          <cell r="V246">
            <v>80</v>
          </cell>
          <cell r="W246">
            <v>60</v>
          </cell>
          <cell r="X246">
            <v>120</v>
          </cell>
          <cell r="Y246">
            <v>0</v>
          </cell>
          <cell r="Z246">
            <v>100</v>
          </cell>
          <cell r="AA246">
            <v>150</v>
          </cell>
          <cell r="AB246">
            <v>100</v>
          </cell>
          <cell r="AC246">
            <v>0</v>
          </cell>
          <cell r="AD246">
            <v>0</v>
          </cell>
          <cell r="AE246">
            <v>0</v>
          </cell>
          <cell r="AF246">
            <v>0</v>
          </cell>
          <cell r="AG246">
            <v>0</v>
          </cell>
          <cell r="AH246">
            <v>0</v>
          </cell>
        </row>
        <row r="246">
          <cell r="AK246">
            <v>940</v>
          </cell>
          <cell r="AL246" t="str">
            <v>康复医学科</v>
          </cell>
        </row>
        <row r="247">
          <cell r="F247" t="str">
            <v>康复医学科</v>
          </cell>
          <cell r="G247">
            <v>2021</v>
          </cell>
        </row>
        <row r="247">
          <cell r="I247" t="str">
            <v>合格</v>
          </cell>
          <cell r="J247">
            <v>0</v>
          </cell>
          <cell r="K247">
            <v>0</v>
          </cell>
          <cell r="L247">
            <v>0</v>
          </cell>
          <cell r="M247">
            <v>160</v>
          </cell>
          <cell r="N247">
            <v>0</v>
          </cell>
          <cell r="O247">
            <v>2</v>
          </cell>
          <cell r="P247">
            <v>1</v>
          </cell>
          <cell r="Q247">
            <v>0</v>
          </cell>
          <cell r="R247">
            <v>0</v>
          </cell>
          <cell r="S247">
            <v>60</v>
          </cell>
          <cell r="T247">
            <v>100</v>
          </cell>
          <cell r="U247">
            <v>10</v>
          </cell>
          <cell r="V247">
            <v>80</v>
          </cell>
          <cell r="W247">
            <v>60</v>
          </cell>
          <cell r="X247">
            <v>120</v>
          </cell>
          <cell r="Y247">
            <v>0</v>
          </cell>
          <cell r="Z247">
            <v>100</v>
          </cell>
          <cell r="AA247">
            <v>150</v>
          </cell>
          <cell r="AB247">
            <v>100</v>
          </cell>
          <cell r="AC247">
            <v>0</v>
          </cell>
          <cell r="AD247">
            <v>0</v>
          </cell>
          <cell r="AE247">
            <v>0</v>
          </cell>
          <cell r="AF247">
            <v>0</v>
          </cell>
          <cell r="AG247">
            <v>0</v>
          </cell>
          <cell r="AH247">
            <v>0</v>
          </cell>
        </row>
        <row r="247">
          <cell r="AK247">
            <v>940</v>
          </cell>
          <cell r="AL247" t="str">
            <v>康复医学科</v>
          </cell>
        </row>
        <row r="248">
          <cell r="F248" t="str">
            <v>康复医学科</v>
          </cell>
          <cell r="G248">
            <v>2021</v>
          </cell>
        </row>
        <row r="248">
          <cell r="I248" t="str">
            <v>合格</v>
          </cell>
          <cell r="J248">
            <v>0</v>
          </cell>
          <cell r="K248">
            <v>0</v>
          </cell>
          <cell r="L248">
            <v>0</v>
          </cell>
          <cell r="M248">
            <v>160</v>
          </cell>
          <cell r="N248">
            <v>0</v>
          </cell>
          <cell r="O248">
            <v>2</v>
          </cell>
          <cell r="P248">
            <v>1</v>
          </cell>
          <cell r="Q248">
            <v>0</v>
          </cell>
          <cell r="R248">
            <v>0</v>
          </cell>
          <cell r="S248">
            <v>60</v>
          </cell>
          <cell r="T248">
            <v>100</v>
          </cell>
          <cell r="U248">
            <v>10</v>
          </cell>
          <cell r="V248">
            <v>80</v>
          </cell>
          <cell r="W248">
            <v>60</v>
          </cell>
          <cell r="X248">
            <v>120</v>
          </cell>
          <cell r="Y248">
            <v>0</v>
          </cell>
          <cell r="Z248">
            <v>100</v>
          </cell>
          <cell r="AA248">
            <v>150</v>
          </cell>
          <cell r="AB248">
            <v>100</v>
          </cell>
          <cell r="AC248">
            <v>0</v>
          </cell>
          <cell r="AD248">
            <v>0</v>
          </cell>
          <cell r="AE248">
            <v>0</v>
          </cell>
          <cell r="AF248">
            <v>0</v>
          </cell>
          <cell r="AG248">
            <v>0</v>
          </cell>
          <cell r="AH248">
            <v>0</v>
          </cell>
        </row>
        <row r="248">
          <cell r="AK248">
            <v>940</v>
          </cell>
          <cell r="AL248" t="str">
            <v>康复医学科</v>
          </cell>
        </row>
        <row r="249">
          <cell r="F249" t="str">
            <v>康复医学科</v>
          </cell>
          <cell r="G249">
            <v>2020</v>
          </cell>
        </row>
        <row r="249">
          <cell r="I249" t="str">
            <v>合格</v>
          </cell>
          <cell r="J249">
            <v>0</v>
          </cell>
          <cell r="K249">
            <v>0</v>
          </cell>
          <cell r="L249">
            <v>0</v>
          </cell>
          <cell r="M249">
            <v>160</v>
          </cell>
          <cell r="N249">
            <v>0</v>
          </cell>
          <cell r="O249">
            <v>2</v>
          </cell>
          <cell r="P249">
            <v>0</v>
          </cell>
          <cell r="Q249">
            <v>0</v>
          </cell>
          <cell r="R249">
            <v>0</v>
          </cell>
          <cell r="S249">
            <v>40</v>
          </cell>
          <cell r="T249">
            <v>100</v>
          </cell>
          <cell r="U249">
            <v>10</v>
          </cell>
          <cell r="V249">
            <v>80</v>
          </cell>
          <cell r="W249">
            <v>60</v>
          </cell>
          <cell r="X249">
            <v>120</v>
          </cell>
          <cell r="Y249">
            <v>0</v>
          </cell>
          <cell r="Z249">
            <v>100</v>
          </cell>
          <cell r="AA249">
            <v>150</v>
          </cell>
          <cell r="AB249">
            <v>100</v>
          </cell>
          <cell r="AC249">
            <v>0</v>
          </cell>
          <cell r="AD249">
            <v>0</v>
          </cell>
          <cell r="AE249">
            <v>0</v>
          </cell>
          <cell r="AF249">
            <v>0</v>
          </cell>
          <cell r="AG249">
            <v>0</v>
          </cell>
          <cell r="AH249">
            <v>0</v>
          </cell>
        </row>
        <row r="249">
          <cell r="AK249">
            <v>920</v>
          </cell>
          <cell r="AL249" t="str">
            <v>康复医学科</v>
          </cell>
        </row>
        <row r="250">
          <cell r="F250" t="str">
            <v>康复医学科</v>
          </cell>
          <cell r="G250">
            <v>2020</v>
          </cell>
        </row>
        <row r="250">
          <cell r="I250" t="str">
            <v>合格</v>
          </cell>
          <cell r="J250">
            <v>0</v>
          </cell>
          <cell r="K250">
            <v>0</v>
          </cell>
          <cell r="L250">
            <v>0</v>
          </cell>
          <cell r="M250">
            <v>160</v>
          </cell>
          <cell r="N250">
            <v>0</v>
          </cell>
          <cell r="O250">
            <v>2</v>
          </cell>
          <cell r="P250">
            <v>0</v>
          </cell>
          <cell r="Q250">
            <v>0</v>
          </cell>
          <cell r="R250">
            <v>0</v>
          </cell>
          <cell r="S250">
            <v>40</v>
          </cell>
          <cell r="T250">
            <v>100</v>
          </cell>
          <cell r="U250">
            <v>10</v>
          </cell>
          <cell r="V250">
            <v>80</v>
          </cell>
          <cell r="W250">
            <v>60</v>
          </cell>
          <cell r="X250">
            <v>120</v>
          </cell>
          <cell r="Y250">
            <v>0</v>
          </cell>
          <cell r="Z250">
            <v>100</v>
          </cell>
          <cell r="AA250">
            <v>150</v>
          </cell>
          <cell r="AB250">
            <v>100</v>
          </cell>
          <cell r="AC250">
            <v>0</v>
          </cell>
          <cell r="AD250">
            <v>0</v>
          </cell>
          <cell r="AE250">
            <v>0</v>
          </cell>
          <cell r="AF250">
            <v>0</v>
          </cell>
          <cell r="AG250">
            <v>0</v>
          </cell>
          <cell r="AH250">
            <v>0</v>
          </cell>
        </row>
        <row r="250">
          <cell r="AK250">
            <v>920</v>
          </cell>
          <cell r="AL250" t="str">
            <v>康复医学科</v>
          </cell>
        </row>
        <row r="251">
          <cell r="F251" t="str">
            <v>康复医学科</v>
          </cell>
          <cell r="G251">
            <v>2020</v>
          </cell>
        </row>
        <row r="251">
          <cell r="I251" t="str">
            <v>合格</v>
          </cell>
          <cell r="J251">
            <v>0</v>
          </cell>
          <cell r="K251">
            <v>0</v>
          </cell>
          <cell r="L251">
            <v>0</v>
          </cell>
          <cell r="M251">
            <v>160</v>
          </cell>
          <cell r="N251">
            <v>0</v>
          </cell>
          <cell r="O251">
            <v>2</v>
          </cell>
          <cell r="P251">
            <v>0</v>
          </cell>
          <cell r="Q251">
            <v>0</v>
          </cell>
          <cell r="R251">
            <v>0</v>
          </cell>
          <cell r="S251">
            <v>40</v>
          </cell>
          <cell r="T251">
            <v>100</v>
          </cell>
          <cell r="U251">
            <v>10</v>
          </cell>
          <cell r="V251">
            <v>80</v>
          </cell>
          <cell r="W251">
            <v>60</v>
          </cell>
          <cell r="X251">
            <v>120</v>
          </cell>
          <cell r="Y251">
            <v>0</v>
          </cell>
          <cell r="Z251">
            <v>100</v>
          </cell>
          <cell r="AA251">
            <v>150</v>
          </cell>
          <cell r="AB251">
            <v>100</v>
          </cell>
          <cell r="AC251">
            <v>0</v>
          </cell>
          <cell r="AD251">
            <v>0</v>
          </cell>
          <cell r="AE251">
            <v>0</v>
          </cell>
          <cell r="AF251">
            <v>0</v>
          </cell>
          <cell r="AG251">
            <v>0</v>
          </cell>
          <cell r="AH251">
            <v>0</v>
          </cell>
        </row>
        <row r="251">
          <cell r="AK251">
            <v>920</v>
          </cell>
          <cell r="AL251" t="str">
            <v>康复医学科</v>
          </cell>
        </row>
        <row r="252">
          <cell r="F252" t="str">
            <v>康复医学科</v>
          </cell>
          <cell r="G252">
            <v>2020</v>
          </cell>
        </row>
        <row r="252">
          <cell r="I252" t="str">
            <v>合格</v>
          </cell>
          <cell r="J252">
            <v>0</v>
          </cell>
          <cell r="K252">
            <v>0</v>
          </cell>
          <cell r="L252">
            <v>0</v>
          </cell>
          <cell r="M252">
            <v>160</v>
          </cell>
          <cell r="N252">
            <v>0</v>
          </cell>
          <cell r="O252">
            <v>2</v>
          </cell>
          <cell r="P252">
            <v>0</v>
          </cell>
          <cell r="Q252">
            <v>0</v>
          </cell>
          <cell r="R252">
            <v>0</v>
          </cell>
          <cell r="S252">
            <v>40</v>
          </cell>
          <cell r="T252">
            <v>100</v>
          </cell>
          <cell r="U252">
            <v>10</v>
          </cell>
          <cell r="V252">
            <v>80</v>
          </cell>
          <cell r="W252">
            <v>60</v>
          </cell>
          <cell r="X252">
            <v>120</v>
          </cell>
          <cell r="Y252">
            <v>0</v>
          </cell>
          <cell r="Z252">
            <v>100</v>
          </cell>
          <cell r="AA252">
            <v>150</v>
          </cell>
          <cell r="AB252">
            <v>100</v>
          </cell>
          <cell r="AC252">
            <v>0</v>
          </cell>
          <cell r="AD252">
            <v>0</v>
          </cell>
          <cell r="AE252">
            <v>0</v>
          </cell>
          <cell r="AF252">
            <v>0</v>
          </cell>
          <cell r="AG252">
            <v>0</v>
          </cell>
          <cell r="AH252">
            <v>0</v>
          </cell>
        </row>
        <row r="252">
          <cell r="AK252">
            <v>920</v>
          </cell>
          <cell r="AL252" t="str">
            <v>康复医学科</v>
          </cell>
        </row>
        <row r="253">
          <cell r="F253" t="str">
            <v>康复医学科</v>
          </cell>
          <cell r="G253">
            <v>2021</v>
          </cell>
        </row>
        <row r="253">
          <cell r="I253" t="str">
            <v>合格</v>
          </cell>
          <cell r="J253">
            <v>0</v>
          </cell>
          <cell r="K253">
            <v>0</v>
          </cell>
          <cell r="L253">
            <v>0</v>
          </cell>
          <cell r="M253">
            <v>160</v>
          </cell>
          <cell r="N253">
            <v>0</v>
          </cell>
          <cell r="O253">
            <v>1</v>
          </cell>
          <cell r="P253">
            <v>1</v>
          </cell>
          <cell r="Q253">
            <v>0</v>
          </cell>
          <cell r="R253">
            <v>0</v>
          </cell>
          <cell r="S253">
            <v>40</v>
          </cell>
          <cell r="T253">
            <v>100</v>
          </cell>
          <cell r="U253">
            <v>10</v>
          </cell>
          <cell r="V253">
            <v>80</v>
          </cell>
          <cell r="W253">
            <v>60</v>
          </cell>
          <cell r="X253">
            <v>120</v>
          </cell>
          <cell r="Y253">
            <v>0</v>
          </cell>
          <cell r="Z253">
            <v>100</v>
          </cell>
          <cell r="AA253">
            <v>150</v>
          </cell>
          <cell r="AB253">
            <v>100</v>
          </cell>
          <cell r="AC253">
            <v>0</v>
          </cell>
          <cell r="AD253">
            <v>0</v>
          </cell>
          <cell r="AE253">
            <v>0</v>
          </cell>
          <cell r="AF253">
            <v>0</v>
          </cell>
          <cell r="AG253">
            <v>0</v>
          </cell>
          <cell r="AH253">
            <v>0</v>
          </cell>
        </row>
        <row r="253">
          <cell r="AK253">
            <v>920</v>
          </cell>
          <cell r="AL253" t="str">
            <v>康复医学科</v>
          </cell>
        </row>
        <row r="254">
          <cell r="F254" t="str">
            <v>康复医学科</v>
          </cell>
          <cell r="G254">
            <v>2021</v>
          </cell>
        </row>
        <row r="254">
          <cell r="I254" t="str">
            <v>合格</v>
          </cell>
          <cell r="J254">
            <v>0</v>
          </cell>
          <cell r="K254">
            <v>0</v>
          </cell>
          <cell r="L254">
            <v>0</v>
          </cell>
          <cell r="M254">
            <v>160</v>
          </cell>
          <cell r="N254">
            <v>0</v>
          </cell>
          <cell r="O254">
            <v>2</v>
          </cell>
          <cell r="P254">
            <v>1</v>
          </cell>
          <cell r="Q254">
            <v>0</v>
          </cell>
          <cell r="R254">
            <v>0</v>
          </cell>
          <cell r="S254">
            <v>60</v>
          </cell>
          <cell r="T254">
            <v>100</v>
          </cell>
          <cell r="U254">
            <v>10</v>
          </cell>
          <cell r="V254">
            <v>80</v>
          </cell>
          <cell r="W254">
            <v>60</v>
          </cell>
          <cell r="X254">
            <v>120</v>
          </cell>
          <cell r="Y254">
            <v>0</v>
          </cell>
          <cell r="Z254">
            <v>100</v>
          </cell>
          <cell r="AA254">
            <v>150</v>
          </cell>
          <cell r="AB254">
            <v>0</v>
          </cell>
          <cell r="AC254">
            <v>0</v>
          </cell>
          <cell r="AD254">
            <v>0</v>
          </cell>
          <cell r="AE254">
            <v>0</v>
          </cell>
          <cell r="AF254">
            <v>0</v>
          </cell>
          <cell r="AG254">
            <v>0</v>
          </cell>
          <cell r="AH254">
            <v>0</v>
          </cell>
        </row>
        <row r="254">
          <cell r="AK254">
            <v>840</v>
          </cell>
          <cell r="AL254" t="str">
            <v>康复医学科</v>
          </cell>
        </row>
        <row r="255">
          <cell r="F255" t="str">
            <v>康复医学科</v>
          </cell>
          <cell r="G255">
            <v>2020</v>
          </cell>
        </row>
        <row r="255">
          <cell r="I255" t="str">
            <v>合格</v>
          </cell>
          <cell r="J255">
            <v>0</v>
          </cell>
          <cell r="K255">
            <v>0</v>
          </cell>
          <cell r="L255">
            <v>0</v>
          </cell>
          <cell r="M255">
            <v>160</v>
          </cell>
          <cell r="N255">
            <v>0</v>
          </cell>
          <cell r="O255">
            <v>1</v>
          </cell>
          <cell r="P255">
            <v>1</v>
          </cell>
          <cell r="Q255">
            <v>0</v>
          </cell>
          <cell r="R255">
            <v>0</v>
          </cell>
          <cell r="S255">
            <v>40</v>
          </cell>
          <cell r="T255">
            <v>100</v>
          </cell>
          <cell r="U255">
            <v>10</v>
          </cell>
          <cell r="V255">
            <v>80</v>
          </cell>
          <cell r="W255">
            <v>60</v>
          </cell>
          <cell r="X255">
            <v>30</v>
          </cell>
          <cell r="Y255">
            <v>0</v>
          </cell>
          <cell r="Z255">
            <v>100</v>
          </cell>
          <cell r="AA255">
            <v>150</v>
          </cell>
          <cell r="AB255">
            <v>100</v>
          </cell>
          <cell r="AC255">
            <v>0</v>
          </cell>
          <cell r="AD255">
            <v>0</v>
          </cell>
          <cell r="AE255">
            <v>0</v>
          </cell>
          <cell r="AF255">
            <v>0</v>
          </cell>
          <cell r="AG255">
            <v>0</v>
          </cell>
          <cell r="AH255">
            <v>0</v>
          </cell>
        </row>
        <row r="255">
          <cell r="AK255">
            <v>830</v>
          </cell>
          <cell r="AL255" t="str">
            <v>康复医学科</v>
          </cell>
        </row>
        <row r="256">
          <cell r="F256" t="str">
            <v>康复医学科</v>
          </cell>
          <cell r="G256">
            <v>2020</v>
          </cell>
        </row>
        <row r="256">
          <cell r="I256" t="str">
            <v>合格</v>
          </cell>
          <cell r="J256">
            <v>0</v>
          </cell>
          <cell r="K256">
            <v>0</v>
          </cell>
          <cell r="L256">
            <v>0</v>
          </cell>
          <cell r="M256">
            <v>160</v>
          </cell>
          <cell r="N256">
            <v>0</v>
          </cell>
          <cell r="O256">
            <v>2</v>
          </cell>
          <cell r="P256">
            <v>0</v>
          </cell>
          <cell r="Q256">
            <v>0</v>
          </cell>
          <cell r="R256">
            <v>0</v>
          </cell>
          <cell r="S256">
            <v>40</v>
          </cell>
          <cell r="T256">
            <v>100</v>
          </cell>
          <cell r="U256">
            <v>10</v>
          </cell>
          <cell r="V256">
            <v>80</v>
          </cell>
          <cell r="W256">
            <v>60</v>
          </cell>
          <cell r="X256">
            <v>120</v>
          </cell>
          <cell r="Y256">
            <v>0</v>
          </cell>
          <cell r="Z256">
            <v>100</v>
          </cell>
          <cell r="AA256">
            <v>0</v>
          </cell>
          <cell r="AB256">
            <v>0</v>
          </cell>
          <cell r="AC256">
            <v>0</v>
          </cell>
          <cell r="AD256">
            <v>0</v>
          </cell>
          <cell r="AE256">
            <v>0</v>
          </cell>
          <cell r="AF256">
            <v>0</v>
          </cell>
          <cell r="AG256">
            <v>0</v>
          </cell>
          <cell r="AH256">
            <v>0</v>
          </cell>
        </row>
        <row r="256">
          <cell r="AK256">
            <v>670</v>
          </cell>
          <cell r="AL256" t="str">
            <v>康复医学科</v>
          </cell>
        </row>
        <row r="257">
          <cell r="F257" t="str">
            <v>康复医学科</v>
          </cell>
          <cell r="G257">
            <v>2020</v>
          </cell>
        </row>
        <row r="257">
          <cell r="I257" t="str">
            <v>合格</v>
          </cell>
          <cell r="J257">
            <v>0</v>
          </cell>
          <cell r="K257">
            <v>0</v>
          </cell>
          <cell r="L257">
            <v>0</v>
          </cell>
          <cell r="M257">
            <v>120</v>
          </cell>
          <cell r="N257">
            <v>0</v>
          </cell>
          <cell r="O257">
            <v>1</v>
          </cell>
          <cell r="P257">
            <v>1</v>
          </cell>
          <cell r="Q257">
            <v>0</v>
          </cell>
          <cell r="R257">
            <v>0</v>
          </cell>
          <cell r="S257">
            <v>40</v>
          </cell>
          <cell r="T257">
            <v>100</v>
          </cell>
          <cell r="U257">
            <v>10</v>
          </cell>
          <cell r="V257">
            <v>80</v>
          </cell>
          <cell r="W257">
            <v>30</v>
          </cell>
          <cell r="X257">
            <v>120</v>
          </cell>
          <cell r="Y257">
            <v>0</v>
          </cell>
          <cell r="Z257">
            <v>100</v>
          </cell>
          <cell r="AA257">
            <v>0</v>
          </cell>
          <cell r="AB257">
            <v>0</v>
          </cell>
          <cell r="AC257">
            <v>0</v>
          </cell>
          <cell r="AD257">
            <v>0</v>
          </cell>
          <cell r="AE257">
            <v>0</v>
          </cell>
          <cell r="AF257">
            <v>0</v>
          </cell>
          <cell r="AG257">
            <v>0</v>
          </cell>
          <cell r="AH257">
            <v>0</v>
          </cell>
        </row>
        <row r="257">
          <cell r="AK257">
            <v>600</v>
          </cell>
          <cell r="AL257" t="str">
            <v>康复医学科</v>
          </cell>
        </row>
        <row r="258">
          <cell r="F258" t="str">
            <v>康复医学科</v>
          </cell>
          <cell r="G258">
            <v>2020</v>
          </cell>
        </row>
        <row r="258">
          <cell r="I258" t="str">
            <v>合格</v>
          </cell>
          <cell r="J258">
            <v>0</v>
          </cell>
          <cell r="K258">
            <v>0</v>
          </cell>
          <cell r="L258">
            <v>0</v>
          </cell>
          <cell r="M258">
            <v>160</v>
          </cell>
          <cell r="N258">
            <v>0</v>
          </cell>
          <cell r="O258">
            <v>1</v>
          </cell>
          <cell r="P258">
            <v>1</v>
          </cell>
          <cell r="Q258">
            <v>0</v>
          </cell>
          <cell r="R258">
            <v>0</v>
          </cell>
          <cell r="S258">
            <v>40</v>
          </cell>
          <cell r="T258">
            <v>100</v>
          </cell>
          <cell r="U258">
            <v>10</v>
          </cell>
          <cell r="V258">
            <v>80</v>
          </cell>
          <cell r="W258">
            <v>60</v>
          </cell>
          <cell r="X258">
            <v>120</v>
          </cell>
          <cell r="Y258">
            <v>0</v>
          </cell>
          <cell r="Z258">
            <v>0</v>
          </cell>
          <cell r="AA258">
            <v>0</v>
          </cell>
          <cell r="AB258">
            <v>0</v>
          </cell>
          <cell r="AC258">
            <v>0</v>
          </cell>
          <cell r="AD258">
            <v>0</v>
          </cell>
          <cell r="AE258">
            <v>0</v>
          </cell>
          <cell r="AF258">
            <v>0</v>
          </cell>
          <cell r="AG258">
            <v>0</v>
          </cell>
          <cell r="AH258">
            <v>0</v>
          </cell>
        </row>
        <row r="258">
          <cell r="AK258">
            <v>570</v>
          </cell>
          <cell r="AL258" t="str">
            <v>康复医学科</v>
          </cell>
        </row>
        <row r="259">
          <cell r="F259" t="str">
            <v>康复医学科</v>
          </cell>
          <cell r="G259">
            <v>2022</v>
          </cell>
        </row>
        <row r="259">
          <cell r="I259" t="str">
            <v>合格</v>
          </cell>
          <cell r="J259">
            <v>0</v>
          </cell>
          <cell r="K259">
            <v>0</v>
          </cell>
          <cell r="L259">
            <v>0</v>
          </cell>
          <cell r="M259">
            <v>160</v>
          </cell>
        </row>
        <row r="259">
          <cell r="O259">
            <v>4</v>
          </cell>
        </row>
        <row r="259">
          <cell r="S259">
            <v>80</v>
          </cell>
          <cell r="T259">
            <v>100</v>
          </cell>
          <cell r="U259">
            <v>10</v>
          </cell>
          <cell r="V259">
            <v>80</v>
          </cell>
          <cell r="W259">
            <v>60</v>
          </cell>
          <cell r="X259">
            <v>60</v>
          </cell>
          <cell r="Y259">
            <v>0</v>
          </cell>
          <cell r="Z259">
            <v>0</v>
          </cell>
          <cell r="AA259">
            <v>0</v>
          </cell>
          <cell r="AB259">
            <v>0</v>
          </cell>
          <cell r="AC259">
            <v>0</v>
          </cell>
          <cell r="AD259">
            <v>0</v>
          </cell>
          <cell r="AE259">
            <v>0</v>
          </cell>
          <cell r="AF259">
            <v>0</v>
          </cell>
          <cell r="AG259">
            <v>0</v>
          </cell>
          <cell r="AH259">
            <v>0</v>
          </cell>
        </row>
        <row r="259">
          <cell r="AK259">
            <v>550</v>
          </cell>
          <cell r="AL259" t="str">
            <v>康复医学科</v>
          </cell>
        </row>
        <row r="260">
          <cell r="F260" t="str">
            <v>康复医学科</v>
          </cell>
          <cell r="G260">
            <v>2022</v>
          </cell>
        </row>
        <row r="260">
          <cell r="I260" t="str">
            <v>合格</v>
          </cell>
          <cell r="J260">
            <v>0</v>
          </cell>
          <cell r="K260">
            <v>0</v>
          </cell>
          <cell r="L260">
            <v>0</v>
          </cell>
          <cell r="M260">
            <v>160</v>
          </cell>
          <cell r="N260">
            <v>0</v>
          </cell>
          <cell r="O260">
            <v>3</v>
          </cell>
          <cell r="P260">
            <v>1</v>
          </cell>
          <cell r="Q260">
            <v>0</v>
          </cell>
          <cell r="R260">
            <v>0</v>
          </cell>
          <cell r="S260">
            <v>80</v>
          </cell>
          <cell r="T260">
            <v>100</v>
          </cell>
          <cell r="U260">
            <v>10</v>
          </cell>
          <cell r="V260">
            <v>40</v>
          </cell>
          <cell r="W260">
            <v>60</v>
          </cell>
          <cell r="X260">
            <v>60</v>
          </cell>
          <cell r="Y260">
            <v>20</v>
          </cell>
          <cell r="Z260">
            <v>0</v>
          </cell>
          <cell r="AA260">
            <v>0</v>
          </cell>
          <cell r="AB260">
            <v>0</v>
          </cell>
          <cell r="AC260">
            <v>0</v>
          </cell>
          <cell r="AD260">
            <v>0</v>
          </cell>
          <cell r="AE260">
            <v>0</v>
          </cell>
          <cell r="AF260">
            <v>0</v>
          </cell>
          <cell r="AG260">
            <v>0</v>
          </cell>
          <cell r="AH260">
            <v>0</v>
          </cell>
        </row>
        <row r="260">
          <cell r="AK260">
            <v>530</v>
          </cell>
          <cell r="AL260" t="str">
            <v>康复医学科</v>
          </cell>
        </row>
        <row r="261">
          <cell r="F261" t="str">
            <v>康复医学科</v>
          </cell>
          <cell r="G261">
            <v>2022</v>
          </cell>
        </row>
        <row r="261">
          <cell r="I261" t="str">
            <v>合格</v>
          </cell>
          <cell r="J261">
            <v>0</v>
          </cell>
          <cell r="K261">
            <v>0</v>
          </cell>
          <cell r="L261">
            <v>0</v>
          </cell>
          <cell r="M261">
            <v>160</v>
          </cell>
          <cell r="N261">
            <v>0</v>
          </cell>
          <cell r="O261">
            <v>4</v>
          </cell>
          <cell r="P261">
            <v>0</v>
          </cell>
          <cell r="Q261">
            <v>0</v>
          </cell>
          <cell r="R261">
            <v>0</v>
          </cell>
          <cell r="S261">
            <v>80</v>
          </cell>
          <cell r="T261">
            <v>100</v>
          </cell>
          <cell r="U261">
            <v>10</v>
          </cell>
          <cell r="V261">
            <v>40</v>
          </cell>
          <cell r="W261">
            <v>30</v>
          </cell>
          <cell r="X261">
            <v>60</v>
          </cell>
          <cell r="Y261">
            <v>20</v>
          </cell>
          <cell r="Z261">
            <v>0</v>
          </cell>
          <cell r="AA261">
            <v>0</v>
          </cell>
          <cell r="AB261">
            <v>0</v>
          </cell>
          <cell r="AC261">
            <v>0</v>
          </cell>
          <cell r="AD261">
            <v>0</v>
          </cell>
          <cell r="AE261">
            <v>0</v>
          </cell>
          <cell r="AF261">
            <v>0</v>
          </cell>
          <cell r="AG261">
            <v>0</v>
          </cell>
          <cell r="AH261">
            <v>0</v>
          </cell>
        </row>
        <row r="261">
          <cell r="AK261">
            <v>500</v>
          </cell>
          <cell r="AL261" t="str">
            <v>康复医学科</v>
          </cell>
        </row>
        <row r="262">
          <cell r="F262" t="str">
            <v>康复医学科</v>
          </cell>
          <cell r="G262">
            <v>2022</v>
          </cell>
        </row>
        <row r="262">
          <cell r="I262" t="str">
            <v>合格</v>
          </cell>
          <cell r="J262">
            <v>0</v>
          </cell>
          <cell r="K262">
            <v>0</v>
          </cell>
          <cell r="L262">
            <v>0</v>
          </cell>
          <cell r="M262">
            <v>160</v>
          </cell>
          <cell r="N262">
            <v>0</v>
          </cell>
          <cell r="O262">
            <v>1</v>
          </cell>
          <cell r="P262">
            <v>0</v>
          </cell>
          <cell r="Q262">
            <v>0</v>
          </cell>
          <cell r="R262">
            <v>0</v>
          </cell>
          <cell r="S262">
            <v>20</v>
          </cell>
          <cell r="T262">
            <v>100</v>
          </cell>
          <cell r="U262">
            <v>10</v>
          </cell>
          <cell r="V262">
            <v>80</v>
          </cell>
          <cell r="W262">
            <v>30</v>
          </cell>
          <cell r="X262">
            <v>90</v>
          </cell>
          <cell r="Y262">
            <v>0</v>
          </cell>
          <cell r="Z262">
            <v>0</v>
          </cell>
          <cell r="AA262">
            <v>0</v>
          </cell>
          <cell r="AB262">
            <v>0</v>
          </cell>
          <cell r="AC262">
            <v>0</v>
          </cell>
          <cell r="AD262">
            <v>0</v>
          </cell>
          <cell r="AE262">
            <v>0</v>
          </cell>
          <cell r="AF262">
            <v>0</v>
          </cell>
          <cell r="AG262">
            <v>0</v>
          </cell>
          <cell r="AH262">
            <v>0</v>
          </cell>
        </row>
        <row r="262">
          <cell r="AK262">
            <v>490</v>
          </cell>
          <cell r="AL262" t="str">
            <v>康复医学科</v>
          </cell>
        </row>
        <row r="263">
          <cell r="F263" t="str">
            <v>康复医学科</v>
          </cell>
          <cell r="G263">
            <v>2022</v>
          </cell>
        </row>
        <row r="263">
          <cell r="I263" t="str">
            <v>合格</v>
          </cell>
          <cell r="J263">
            <v>0</v>
          </cell>
          <cell r="K263">
            <v>0</v>
          </cell>
          <cell r="L263">
            <v>0</v>
          </cell>
          <cell r="M263">
            <v>160</v>
          </cell>
          <cell r="N263">
            <v>0</v>
          </cell>
          <cell r="O263">
            <v>1</v>
          </cell>
          <cell r="P263">
            <v>1</v>
          </cell>
          <cell r="Q263">
            <v>0</v>
          </cell>
          <cell r="R263">
            <v>0</v>
          </cell>
          <cell r="S263">
            <v>40</v>
          </cell>
          <cell r="T263">
            <v>100</v>
          </cell>
          <cell r="U263">
            <v>10</v>
          </cell>
          <cell r="V263">
            <v>80</v>
          </cell>
          <cell r="W263">
            <v>30</v>
          </cell>
          <cell r="X263">
            <v>60</v>
          </cell>
          <cell r="Y263">
            <v>0</v>
          </cell>
          <cell r="Z263">
            <v>0</v>
          </cell>
          <cell r="AA263">
            <v>0</v>
          </cell>
          <cell r="AB263">
            <v>0</v>
          </cell>
          <cell r="AC263">
            <v>0</v>
          </cell>
          <cell r="AD263">
            <v>0</v>
          </cell>
          <cell r="AE263">
            <v>0</v>
          </cell>
          <cell r="AF263">
            <v>0</v>
          </cell>
          <cell r="AG263">
            <v>0</v>
          </cell>
          <cell r="AH263">
            <v>0</v>
          </cell>
        </row>
        <row r="263">
          <cell r="AK263">
            <v>480</v>
          </cell>
          <cell r="AL263" t="str">
            <v>康复医学科</v>
          </cell>
        </row>
        <row r="264">
          <cell r="F264" t="str">
            <v>康复医学科</v>
          </cell>
          <cell r="G264">
            <v>2022</v>
          </cell>
        </row>
        <row r="264">
          <cell r="I264" t="str">
            <v>合格</v>
          </cell>
          <cell r="J264">
            <v>0</v>
          </cell>
          <cell r="K264">
            <v>0</v>
          </cell>
          <cell r="L264">
            <v>0</v>
          </cell>
          <cell r="M264">
            <v>160</v>
          </cell>
          <cell r="N264">
            <v>0</v>
          </cell>
          <cell r="O264">
            <v>1</v>
          </cell>
          <cell r="P264">
            <v>1</v>
          </cell>
          <cell r="Q264">
            <v>0</v>
          </cell>
          <cell r="R264">
            <v>0</v>
          </cell>
          <cell r="S264">
            <v>40</v>
          </cell>
          <cell r="T264">
            <v>100</v>
          </cell>
          <cell r="U264">
            <v>0</v>
          </cell>
          <cell r="V264">
            <v>80</v>
          </cell>
          <cell r="W264">
            <v>0</v>
          </cell>
          <cell r="X264">
            <v>30</v>
          </cell>
          <cell r="Y264">
            <v>0</v>
          </cell>
          <cell r="Z264">
            <v>0</v>
          </cell>
          <cell r="AA264">
            <v>0</v>
          </cell>
          <cell r="AB264">
            <v>0</v>
          </cell>
          <cell r="AC264">
            <v>0</v>
          </cell>
          <cell r="AD264">
            <v>0</v>
          </cell>
          <cell r="AE264">
            <v>0</v>
          </cell>
          <cell r="AF264">
            <v>0</v>
          </cell>
          <cell r="AG264">
            <v>0</v>
          </cell>
          <cell r="AH264">
            <v>0</v>
          </cell>
        </row>
        <row r="264">
          <cell r="AK264">
            <v>410</v>
          </cell>
          <cell r="AL264" t="str">
            <v>康复医学科</v>
          </cell>
        </row>
        <row r="265">
          <cell r="F265" t="str">
            <v>口腔全科</v>
          </cell>
          <cell r="G265">
            <v>2020</v>
          </cell>
        </row>
        <row r="265">
          <cell r="I265" t="str">
            <v>合格</v>
          </cell>
          <cell r="J265">
            <v>0</v>
          </cell>
          <cell r="K265">
            <v>0</v>
          </cell>
          <cell r="L265">
            <v>0</v>
          </cell>
          <cell r="M265">
            <v>120</v>
          </cell>
          <cell r="N265">
            <v>2</v>
          </cell>
          <cell r="O265">
            <v>0</v>
          </cell>
          <cell r="P265">
            <v>0</v>
          </cell>
          <cell r="Q265">
            <v>0</v>
          </cell>
          <cell r="R265">
            <v>0</v>
          </cell>
          <cell r="S265">
            <v>100</v>
          </cell>
          <cell r="T265">
            <v>100</v>
          </cell>
          <cell r="U265">
            <v>10</v>
          </cell>
          <cell r="V265">
            <v>80</v>
          </cell>
          <cell r="W265">
            <v>60</v>
          </cell>
          <cell r="X265">
            <v>0</v>
          </cell>
          <cell r="Y265">
            <v>60</v>
          </cell>
          <cell r="Z265">
            <v>100</v>
          </cell>
          <cell r="AA265">
            <v>150</v>
          </cell>
          <cell r="AB265">
            <v>100</v>
          </cell>
          <cell r="AC265">
            <v>0</v>
          </cell>
          <cell r="AD265">
            <v>0</v>
          </cell>
          <cell r="AE265">
            <v>0</v>
          </cell>
          <cell r="AF265">
            <v>0</v>
          </cell>
          <cell r="AG265">
            <v>0</v>
          </cell>
          <cell r="AH265">
            <v>0</v>
          </cell>
        </row>
        <row r="265">
          <cell r="AK265">
            <v>880</v>
          </cell>
          <cell r="AL265" t="str">
            <v>口腔科</v>
          </cell>
        </row>
        <row r="266">
          <cell r="F266" t="str">
            <v>口腔全科</v>
          </cell>
          <cell r="G266">
            <v>2020</v>
          </cell>
        </row>
        <row r="266">
          <cell r="I266" t="str">
            <v>合格</v>
          </cell>
          <cell r="J266">
            <v>0</v>
          </cell>
          <cell r="K266">
            <v>0</v>
          </cell>
          <cell r="L266">
            <v>0</v>
          </cell>
          <cell r="M266">
            <v>120</v>
          </cell>
          <cell r="N266">
            <v>0</v>
          </cell>
          <cell r="O266">
            <v>1</v>
          </cell>
          <cell r="P266">
            <v>0</v>
          </cell>
          <cell r="Q266">
            <v>0</v>
          </cell>
          <cell r="R266">
            <v>0</v>
          </cell>
          <cell r="S266">
            <v>20</v>
          </cell>
          <cell r="T266">
            <v>100</v>
          </cell>
          <cell r="U266">
            <v>10</v>
          </cell>
          <cell r="V266">
            <v>80</v>
          </cell>
          <cell r="W266">
            <v>60</v>
          </cell>
          <cell r="X266">
            <v>0</v>
          </cell>
          <cell r="Y266">
            <v>60</v>
          </cell>
          <cell r="Z266">
            <v>100</v>
          </cell>
          <cell r="AA266">
            <v>150</v>
          </cell>
          <cell r="AB266">
            <v>0</v>
          </cell>
          <cell r="AC266">
            <v>0</v>
          </cell>
          <cell r="AD266">
            <v>0</v>
          </cell>
          <cell r="AE266">
            <v>0</v>
          </cell>
          <cell r="AF266">
            <v>0</v>
          </cell>
          <cell r="AG266">
            <v>0</v>
          </cell>
          <cell r="AH266">
            <v>0</v>
          </cell>
        </row>
        <row r="266">
          <cell r="AK266">
            <v>700</v>
          </cell>
          <cell r="AL266" t="str">
            <v>口腔科</v>
          </cell>
        </row>
        <row r="267">
          <cell r="F267" t="str">
            <v>口腔全科</v>
          </cell>
          <cell r="G267">
            <v>2020</v>
          </cell>
        </row>
        <row r="267">
          <cell r="I267" t="str">
            <v>合格</v>
          </cell>
          <cell r="J267">
            <v>0</v>
          </cell>
          <cell r="K267">
            <v>0</v>
          </cell>
          <cell r="L267">
            <v>0</v>
          </cell>
          <cell r="M267">
            <v>120</v>
          </cell>
          <cell r="N267">
            <v>0</v>
          </cell>
          <cell r="O267">
            <v>1</v>
          </cell>
          <cell r="P267">
            <v>0</v>
          </cell>
          <cell r="Q267">
            <v>0</v>
          </cell>
          <cell r="R267">
            <v>0</v>
          </cell>
          <cell r="S267">
            <v>20</v>
          </cell>
          <cell r="T267">
            <v>100</v>
          </cell>
          <cell r="U267">
            <v>10</v>
          </cell>
          <cell r="V267">
            <v>80</v>
          </cell>
          <cell r="W267">
            <v>60</v>
          </cell>
          <cell r="X267">
            <v>0</v>
          </cell>
          <cell r="Y267">
            <v>60</v>
          </cell>
          <cell r="Z267">
            <v>100</v>
          </cell>
          <cell r="AA267">
            <v>150</v>
          </cell>
          <cell r="AB267">
            <v>0</v>
          </cell>
          <cell r="AC267">
            <v>0</v>
          </cell>
          <cell r="AD267">
            <v>0</v>
          </cell>
          <cell r="AE267">
            <v>0</v>
          </cell>
          <cell r="AF267">
            <v>0</v>
          </cell>
          <cell r="AG267">
            <v>0</v>
          </cell>
          <cell r="AH267">
            <v>0</v>
          </cell>
        </row>
        <row r="267">
          <cell r="AK267">
            <v>700</v>
          </cell>
          <cell r="AL267" t="str">
            <v>口腔科</v>
          </cell>
        </row>
        <row r="268">
          <cell r="F268" t="str">
            <v>口腔全科</v>
          </cell>
          <cell r="G268">
            <v>2021</v>
          </cell>
        </row>
        <row r="268">
          <cell r="I268" t="str">
            <v>合格</v>
          </cell>
          <cell r="J268">
            <v>0</v>
          </cell>
          <cell r="K268">
            <v>0</v>
          </cell>
          <cell r="L268">
            <v>0</v>
          </cell>
          <cell r="M268">
            <v>120</v>
          </cell>
          <cell r="N268">
            <v>0</v>
          </cell>
          <cell r="O268">
            <v>1</v>
          </cell>
          <cell r="P268">
            <v>0</v>
          </cell>
          <cell r="Q268">
            <v>0</v>
          </cell>
          <cell r="R268">
            <v>0</v>
          </cell>
          <cell r="S268">
            <v>20</v>
          </cell>
          <cell r="T268">
            <v>100</v>
          </cell>
          <cell r="U268">
            <v>10</v>
          </cell>
          <cell r="V268">
            <v>80</v>
          </cell>
          <cell r="W268">
            <v>60</v>
          </cell>
          <cell r="X268">
            <v>0</v>
          </cell>
          <cell r="Y268">
            <v>60</v>
          </cell>
          <cell r="Z268">
            <v>100</v>
          </cell>
          <cell r="AA268">
            <v>150</v>
          </cell>
          <cell r="AB268">
            <v>0</v>
          </cell>
          <cell r="AC268">
            <v>0</v>
          </cell>
          <cell r="AD268">
            <v>0</v>
          </cell>
          <cell r="AE268">
            <v>0</v>
          </cell>
          <cell r="AF268">
            <v>0</v>
          </cell>
          <cell r="AG268">
            <v>0</v>
          </cell>
          <cell r="AH268">
            <v>0</v>
          </cell>
        </row>
        <row r="268">
          <cell r="AK268">
            <v>700</v>
          </cell>
          <cell r="AL268" t="str">
            <v>口腔科</v>
          </cell>
        </row>
        <row r="269">
          <cell r="F269" t="str">
            <v>口腔全科</v>
          </cell>
          <cell r="G269">
            <v>2020</v>
          </cell>
        </row>
        <row r="269">
          <cell r="I269" t="str">
            <v>合格</v>
          </cell>
          <cell r="J269">
            <v>0</v>
          </cell>
          <cell r="K269">
            <v>0</v>
          </cell>
          <cell r="L269">
            <v>0</v>
          </cell>
          <cell r="M269">
            <v>160</v>
          </cell>
          <cell r="N269">
            <v>0</v>
          </cell>
          <cell r="O269">
            <v>1</v>
          </cell>
          <cell r="P269">
            <v>0</v>
          </cell>
          <cell r="Q269">
            <v>0</v>
          </cell>
          <cell r="R269">
            <v>0</v>
          </cell>
          <cell r="S269">
            <v>20</v>
          </cell>
          <cell r="T269">
            <v>100</v>
          </cell>
          <cell r="U269">
            <v>0</v>
          </cell>
          <cell r="V269">
            <v>80</v>
          </cell>
          <cell r="W269">
            <v>30</v>
          </cell>
          <cell r="X269">
            <v>0</v>
          </cell>
          <cell r="Y269">
            <v>40</v>
          </cell>
          <cell r="Z269">
            <v>100</v>
          </cell>
          <cell r="AA269">
            <v>150</v>
          </cell>
          <cell r="AB269">
            <v>0</v>
          </cell>
          <cell r="AC269">
            <v>0</v>
          </cell>
          <cell r="AD269">
            <v>0</v>
          </cell>
          <cell r="AE269">
            <v>0</v>
          </cell>
          <cell r="AF269">
            <v>0</v>
          </cell>
          <cell r="AG269">
            <v>0</v>
          </cell>
          <cell r="AH269">
            <v>0</v>
          </cell>
        </row>
        <row r="269">
          <cell r="AK269">
            <v>680</v>
          </cell>
          <cell r="AL269" t="str">
            <v>口腔科</v>
          </cell>
        </row>
        <row r="270">
          <cell r="F270" t="str">
            <v>口腔全科</v>
          </cell>
          <cell r="G270">
            <v>2021</v>
          </cell>
        </row>
        <row r="270">
          <cell r="I270" t="str">
            <v>合格</v>
          </cell>
          <cell r="J270">
            <v>0</v>
          </cell>
          <cell r="K270">
            <v>0</v>
          </cell>
          <cell r="L270">
            <v>0</v>
          </cell>
          <cell r="M270">
            <v>120</v>
          </cell>
          <cell r="N270">
            <v>0</v>
          </cell>
          <cell r="O270">
            <v>1</v>
          </cell>
          <cell r="P270">
            <v>0</v>
          </cell>
          <cell r="Q270">
            <v>0</v>
          </cell>
          <cell r="R270">
            <v>0</v>
          </cell>
          <cell r="S270">
            <v>20</v>
          </cell>
          <cell r="T270">
            <v>100</v>
          </cell>
          <cell r="U270">
            <v>10</v>
          </cell>
          <cell r="V270">
            <v>80</v>
          </cell>
          <cell r="W270">
            <v>60</v>
          </cell>
          <cell r="X270">
            <v>0</v>
          </cell>
          <cell r="Y270">
            <v>40</v>
          </cell>
          <cell r="Z270">
            <v>100</v>
          </cell>
          <cell r="AA270">
            <v>150</v>
          </cell>
          <cell r="AB270">
            <v>0</v>
          </cell>
          <cell r="AC270">
            <v>0</v>
          </cell>
          <cell r="AD270">
            <v>0</v>
          </cell>
          <cell r="AE270">
            <v>0</v>
          </cell>
          <cell r="AF270">
            <v>0</v>
          </cell>
          <cell r="AG270">
            <v>0</v>
          </cell>
          <cell r="AH270">
            <v>0</v>
          </cell>
        </row>
        <row r="270">
          <cell r="AK270">
            <v>680</v>
          </cell>
          <cell r="AL270" t="str">
            <v>口腔科</v>
          </cell>
        </row>
        <row r="271">
          <cell r="F271" t="str">
            <v>口腔全科</v>
          </cell>
          <cell r="G271">
            <v>2022</v>
          </cell>
        </row>
        <row r="271">
          <cell r="I271" t="str">
            <v>合格</v>
          </cell>
          <cell r="J271">
            <v>0</v>
          </cell>
          <cell r="K271">
            <v>0</v>
          </cell>
          <cell r="L271">
            <v>0</v>
          </cell>
          <cell r="M271">
            <v>120</v>
          </cell>
          <cell r="N271">
            <v>0</v>
          </cell>
          <cell r="O271">
            <v>1</v>
          </cell>
          <cell r="P271">
            <v>0</v>
          </cell>
          <cell r="Q271">
            <v>0</v>
          </cell>
          <cell r="R271">
            <v>0</v>
          </cell>
          <cell r="S271">
            <v>20</v>
          </cell>
          <cell r="T271">
            <v>100</v>
          </cell>
          <cell r="U271">
            <v>10</v>
          </cell>
          <cell r="V271">
            <v>80</v>
          </cell>
          <cell r="W271">
            <v>60</v>
          </cell>
          <cell r="X271">
            <v>0</v>
          </cell>
          <cell r="Y271">
            <v>40</v>
          </cell>
          <cell r="Z271">
            <v>100</v>
          </cell>
          <cell r="AA271">
            <v>150</v>
          </cell>
          <cell r="AB271">
            <v>0</v>
          </cell>
          <cell r="AC271">
            <v>0</v>
          </cell>
          <cell r="AD271">
            <v>0</v>
          </cell>
          <cell r="AE271">
            <v>0</v>
          </cell>
          <cell r="AF271">
            <v>0</v>
          </cell>
          <cell r="AG271">
            <v>0</v>
          </cell>
          <cell r="AH271">
            <v>0</v>
          </cell>
        </row>
        <row r="271">
          <cell r="AK271">
            <v>680</v>
          </cell>
          <cell r="AL271" t="str">
            <v>口腔科</v>
          </cell>
        </row>
        <row r="272">
          <cell r="F272" t="str">
            <v>口腔全科</v>
          </cell>
          <cell r="G272">
            <v>2022</v>
          </cell>
        </row>
        <row r="272">
          <cell r="I272" t="str">
            <v>合格</v>
          </cell>
          <cell r="J272">
            <v>0</v>
          </cell>
          <cell r="K272">
            <v>0</v>
          </cell>
          <cell r="L272">
            <v>0</v>
          </cell>
          <cell r="M272">
            <v>120</v>
          </cell>
          <cell r="N272">
            <v>0</v>
          </cell>
          <cell r="O272">
            <v>1</v>
          </cell>
          <cell r="P272">
            <v>0</v>
          </cell>
          <cell r="Q272">
            <v>0</v>
          </cell>
          <cell r="R272">
            <v>0</v>
          </cell>
          <cell r="S272">
            <v>20</v>
          </cell>
          <cell r="T272">
            <v>100</v>
          </cell>
          <cell r="U272">
            <v>10</v>
          </cell>
          <cell r="V272">
            <v>80</v>
          </cell>
          <cell r="W272">
            <v>60</v>
          </cell>
          <cell r="X272">
            <v>0</v>
          </cell>
          <cell r="Y272">
            <v>40</v>
          </cell>
          <cell r="Z272">
            <v>100</v>
          </cell>
          <cell r="AA272">
            <v>150</v>
          </cell>
          <cell r="AB272">
            <v>0</v>
          </cell>
          <cell r="AC272">
            <v>0</v>
          </cell>
          <cell r="AD272">
            <v>0</v>
          </cell>
          <cell r="AE272">
            <v>0</v>
          </cell>
          <cell r="AF272">
            <v>0</v>
          </cell>
          <cell r="AG272">
            <v>0</v>
          </cell>
          <cell r="AH272">
            <v>0</v>
          </cell>
        </row>
        <row r="272">
          <cell r="AK272">
            <v>680</v>
          </cell>
          <cell r="AL272" t="str">
            <v>口腔科</v>
          </cell>
        </row>
        <row r="273">
          <cell r="F273" t="str">
            <v>口腔全科</v>
          </cell>
          <cell r="G273">
            <v>2022</v>
          </cell>
        </row>
        <row r="273">
          <cell r="I273" t="str">
            <v>合格</v>
          </cell>
          <cell r="J273">
            <v>0</v>
          </cell>
          <cell r="K273">
            <v>0</v>
          </cell>
          <cell r="L273">
            <v>0</v>
          </cell>
          <cell r="M273">
            <v>120</v>
          </cell>
          <cell r="N273">
            <v>0</v>
          </cell>
          <cell r="O273">
            <v>2</v>
          </cell>
          <cell r="P273">
            <v>0</v>
          </cell>
          <cell r="Q273">
            <v>0</v>
          </cell>
          <cell r="R273">
            <v>0</v>
          </cell>
          <cell r="S273">
            <v>40</v>
          </cell>
          <cell r="T273">
            <v>100</v>
          </cell>
          <cell r="U273">
            <v>10</v>
          </cell>
          <cell r="V273">
            <v>40</v>
          </cell>
          <cell r="W273">
            <v>60</v>
          </cell>
          <cell r="X273">
            <v>0</v>
          </cell>
          <cell r="Y273">
            <v>20</v>
          </cell>
          <cell r="Z273">
            <v>100</v>
          </cell>
          <cell r="AA273">
            <v>150</v>
          </cell>
          <cell r="AB273">
            <v>0</v>
          </cell>
          <cell r="AC273">
            <v>0</v>
          </cell>
          <cell r="AD273">
            <v>0</v>
          </cell>
          <cell r="AE273">
            <v>0</v>
          </cell>
          <cell r="AF273">
            <v>0</v>
          </cell>
          <cell r="AG273">
            <v>0</v>
          </cell>
          <cell r="AH273">
            <v>0</v>
          </cell>
        </row>
        <row r="273">
          <cell r="AK273">
            <v>640</v>
          </cell>
          <cell r="AL273" t="str">
            <v>口腔科</v>
          </cell>
        </row>
        <row r="274">
          <cell r="F274" t="str">
            <v>口腔全科</v>
          </cell>
          <cell r="G274">
            <v>2020</v>
          </cell>
        </row>
        <row r="274">
          <cell r="I274" t="str">
            <v>合格</v>
          </cell>
          <cell r="J274">
            <v>0</v>
          </cell>
          <cell r="K274">
            <v>0</v>
          </cell>
          <cell r="L274">
            <v>0</v>
          </cell>
          <cell r="M274">
            <v>120</v>
          </cell>
          <cell r="N274">
            <v>0</v>
          </cell>
          <cell r="O274">
            <v>1</v>
          </cell>
          <cell r="P274">
            <v>0</v>
          </cell>
          <cell r="Q274">
            <v>0</v>
          </cell>
          <cell r="R274">
            <v>0</v>
          </cell>
          <cell r="S274">
            <v>20</v>
          </cell>
          <cell r="T274">
            <v>100</v>
          </cell>
          <cell r="U274">
            <v>10</v>
          </cell>
          <cell r="V274">
            <v>40</v>
          </cell>
          <cell r="W274">
            <v>60</v>
          </cell>
          <cell r="X274">
            <v>0</v>
          </cell>
          <cell r="Y274">
            <v>20</v>
          </cell>
          <cell r="Z274">
            <v>100</v>
          </cell>
          <cell r="AA274">
            <v>150</v>
          </cell>
          <cell r="AB274">
            <v>0</v>
          </cell>
          <cell r="AC274">
            <v>0</v>
          </cell>
          <cell r="AD274">
            <v>0</v>
          </cell>
          <cell r="AE274">
            <v>0</v>
          </cell>
          <cell r="AF274">
            <v>0</v>
          </cell>
          <cell r="AG274">
            <v>0</v>
          </cell>
          <cell r="AH274">
            <v>0</v>
          </cell>
        </row>
        <row r="274">
          <cell r="AK274">
            <v>620</v>
          </cell>
          <cell r="AL274" t="str">
            <v>口腔科</v>
          </cell>
        </row>
        <row r="275">
          <cell r="F275" t="str">
            <v>口腔全科</v>
          </cell>
          <cell r="G275">
            <v>2022</v>
          </cell>
        </row>
        <row r="275">
          <cell r="I275" t="str">
            <v>合格</v>
          </cell>
          <cell r="J275">
            <v>0</v>
          </cell>
          <cell r="K275">
            <v>0</v>
          </cell>
          <cell r="L275">
            <v>0</v>
          </cell>
          <cell r="M275">
            <v>120</v>
          </cell>
          <cell r="N275">
            <v>0</v>
          </cell>
          <cell r="O275">
            <v>1</v>
          </cell>
          <cell r="P275">
            <v>0</v>
          </cell>
          <cell r="Q275">
            <v>0</v>
          </cell>
          <cell r="R275">
            <v>0</v>
          </cell>
          <cell r="S275">
            <v>20</v>
          </cell>
          <cell r="T275">
            <v>100</v>
          </cell>
          <cell r="U275">
            <v>10</v>
          </cell>
          <cell r="V275">
            <v>40</v>
          </cell>
          <cell r="W275">
            <v>60</v>
          </cell>
          <cell r="X275">
            <v>0</v>
          </cell>
          <cell r="Y275">
            <v>0</v>
          </cell>
          <cell r="Z275">
            <v>100</v>
          </cell>
          <cell r="AA275">
            <v>150</v>
          </cell>
          <cell r="AB275">
            <v>0</v>
          </cell>
          <cell r="AC275">
            <v>0</v>
          </cell>
          <cell r="AD275">
            <v>0</v>
          </cell>
          <cell r="AE275">
            <v>0</v>
          </cell>
          <cell r="AF275">
            <v>0</v>
          </cell>
          <cell r="AG275">
            <v>0</v>
          </cell>
          <cell r="AH275">
            <v>0</v>
          </cell>
        </row>
        <row r="275">
          <cell r="AK275">
            <v>600</v>
          </cell>
          <cell r="AL275" t="str">
            <v>口腔科</v>
          </cell>
        </row>
        <row r="276">
          <cell r="F276" t="str">
            <v>口腔全科</v>
          </cell>
          <cell r="G276">
            <v>2020</v>
          </cell>
        </row>
        <row r="276">
          <cell r="I276" t="str">
            <v>合格</v>
          </cell>
          <cell r="J276">
            <v>0</v>
          </cell>
          <cell r="K276">
            <v>0</v>
          </cell>
          <cell r="L276">
            <v>0</v>
          </cell>
          <cell r="M276">
            <v>160</v>
          </cell>
          <cell r="N276">
            <v>0</v>
          </cell>
          <cell r="O276">
            <v>0</v>
          </cell>
          <cell r="P276">
            <v>0</v>
          </cell>
          <cell r="Q276">
            <v>0</v>
          </cell>
          <cell r="R276">
            <v>0</v>
          </cell>
          <cell r="S276">
            <v>0</v>
          </cell>
          <cell r="T276">
            <v>100</v>
          </cell>
          <cell r="U276">
            <v>10</v>
          </cell>
          <cell r="V276">
            <v>80</v>
          </cell>
          <cell r="W276">
            <v>60</v>
          </cell>
          <cell r="X276">
            <v>0</v>
          </cell>
          <cell r="Y276">
            <v>60</v>
          </cell>
          <cell r="Z276">
            <v>100</v>
          </cell>
          <cell r="AA276">
            <v>0</v>
          </cell>
          <cell r="AB276">
            <v>0</v>
          </cell>
          <cell r="AC276">
            <v>0</v>
          </cell>
          <cell r="AD276">
            <v>0</v>
          </cell>
          <cell r="AE276">
            <v>0</v>
          </cell>
          <cell r="AF276">
            <v>0</v>
          </cell>
          <cell r="AG276">
            <v>0</v>
          </cell>
          <cell r="AH276">
            <v>0</v>
          </cell>
        </row>
        <row r="276">
          <cell r="AK276">
            <v>570</v>
          </cell>
          <cell r="AL276" t="str">
            <v>口腔科</v>
          </cell>
        </row>
        <row r="277">
          <cell r="F277" t="str">
            <v>口腔全科</v>
          </cell>
          <cell r="G277">
            <v>2020</v>
          </cell>
        </row>
        <row r="277">
          <cell r="I277" t="str">
            <v>合格</v>
          </cell>
          <cell r="J277">
            <v>0</v>
          </cell>
          <cell r="K277">
            <v>0</v>
          </cell>
          <cell r="L277">
            <v>0</v>
          </cell>
          <cell r="M277">
            <v>120</v>
          </cell>
          <cell r="N277">
            <v>0</v>
          </cell>
          <cell r="O277">
            <v>1</v>
          </cell>
          <cell r="P277">
            <v>0</v>
          </cell>
          <cell r="Q277">
            <v>0</v>
          </cell>
          <cell r="R277">
            <v>0</v>
          </cell>
          <cell r="S277">
            <v>20</v>
          </cell>
          <cell r="T277">
            <v>100</v>
          </cell>
          <cell r="U277">
            <v>0</v>
          </cell>
          <cell r="V277">
            <v>20</v>
          </cell>
          <cell r="W277">
            <v>0</v>
          </cell>
          <cell r="X277">
            <v>0</v>
          </cell>
          <cell r="Y277">
            <v>40</v>
          </cell>
          <cell r="Z277">
            <v>100</v>
          </cell>
          <cell r="AA277">
            <v>150</v>
          </cell>
          <cell r="AB277">
            <v>0</v>
          </cell>
          <cell r="AC277">
            <v>0</v>
          </cell>
          <cell r="AD277">
            <v>0</v>
          </cell>
          <cell r="AE277">
            <v>0</v>
          </cell>
          <cell r="AF277">
            <v>0</v>
          </cell>
          <cell r="AG277">
            <v>0</v>
          </cell>
          <cell r="AH277">
            <v>0</v>
          </cell>
        </row>
        <row r="277">
          <cell r="AK277">
            <v>550</v>
          </cell>
          <cell r="AL277" t="str">
            <v>口腔科</v>
          </cell>
        </row>
        <row r="278">
          <cell r="F278" t="str">
            <v>口腔全科</v>
          </cell>
          <cell r="G278">
            <v>2022</v>
          </cell>
        </row>
        <row r="278">
          <cell r="I278" t="str">
            <v>合格</v>
          </cell>
          <cell r="J278">
            <v>0</v>
          </cell>
          <cell r="K278">
            <v>0</v>
          </cell>
          <cell r="L278">
            <v>0</v>
          </cell>
          <cell r="M278">
            <v>120</v>
          </cell>
          <cell r="N278">
            <v>0</v>
          </cell>
          <cell r="O278">
            <v>2</v>
          </cell>
          <cell r="P278">
            <v>0</v>
          </cell>
          <cell r="Q278">
            <v>0</v>
          </cell>
          <cell r="R278">
            <v>0</v>
          </cell>
          <cell r="S278">
            <v>40</v>
          </cell>
          <cell r="T278">
            <v>100</v>
          </cell>
          <cell r="U278">
            <v>10</v>
          </cell>
          <cell r="V278">
            <v>80</v>
          </cell>
          <cell r="W278">
            <v>60</v>
          </cell>
          <cell r="X278">
            <v>0</v>
          </cell>
          <cell r="Y278">
            <v>40</v>
          </cell>
          <cell r="Z278">
            <v>100</v>
          </cell>
          <cell r="AA278">
            <v>0</v>
          </cell>
          <cell r="AB278">
            <v>0</v>
          </cell>
          <cell r="AC278">
            <v>0</v>
          </cell>
          <cell r="AD278">
            <v>0</v>
          </cell>
          <cell r="AE278">
            <v>0</v>
          </cell>
          <cell r="AF278">
            <v>0</v>
          </cell>
          <cell r="AG278">
            <v>0</v>
          </cell>
          <cell r="AH278">
            <v>0</v>
          </cell>
        </row>
        <row r="278">
          <cell r="AK278">
            <v>550</v>
          </cell>
          <cell r="AL278" t="str">
            <v>口腔科</v>
          </cell>
        </row>
        <row r="279">
          <cell r="F279" t="str">
            <v>口腔全科</v>
          </cell>
          <cell r="G279">
            <v>2020</v>
          </cell>
        </row>
        <row r="279">
          <cell r="I279" t="str">
            <v>合格</v>
          </cell>
          <cell r="J279">
            <v>0</v>
          </cell>
          <cell r="K279">
            <v>0</v>
          </cell>
          <cell r="L279">
            <v>0</v>
          </cell>
          <cell r="M279">
            <v>120</v>
          </cell>
          <cell r="N279">
            <v>0</v>
          </cell>
          <cell r="O279">
            <v>1</v>
          </cell>
          <cell r="P279">
            <v>0</v>
          </cell>
          <cell r="Q279">
            <v>0</v>
          </cell>
          <cell r="R279">
            <v>0</v>
          </cell>
          <cell r="S279">
            <v>20</v>
          </cell>
          <cell r="T279">
            <v>100</v>
          </cell>
          <cell r="U279">
            <v>0</v>
          </cell>
          <cell r="V279">
            <v>20</v>
          </cell>
          <cell r="W279">
            <v>0</v>
          </cell>
          <cell r="X279">
            <v>0</v>
          </cell>
          <cell r="Y279">
            <v>20</v>
          </cell>
          <cell r="Z279">
            <v>100</v>
          </cell>
          <cell r="AA279">
            <v>150</v>
          </cell>
          <cell r="AB279">
            <v>0</v>
          </cell>
          <cell r="AC279">
            <v>0</v>
          </cell>
          <cell r="AD279">
            <v>0</v>
          </cell>
          <cell r="AE279">
            <v>0</v>
          </cell>
          <cell r="AF279">
            <v>0</v>
          </cell>
          <cell r="AG279">
            <v>0</v>
          </cell>
          <cell r="AH279">
            <v>0</v>
          </cell>
        </row>
        <row r="279">
          <cell r="AK279">
            <v>530</v>
          </cell>
          <cell r="AL279" t="str">
            <v>口腔科</v>
          </cell>
        </row>
        <row r="280">
          <cell r="F280" t="str">
            <v>口腔全科</v>
          </cell>
          <cell r="G280">
            <v>2021</v>
          </cell>
        </row>
        <row r="280">
          <cell r="I280" t="str">
            <v>合格</v>
          </cell>
          <cell r="J280">
            <v>0</v>
          </cell>
          <cell r="K280">
            <v>0</v>
          </cell>
          <cell r="L280">
            <v>0</v>
          </cell>
          <cell r="M280">
            <v>120</v>
          </cell>
          <cell r="N280">
            <v>0</v>
          </cell>
          <cell r="O280">
            <v>1</v>
          </cell>
          <cell r="P280">
            <v>0</v>
          </cell>
          <cell r="Q280">
            <v>0</v>
          </cell>
          <cell r="R280">
            <v>0</v>
          </cell>
          <cell r="S280">
            <v>20</v>
          </cell>
          <cell r="T280">
            <v>100</v>
          </cell>
          <cell r="U280">
            <v>10</v>
          </cell>
          <cell r="V280">
            <v>80</v>
          </cell>
          <cell r="W280">
            <v>60</v>
          </cell>
          <cell r="X280">
            <v>0</v>
          </cell>
          <cell r="Y280">
            <v>40</v>
          </cell>
          <cell r="Z280">
            <v>100</v>
          </cell>
          <cell r="AA280">
            <v>0</v>
          </cell>
          <cell r="AB280">
            <v>0</v>
          </cell>
          <cell r="AC280">
            <v>0</v>
          </cell>
          <cell r="AD280">
            <v>0</v>
          </cell>
          <cell r="AE280">
            <v>0</v>
          </cell>
          <cell r="AF280">
            <v>0</v>
          </cell>
          <cell r="AG280">
            <v>0</v>
          </cell>
          <cell r="AH280">
            <v>0</v>
          </cell>
        </row>
        <row r="280">
          <cell r="AK280">
            <v>530</v>
          </cell>
          <cell r="AL280" t="str">
            <v>口腔科</v>
          </cell>
        </row>
        <row r="281">
          <cell r="F281" t="str">
            <v>口腔全科</v>
          </cell>
          <cell r="G281">
            <v>2021</v>
          </cell>
        </row>
        <row r="281">
          <cell r="I281" t="str">
            <v>合格</v>
          </cell>
          <cell r="J281">
            <v>0</v>
          </cell>
          <cell r="K281">
            <v>0</v>
          </cell>
          <cell r="L281">
            <v>0</v>
          </cell>
          <cell r="M281">
            <v>120</v>
          </cell>
          <cell r="N281">
            <v>0</v>
          </cell>
          <cell r="O281">
            <v>1</v>
          </cell>
          <cell r="P281">
            <v>0</v>
          </cell>
          <cell r="Q281">
            <v>0</v>
          </cell>
          <cell r="R281">
            <v>0</v>
          </cell>
          <cell r="S281">
            <v>20</v>
          </cell>
          <cell r="T281">
            <v>100</v>
          </cell>
          <cell r="U281">
            <v>10</v>
          </cell>
          <cell r="V281">
            <v>80</v>
          </cell>
          <cell r="W281">
            <v>60</v>
          </cell>
          <cell r="X281">
            <v>0</v>
          </cell>
          <cell r="Y281">
            <v>40</v>
          </cell>
          <cell r="Z281">
            <v>100</v>
          </cell>
          <cell r="AA281">
            <v>0</v>
          </cell>
          <cell r="AB281">
            <v>0</v>
          </cell>
          <cell r="AC281">
            <v>0</v>
          </cell>
          <cell r="AD281">
            <v>0</v>
          </cell>
          <cell r="AE281">
            <v>0</v>
          </cell>
          <cell r="AF281">
            <v>0</v>
          </cell>
          <cell r="AG281">
            <v>0</v>
          </cell>
          <cell r="AH281">
            <v>0</v>
          </cell>
        </row>
        <row r="281">
          <cell r="AK281">
            <v>530</v>
          </cell>
          <cell r="AL281" t="str">
            <v>口腔科</v>
          </cell>
        </row>
        <row r="282">
          <cell r="F282" t="str">
            <v>口腔全科</v>
          </cell>
          <cell r="G282">
            <v>2020</v>
          </cell>
        </row>
        <row r="282">
          <cell r="I282" t="str">
            <v>合格</v>
          </cell>
          <cell r="J282">
            <v>0</v>
          </cell>
          <cell r="K282">
            <v>0</v>
          </cell>
          <cell r="L282">
            <v>0</v>
          </cell>
          <cell r="M282">
            <v>120</v>
          </cell>
          <cell r="N282">
            <v>0</v>
          </cell>
          <cell r="O282">
            <v>1</v>
          </cell>
          <cell r="P282">
            <v>0</v>
          </cell>
          <cell r="Q282">
            <v>0</v>
          </cell>
          <cell r="R282">
            <v>0</v>
          </cell>
          <cell r="S282">
            <v>20</v>
          </cell>
          <cell r="T282">
            <v>100</v>
          </cell>
          <cell r="U282">
            <v>10</v>
          </cell>
          <cell r="V282">
            <v>80</v>
          </cell>
          <cell r="W282">
            <v>60</v>
          </cell>
          <cell r="X282">
            <v>0</v>
          </cell>
          <cell r="Y282">
            <v>20</v>
          </cell>
          <cell r="Z282">
            <v>100</v>
          </cell>
          <cell r="AA282">
            <v>0</v>
          </cell>
          <cell r="AB282">
            <v>0</v>
          </cell>
          <cell r="AC282">
            <v>0</v>
          </cell>
          <cell r="AD282">
            <v>0</v>
          </cell>
          <cell r="AE282">
            <v>0</v>
          </cell>
          <cell r="AF282">
            <v>0</v>
          </cell>
          <cell r="AG282">
            <v>0</v>
          </cell>
          <cell r="AH282">
            <v>0</v>
          </cell>
        </row>
        <row r="282">
          <cell r="AK282">
            <v>510</v>
          </cell>
          <cell r="AL282" t="str">
            <v>口腔科</v>
          </cell>
        </row>
        <row r="283">
          <cell r="F283" t="str">
            <v>口腔全科</v>
          </cell>
          <cell r="G283">
            <v>2022</v>
          </cell>
        </row>
        <row r="283">
          <cell r="I283" t="str">
            <v>合格</v>
          </cell>
          <cell r="J283">
            <v>0</v>
          </cell>
          <cell r="K283">
            <v>0</v>
          </cell>
          <cell r="L283">
            <v>0</v>
          </cell>
          <cell r="M283">
            <v>120</v>
          </cell>
          <cell r="N283">
            <v>0</v>
          </cell>
          <cell r="O283">
            <v>1</v>
          </cell>
          <cell r="P283">
            <v>0</v>
          </cell>
          <cell r="Q283">
            <v>0</v>
          </cell>
          <cell r="R283">
            <v>0</v>
          </cell>
          <cell r="S283">
            <v>20</v>
          </cell>
          <cell r="T283">
            <v>100</v>
          </cell>
          <cell r="U283">
            <v>10</v>
          </cell>
          <cell r="V283">
            <v>60</v>
          </cell>
          <cell r="W283">
            <v>60</v>
          </cell>
          <cell r="X283">
            <v>0</v>
          </cell>
          <cell r="Y283">
            <v>40</v>
          </cell>
          <cell r="Z283">
            <v>100</v>
          </cell>
          <cell r="AA283">
            <v>0</v>
          </cell>
          <cell r="AB283">
            <v>0</v>
          </cell>
          <cell r="AC283">
            <v>0</v>
          </cell>
          <cell r="AD283">
            <v>0</v>
          </cell>
          <cell r="AE283">
            <v>0</v>
          </cell>
          <cell r="AF283">
            <v>0</v>
          </cell>
          <cell r="AG283">
            <v>0</v>
          </cell>
          <cell r="AH283">
            <v>0</v>
          </cell>
        </row>
        <row r="283">
          <cell r="AK283">
            <v>510</v>
          </cell>
          <cell r="AL283" t="str">
            <v>口腔科</v>
          </cell>
        </row>
        <row r="284">
          <cell r="F284" t="str">
            <v>口腔全科</v>
          </cell>
          <cell r="G284">
            <v>2020</v>
          </cell>
        </row>
        <row r="284">
          <cell r="I284" t="str">
            <v>合格</v>
          </cell>
          <cell r="J284">
            <v>0</v>
          </cell>
          <cell r="K284">
            <v>0</v>
          </cell>
          <cell r="L284">
            <v>0</v>
          </cell>
          <cell r="M284">
            <v>120</v>
          </cell>
          <cell r="N284">
            <v>0</v>
          </cell>
          <cell r="O284">
            <v>0</v>
          </cell>
          <cell r="P284">
            <v>0</v>
          </cell>
          <cell r="Q284">
            <v>0</v>
          </cell>
          <cell r="R284">
            <v>0</v>
          </cell>
          <cell r="S284">
            <v>0</v>
          </cell>
          <cell r="T284">
            <v>100</v>
          </cell>
          <cell r="U284">
            <v>10</v>
          </cell>
          <cell r="V284">
            <v>80</v>
          </cell>
          <cell r="W284">
            <v>60</v>
          </cell>
          <cell r="X284">
            <v>0</v>
          </cell>
          <cell r="Y284">
            <v>40</v>
          </cell>
          <cell r="Z284">
            <v>100</v>
          </cell>
          <cell r="AA284">
            <v>0</v>
          </cell>
          <cell r="AB284">
            <v>0</v>
          </cell>
          <cell r="AC284">
            <v>0</v>
          </cell>
          <cell r="AD284">
            <v>0</v>
          </cell>
          <cell r="AE284">
            <v>0</v>
          </cell>
          <cell r="AF284">
            <v>0</v>
          </cell>
          <cell r="AG284">
            <v>0</v>
          </cell>
          <cell r="AH284">
            <v>0</v>
          </cell>
        </row>
        <row r="284">
          <cell r="AK284">
            <v>510</v>
          </cell>
          <cell r="AL284" t="str">
            <v>口腔科</v>
          </cell>
        </row>
        <row r="285">
          <cell r="F285" t="str">
            <v>口腔全科</v>
          </cell>
          <cell r="G285">
            <v>2021</v>
          </cell>
        </row>
        <row r="285">
          <cell r="I285" t="str">
            <v>合格</v>
          </cell>
          <cell r="J285">
            <v>0</v>
          </cell>
          <cell r="K285">
            <v>0</v>
          </cell>
          <cell r="L285">
            <v>0</v>
          </cell>
          <cell r="M285">
            <v>120</v>
          </cell>
          <cell r="N285">
            <v>0</v>
          </cell>
          <cell r="O285">
            <v>1</v>
          </cell>
          <cell r="P285">
            <v>0</v>
          </cell>
          <cell r="Q285">
            <v>0</v>
          </cell>
          <cell r="R285">
            <v>0</v>
          </cell>
          <cell r="S285">
            <v>20</v>
          </cell>
          <cell r="T285">
            <v>100</v>
          </cell>
          <cell r="U285">
            <v>10</v>
          </cell>
          <cell r="V285">
            <v>60</v>
          </cell>
          <cell r="W285">
            <v>60</v>
          </cell>
          <cell r="X285">
            <v>0</v>
          </cell>
          <cell r="Y285">
            <v>40</v>
          </cell>
          <cell r="Z285">
            <v>100</v>
          </cell>
          <cell r="AA285">
            <v>0</v>
          </cell>
          <cell r="AB285">
            <v>0</v>
          </cell>
          <cell r="AC285">
            <v>0</v>
          </cell>
          <cell r="AD285">
            <v>0</v>
          </cell>
          <cell r="AE285">
            <v>0</v>
          </cell>
          <cell r="AF285">
            <v>0</v>
          </cell>
          <cell r="AG285">
            <v>0</v>
          </cell>
          <cell r="AH285">
            <v>0</v>
          </cell>
        </row>
        <row r="285">
          <cell r="AK285">
            <v>510</v>
          </cell>
          <cell r="AL285" t="str">
            <v>口腔科</v>
          </cell>
        </row>
        <row r="286">
          <cell r="F286" t="str">
            <v>口腔全科</v>
          </cell>
          <cell r="G286">
            <v>2020</v>
          </cell>
        </row>
        <row r="286">
          <cell r="I286" t="str">
            <v>合格</v>
          </cell>
          <cell r="J286">
            <v>0</v>
          </cell>
          <cell r="K286">
            <v>0</v>
          </cell>
          <cell r="L286">
            <v>0</v>
          </cell>
          <cell r="M286">
            <v>120</v>
          </cell>
          <cell r="N286">
            <v>0</v>
          </cell>
          <cell r="O286">
            <v>0</v>
          </cell>
          <cell r="P286">
            <v>0</v>
          </cell>
          <cell r="Q286">
            <v>0</v>
          </cell>
          <cell r="R286">
            <v>0</v>
          </cell>
          <cell r="S286">
            <v>0</v>
          </cell>
          <cell r="T286">
            <v>100</v>
          </cell>
          <cell r="U286">
            <v>10</v>
          </cell>
          <cell r="V286">
            <v>60</v>
          </cell>
          <cell r="W286">
            <v>60</v>
          </cell>
          <cell r="X286">
            <v>0</v>
          </cell>
          <cell r="Y286">
            <v>40</v>
          </cell>
          <cell r="Z286">
            <v>100</v>
          </cell>
          <cell r="AA286">
            <v>0</v>
          </cell>
          <cell r="AB286">
            <v>0</v>
          </cell>
          <cell r="AC286">
            <v>0</v>
          </cell>
          <cell r="AD286">
            <v>0</v>
          </cell>
          <cell r="AE286">
            <v>0</v>
          </cell>
          <cell r="AF286">
            <v>0</v>
          </cell>
          <cell r="AG286">
            <v>0</v>
          </cell>
          <cell r="AH286">
            <v>0</v>
          </cell>
        </row>
        <row r="286">
          <cell r="AK286">
            <v>490</v>
          </cell>
          <cell r="AL286" t="str">
            <v>口腔科</v>
          </cell>
        </row>
        <row r="287">
          <cell r="F287" t="str">
            <v>口腔全科</v>
          </cell>
          <cell r="G287">
            <v>2021</v>
          </cell>
        </row>
        <row r="287">
          <cell r="I287" t="str">
            <v>合格</v>
          </cell>
          <cell r="J287">
            <v>0</v>
          </cell>
          <cell r="K287">
            <v>0</v>
          </cell>
          <cell r="L287">
            <v>0</v>
          </cell>
          <cell r="M287">
            <v>120</v>
          </cell>
          <cell r="N287">
            <v>0</v>
          </cell>
          <cell r="O287">
            <v>1</v>
          </cell>
          <cell r="P287">
            <v>0</v>
          </cell>
          <cell r="Q287">
            <v>0</v>
          </cell>
          <cell r="R287">
            <v>0</v>
          </cell>
          <cell r="S287">
            <v>20</v>
          </cell>
          <cell r="T287">
            <v>100</v>
          </cell>
          <cell r="U287">
            <v>10</v>
          </cell>
          <cell r="V287">
            <v>40</v>
          </cell>
          <cell r="W287">
            <v>60</v>
          </cell>
          <cell r="X287">
            <v>0</v>
          </cell>
          <cell r="Y287">
            <v>40</v>
          </cell>
          <cell r="Z287">
            <v>100</v>
          </cell>
          <cell r="AA287">
            <v>0</v>
          </cell>
          <cell r="AB287">
            <v>0</v>
          </cell>
          <cell r="AC287">
            <v>0</v>
          </cell>
          <cell r="AD287">
            <v>0</v>
          </cell>
          <cell r="AE287">
            <v>0</v>
          </cell>
          <cell r="AF287">
            <v>0</v>
          </cell>
          <cell r="AG287">
            <v>0</v>
          </cell>
          <cell r="AH287">
            <v>0</v>
          </cell>
        </row>
        <row r="287">
          <cell r="AK287">
            <v>490</v>
          </cell>
          <cell r="AL287" t="str">
            <v>口腔科</v>
          </cell>
        </row>
        <row r="288">
          <cell r="F288" t="str">
            <v>口腔全科</v>
          </cell>
          <cell r="G288">
            <v>2021</v>
          </cell>
        </row>
        <row r="288">
          <cell r="I288" t="str">
            <v>合格</v>
          </cell>
          <cell r="J288">
            <v>0</v>
          </cell>
          <cell r="K288">
            <v>0</v>
          </cell>
          <cell r="L288">
            <v>0</v>
          </cell>
          <cell r="M288">
            <v>120</v>
          </cell>
          <cell r="N288">
            <v>0</v>
          </cell>
          <cell r="O288">
            <v>2</v>
          </cell>
          <cell r="P288">
            <v>0</v>
          </cell>
          <cell r="Q288">
            <v>0</v>
          </cell>
          <cell r="R288">
            <v>0</v>
          </cell>
          <cell r="S288">
            <v>40</v>
          </cell>
          <cell r="T288">
            <v>100</v>
          </cell>
          <cell r="U288">
            <v>10</v>
          </cell>
          <cell r="V288">
            <v>60</v>
          </cell>
          <cell r="W288">
            <v>30</v>
          </cell>
          <cell r="X288">
            <v>0</v>
          </cell>
          <cell r="Y288">
            <v>20</v>
          </cell>
          <cell r="Z288">
            <v>100</v>
          </cell>
          <cell r="AA288">
            <v>0</v>
          </cell>
          <cell r="AB288">
            <v>0</v>
          </cell>
          <cell r="AC288">
            <v>0</v>
          </cell>
          <cell r="AD288">
            <v>0</v>
          </cell>
          <cell r="AE288">
            <v>0</v>
          </cell>
          <cell r="AF288">
            <v>0</v>
          </cell>
          <cell r="AG288">
            <v>0</v>
          </cell>
          <cell r="AH288">
            <v>0</v>
          </cell>
        </row>
        <row r="288">
          <cell r="AK288">
            <v>480</v>
          </cell>
          <cell r="AL288" t="str">
            <v>口腔科</v>
          </cell>
        </row>
        <row r="289">
          <cell r="F289" t="str">
            <v>口腔全科</v>
          </cell>
          <cell r="G289">
            <v>2022</v>
          </cell>
        </row>
        <row r="289">
          <cell r="I289" t="str">
            <v>合格</v>
          </cell>
          <cell r="J289">
            <v>0</v>
          </cell>
          <cell r="K289">
            <v>0</v>
          </cell>
          <cell r="L289">
            <v>0</v>
          </cell>
          <cell r="M289">
            <v>120</v>
          </cell>
          <cell r="N289">
            <v>0</v>
          </cell>
          <cell r="O289">
            <v>2</v>
          </cell>
          <cell r="P289">
            <v>0</v>
          </cell>
          <cell r="Q289">
            <v>0</v>
          </cell>
          <cell r="R289">
            <v>0</v>
          </cell>
          <cell r="S289">
            <v>40</v>
          </cell>
          <cell r="T289">
            <v>100</v>
          </cell>
          <cell r="U289">
            <v>10</v>
          </cell>
          <cell r="V289">
            <v>80</v>
          </cell>
          <cell r="W289">
            <v>60</v>
          </cell>
          <cell r="X289">
            <v>0</v>
          </cell>
          <cell r="Y289">
            <v>60</v>
          </cell>
          <cell r="Z289">
            <v>0</v>
          </cell>
          <cell r="AA289">
            <v>0</v>
          </cell>
          <cell r="AB289">
            <v>0</v>
          </cell>
          <cell r="AC289">
            <v>0</v>
          </cell>
          <cell r="AD289">
            <v>0</v>
          </cell>
          <cell r="AE289">
            <v>0</v>
          </cell>
          <cell r="AF289">
            <v>0</v>
          </cell>
          <cell r="AG289">
            <v>0</v>
          </cell>
          <cell r="AH289">
            <v>0</v>
          </cell>
        </row>
        <row r="289">
          <cell r="AK289">
            <v>470</v>
          </cell>
          <cell r="AL289" t="str">
            <v>口腔科</v>
          </cell>
        </row>
        <row r="290">
          <cell r="F290" t="str">
            <v>口腔全科</v>
          </cell>
          <cell r="G290">
            <v>2022</v>
          </cell>
        </row>
        <row r="290">
          <cell r="I290" t="str">
            <v>合格</v>
          </cell>
          <cell r="J290">
            <v>0</v>
          </cell>
          <cell r="K290">
            <v>0</v>
          </cell>
          <cell r="L290">
            <v>0</v>
          </cell>
          <cell r="M290">
            <v>120</v>
          </cell>
          <cell r="N290">
            <v>0</v>
          </cell>
          <cell r="O290">
            <v>2</v>
          </cell>
          <cell r="P290">
            <v>0</v>
          </cell>
          <cell r="Q290">
            <v>0</v>
          </cell>
          <cell r="R290">
            <v>0</v>
          </cell>
          <cell r="S290">
            <v>40</v>
          </cell>
          <cell r="T290">
            <v>100</v>
          </cell>
          <cell r="U290">
            <v>10</v>
          </cell>
          <cell r="V290">
            <v>80</v>
          </cell>
          <cell r="W290">
            <v>60</v>
          </cell>
          <cell r="X290">
            <v>0</v>
          </cell>
          <cell r="Y290">
            <v>60</v>
          </cell>
          <cell r="Z290">
            <v>0</v>
          </cell>
          <cell r="AA290">
            <v>0</v>
          </cell>
          <cell r="AB290">
            <v>0</v>
          </cell>
          <cell r="AC290">
            <v>0</v>
          </cell>
          <cell r="AD290">
            <v>0</v>
          </cell>
          <cell r="AE290">
            <v>0</v>
          </cell>
          <cell r="AF290">
            <v>0</v>
          </cell>
          <cell r="AG290">
            <v>0</v>
          </cell>
          <cell r="AH290">
            <v>0</v>
          </cell>
        </row>
        <row r="290">
          <cell r="AK290">
            <v>470</v>
          </cell>
          <cell r="AL290" t="str">
            <v>口腔科</v>
          </cell>
        </row>
        <row r="291">
          <cell r="F291" t="str">
            <v>口腔全科</v>
          </cell>
          <cell r="G291">
            <v>2021</v>
          </cell>
        </row>
        <row r="291">
          <cell r="I291" t="str">
            <v>合格</v>
          </cell>
          <cell r="J291">
            <v>0</v>
          </cell>
          <cell r="K291">
            <v>0</v>
          </cell>
          <cell r="L291">
            <v>0</v>
          </cell>
          <cell r="M291">
            <v>120</v>
          </cell>
          <cell r="N291">
            <v>0</v>
          </cell>
          <cell r="O291">
            <v>1</v>
          </cell>
          <cell r="P291">
            <v>0</v>
          </cell>
          <cell r="Q291">
            <v>0</v>
          </cell>
          <cell r="R291">
            <v>0</v>
          </cell>
          <cell r="S291">
            <v>20</v>
          </cell>
          <cell r="T291">
            <v>100</v>
          </cell>
          <cell r="U291">
            <v>10</v>
          </cell>
          <cell r="V291">
            <v>80</v>
          </cell>
          <cell r="W291">
            <v>60</v>
          </cell>
          <cell r="X291">
            <v>0</v>
          </cell>
          <cell r="Y291">
            <v>60</v>
          </cell>
          <cell r="Z291">
            <v>0</v>
          </cell>
          <cell r="AA291">
            <v>0</v>
          </cell>
          <cell r="AB291">
            <v>0</v>
          </cell>
          <cell r="AC291">
            <v>0</v>
          </cell>
          <cell r="AD291">
            <v>0</v>
          </cell>
          <cell r="AE291">
            <v>0</v>
          </cell>
          <cell r="AF291">
            <v>0</v>
          </cell>
          <cell r="AG291">
            <v>0</v>
          </cell>
          <cell r="AH291">
            <v>0</v>
          </cell>
        </row>
        <row r="291">
          <cell r="AK291">
            <v>450</v>
          </cell>
          <cell r="AL291" t="str">
            <v>口腔科</v>
          </cell>
        </row>
        <row r="292">
          <cell r="F292" t="str">
            <v>口腔全科</v>
          </cell>
          <cell r="G292">
            <v>2020</v>
          </cell>
        </row>
        <row r="292">
          <cell r="I292" t="str">
            <v>合格</v>
          </cell>
          <cell r="J292">
            <v>0</v>
          </cell>
          <cell r="K292">
            <v>0</v>
          </cell>
          <cell r="L292">
            <v>0</v>
          </cell>
          <cell r="M292">
            <v>120</v>
          </cell>
          <cell r="N292">
            <v>0</v>
          </cell>
          <cell r="O292">
            <v>0</v>
          </cell>
          <cell r="P292">
            <v>0</v>
          </cell>
          <cell r="Q292">
            <v>0</v>
          </cell>
          <cell r="R292">
            <v>0</v>
          </cell>
          <cell r="S292">
            <v>0</v>
          </cell>
          <cell r="T292">
            <v>100</v>
          </cell>
          <cell r="U292">
            <v>10</v>
          </cell>
          <cell r="V292">
            <v>20</v>
          </cell>
          <cell r="W292">
            <v>60</v>
          </cell>
          <cell r="X292">
            <v>0</v>
          </cell>
          <cell r="Y292">
            <v>40</v>
          </cell>
          <cell r="Z292">
            <v>100</v>
          </cell>
          <cell r="AA292">
            <v>0</v>
          </cell>
          <cell r="AB292">
            <v>0</v>
          </cell>
          <cell r="AC292">
            <v>0</v>
          </cell>
          <cell r="AD292">
            <v>0</v>
          </cell>
          <cell r="AE292">
            <v>0</v>
          </cell>
          <cell r="AF292">
            <v>0</v>
          </cell>
          <cell r="AG292">
            <v>0</v>
          </cell>
          <cell r="AH292">
            <v>0</v>
          </cell>
        </row>
        <row r="292">
          <cell r="AK292">
            <v>450</v>
          </cell>
          <cell r="AL292" t="str">
            <v>口腔科</v>
          </cell>
        </row>
        <row r="293">
          <cell r="F293" t="str">
            <v>口腔全科</v>
          </cell>
          <cell r="G293">
            <v>2022</v>
          </cell>
        </row>
        <row r="293">
          <cell r="I293" t="str">
            <v>合格</v>
          </cell>
          <cell r="J293">
            <v>0</v>
          </cell>
          <cell r="K293">
            <v>0</v>
          </cell>
          <cell r="L293">
            <v>0</v>
          </cell>
          <cell r="M293">
            <v>120</v>
          </cell>
          <cell r="N293">
            <v>0</v>
          </cell>
          <cell r="O293">
            <v>2</v>
          </cell>
          <cell r="P293">
            <v>0</v>
          </cell>
          <cell r="Q293">
            <v>0</v>
          </cell>
          <cell r="R293">
            <v>0</v>
          </cell>
          <cell r="S293">
            <v>40</v>
          </cell>
          <cell r="T293">
            <v>100</v>
          </cell>
          <cell r="U293">
            <v>10</v>
          </cell>
          <cell r="V293">
            <v>60</v>
          </cell>
          <cell r="W293">
            <v>60</v>
          </cell>
          <cell r="X293">
            <v>0</v>
          </cell>
          <cell r="Y293">
            <v>60</v>
          </cell>
          <cell r="Z293">
            <v>0</v>
          </cell>
          <cell r="AA293">
            <v>0</v>
          </cell>
          <cell r="AB293">
            <v>0</v>
          </cell>
          <cell r="AC293">
            <v>0</v>
          </cell>
          <cell r="AD293">
            <v>0</v>
          </cell>
          <cell r="AE293">
            <v>0</v>
          </cell>
          <cell r="AF293">
            <v>0</v>
          </cell>
          <cell r="AG293">
            <v>0</v>
          </cell>
          <cell r="AH293">
            <v>0</v>
          </cell>
        </row>
        <row r="293">
          <cell r="AK293">
            <v>450</v>
          </cell>
          <cell r="AL293" t="str">
            <v>口腔科</v>
          </cell>
        </row>
        <row r="294">
          <cell r="F294" t="str">
            <v>口腔全科</v>
          </cell>
          <cell r="G294">
            <v>2022</v>
          </cell>
        </row>
        <row r="294">
          <cell r="I294" t="str">
            <v>合格</v>
          </cell>
          <cell r="J294">
            <v>0</v>
          </cell>
          <cell r="K294">
            <v>0</v>
          </cell>
          <cell r="L294">
            <v>0</v>
          </cell>
          <cell r="M294">
            <v>120</v>
          </cell>
          <cell r="N294">
            <v>0</v>
          </cell>
          <cell r="O294">
            <v>2</v>
          </cell>
          <cell r="P294">
            <v>0</v>
          </cell>
          <cell r="Q294">
            <v>0</v>
          </cell>
          <cell r="R294">
            <v>0</v>
          </cell>
          <cell r="S294">
            <v>40</v>
          </cell>
          <cell r="T294">
            <v>100</v>
          </cell>
          <cell r="U294">
            <v>10</v>
          </cell>
          <cell r="V294">
            <v>60</v>
          </cell>
          <cell r="W294">
            <v>60</v>
          </cell>
          <cell r="X294">
            <v>0</v>
          </cell>
          <cell r="Y294">
            <v>60</v>
          </cell>
          <cell r="Z294">
            <v>0</v>
          </cell>
          <cell r="AA294">
            <v>0</v>
          </cell>
          <cell r="AB294">
            <v>0</v>
          </cell>
          <cell r="AC294">
            <v>0</v>
          </cell>
          <cell r="AD294">
            <v>0</v>
          </cell>
          <cell r="AE294">
            <v>0</v>
          </cell>
          <cell r="AF294">
            <v>0</v>
          </cell>
          <cell r="AG294">
            <v>0</v>
          </cell>
          <cell r="AH294">
            <v>0</v>
          </cell>
        </row>
        <row r="294">
          <cell r="AK294">
            <v>450</v>
          </cell>
          <cell r="AL294" t="str">
            <v>口腔科</v>
          </cell>
        </row>
        <row r="295">
          <cell r="F295" t="str">
            <v>口腔全科</v>
          </cell>
          <cell r="G295">
            <v>2020</v>
          </cell>
        </row>
        <row r="295">
          <cell r="I295" t="str">
            <v>合格</v>
          </cell>
          <cell r="J295">
            <v>0</v>
          </cell>
          <cell r="K295">
            <v>0</v>
          </cell>
          <cell r="L295">
            <v>0</v>
          </cell>
          <cell r="M295">
            <v>120</v>
          </cell>
          <cell r="N295">
            <v>0</v>
          </cell>
          <cell r="O295">
            <v>1</v>
          </cell>
          <cell r="P295">
            <v>0</v>
          </cell>
          <cell r="Q295">
            <v>0</v>
          </cell>
          <cell r="R295">
            <v>0</v>
          </cell>
          <cell r="S295">
            <v>20</v>
          </cell>
          <cell r="T295">
            <v>100</v>
          </cell>
          <cell r="U295">
            <v>10</v>
          </cell>
          <cell r="V295">
            <v>40</v>
          </cell>
          <cell r="W295">
            <v>30</v>
          </cell>
          <cell r="X295">
            <v>0</v>
          </cell>
          <cell r="Y295">
            <v>20</v>
          </cell>
          <cell r="Z295">
            <v>100</v>
          </cell>
          <cell r="AA295">
            <v>0</v>
          </cell>
          <cell r="AB295">
            <v>0</v>
          </cell>
          <cell r="AC295">
            <v>0</v>
          </cell>
          <cell r="AD295">
            <v>0</v>
          </cell>
          <cell r="AE295">
            <v>0</v>
          </cell>
          <cell r="AF295">
            <v>0</v>
          </cell>
          <cell r="AG295">
            <v>0</v>
          </cell>
          <cell r="AH295">
            <v>0</v>
          </cell>
        </row>
        <row r="295">
          <cell r="AK295">
            <v>440</v>
          </cell>
          <cell r="AL295" t="str">
            <v>口腔科</v>
          </cell>
        </row>
        <row r="296">
          <cell r="F296" t="str">
            <v>口腔全科</v>
          </cell>
          <cell r="G296">
            <v>2022</v>
          </cell>
        </row>
        <row r="296">
          <cell r="I296" t="str">
            <v>合格</v>
          </cell>
          <cell r="J296">
            <v>0</v>
          </cell>
          <cell r="K296">
            <v>0</v>
          </cell>
          <cell r="L296">
            <v>0</v>
          </cell>
          <cell r="M296">
            <v>160</v>
          </cell>
          <cell r="N296">
            <v>0</v>
          </cell>
          <cell r="O296">
            <v>2</v>
          </cell>
          <cell r="P296">
            <v>0</v>
          </cell>
          <cell r="Q296">
            <v>0</v>
          </cell>
          <cell r="R296">
            <v>0</v>
          </cell>
          <cell r="S296">
            <v>40</v>
          </cell>
          <cell r="T296">
            <v>100</v>
          </cell>
          <cell r="U296">
            <v>0</v>
          </cell>
          <cell r="V296">
            <v>60</v>
          </cell>
          <cell r="W296">
            <v>0</v>
          </cell>
          <cell r="X296">
            <v>0</v>
          </cell>
          <cell r="Y296">
            <v>60</v>
          </cell>
          <cell r="Z296">
            <v>0</v>
          </cell>
          <cell r="AA296">
            <v>0</v>
          </cell>
          <cell r="AB296">
            <v>0</v>
          </cell>
          <cell r="AC296">
            <v>0</v>
          </cell>
          <cell r="AD296">
            <v>0</v>
          </cell>
          <cell r="AE296">
            <v>0</v>
          </cell>
          <cell r="AF296">
            <v>0</v>
          </cell>
          <cell r="AG296">
            <v>0</v>
          </cell>
          <cell r="AH296">
            <v>0</v>
          </cell>
        </row>
        <row r="296">
          <cell r="AK296">
            <v>420</v>
          </cell>
          <cell r="AL296" t="str">
            <v>口腔科</v>
          </cell>
        </row>
        <row r="297">
          <cell r="F297" t="str">
            <v>口腔全科</v>
          </cell>
          <cell r="G297">
            <v>2021</v>
          </cell>
        </row>
        <row r="297">
          <cell r="I297" t="str">
            <v>合格</v>
          </cell>
          <cell r="J297">
            <v>0</v>
          </cell>
          <cell r="K297">
            <v>0</v>
          </cell>
          <cell r="L297">
            <v>0</v>
          </cell>
          <cell r="M297">
            <v>120</v>
          </cell>
          <cell r="N297">
            <v>0</v>
          </cell>
          <cell r="O297">
            <v>1</v>
          </cell>
          <cell r="P297">
            <v>0</v>
          </cell>
          <cell r="Q297">
            <v>0</v>
          </cell>
          <cell r="R297">
            <v>0</v>
          </cell>
          <cell r="S297">
            <v>20</v>
          </cell>
          <cell r="T297">
            <v>100</v>
          </cell>
          <cell r="U297">
            <v>0</v>
          </cell>
          <cell r="V297">
            <v>20</v>
          </cell>
          <cell r="W297">
            <v>30</v>
          </cell>
          <cell r="X297">
            <v>0</v>
          </cell>
          <cell r="Y297">
            <v>20</v>
          </cell>
          <cell r="Z297">
            <v>100</v>
          </cell>
          <cell r="AA297">
            <v>0</v>
          </cell>
          <cell r="AB297">
            <v>0</v>
          </cell>
          <cell r="AC297">
            <v>0</v>
          </cell>
          <cell r="AD297">
            <v>0</v>
          </cell>
          <cell r="AE297">
            <v>0</v>
          </cell>
          <cell r="AF297">
            <v>0</v>
          </cell>
          <cell r="AG297">
            <v>0</v>
          </cell>
          <cell r="AH297">
            <v>0</v>
          </cell>
        </row>
        <row r="297">
          <cell r="AK297">
            <v>410</v>
          </cell>
          <cell r="AL297" t="str">
            <v>口腔科</v>
          </cell>
        </row>
        <row r="298">
          <cell r="F298" t="str">
            <v>口腔全科</v>
          </cell>
          <cell r="G298">
            <v>2020</v>
          </cell>
        </row>
        <row r="298">
          <cell r="I298" t="str">
            <v>合格</v>
          </cell>
          <cell r="J298">
            <v>0</v>
          </cell>
          <cell r="K298">
            <v>0</v>
          </cell>
          <cell r="L298">
            <v>0</v>
          </cell>
          <cell r="M298">
            <v>120</v>
          </cell>
          <cell r="N298">
            <v>0</v>
          </cell>
          <cell r="O298">
            <v>0</v>
          </cell>
          <cell r="P298">
            <v>0</v>
          </cell>
          <cell r="Q298">
            <v>0</v>
          </cell>
          <cell r="R298">
            <v>0</v>
          </cell>
          <cell r="S298">
            <v>0</v>
          </cell>
          <cell r="T298">
            <v>100</v>
          </cell>
          <cell r="U298">
            <v>10</v>
          </cell>
          <cell r="V298">
            <v>20</v>
          </cell>
          <cell r="W298">
            <v>30</v>
          </cell>
          <cell r="X298">
            <v>0</v>
          </cell>
          <cell r="Y298">
            <v>20</v>
          </cell>
          <cell r="Z298">
            <v>100</v>
          </cell>
          <cell r="AA298">
            <v>0</v>
          </cell>
          <cell r="AB298">
            <v>0</v>
          </cell>
          <cell r="AC298">
            <v>0</v>
          </cell>
          <cell r="AD298">
            <v>0</v>
          </cell>
          <cell r="AE298">
            <v>0</v>
          </cell>
          <cell r="AF298">
            <v>0</v>
          </cell>
          <cell r="AG298">
            <v>0</v>
          </cell>
          <cell r="AH298">
            <v>0</v>
          </cell>
        </row>
        <row r="298">
          <cell r="AK298">
            <v>400</v>
          </cell>
          <cell r="AL298" t="str">
            <v>口腔科</v>
          </cell>
        </row>
        <row r="299">
          <cell r="F299" t="str">
            <v>口腔全科</v>
          </cell>
          <cell r="G299">
            <v>2020</v>
          </cell>
        </row>
        <row r="299">
          <cell r="I299" t="str">
            <v>合格</v>
          </cell>
          <cell r="J299">
            <v>0</v>
          </cell>
          <cell r="K299">
            <v>0</v>
          </cell>
          <cell r="L299">
            <v>0</v>
          </cell>
          <cell r="M299">
            <v>120</v>
          </cell>
          <cell r="N299">
            <v>0</v>
          </cell>
          <cell r="O299">
            <v>0</v>
          </cell>
          <cell r="P299">
            <v>0</v>
          </cell>
          <cell r="Q299">
            <v>0</v>
          </cell>
          <cell r="R299">
            <v>0</v>
          </cell>
          <cell r="S299">
            <v>0</v>
          </cell>
          <cell r="T299">
            <v>100</v>
          </cell>
          <cell r="U299">
            <v>0</v>
          </cell>
          <cell r="V299">
            <v>20</v>
          </cell>
          <cell r="W299">
            <v>0</v>
          </cell>
          <cell r="X299">
            <v>0</v>
          </cell>
          <cell r="Y299">
            <v>20</v>
          </cell>
          <cell r="Z299">
            <v>100</v>
          </cell>
          <cell r="AA299">
            <v>0</v>
          </cell>
          <cell r="AB299">
            <v>0</v>
          </cell>
          <cell r="AC299">
            <v>0</v>
          </cell>
          <cell r="AD299">
            <v>0</v>
          </cell>
          <cell r="AE299">
            <v>0</v>
          </cell>
          <cell r="AF299">
            <v>0</v>
          </cell>
          <cell r="AG299">
            <v>0</v>
          </cell>
          <cell r="AH299">
            <v>0</v>
          </cell>
        </row>
        <row r="299">
          <cell r="AK299">
            <v>360</v>
          </cell>
          <cell r="AL299" t="str">
            <v>口腔科</v>
          </cell>
        </row>
        <row r="300">
          <cell r="F300" t="str">
            <v>口腔全科</v>
          </cell>
          <cell r="G300">
            <v>2022</v>
          </cell>
        </row>
        <row r="300">
          <cell r="I300" t="str">
            <v>合格</v>
          </cell>
          <cell r="J300">
            <v>0</v>
          </cell>
          <cell r="K300">
            <v>0</v>
          </cell>
          <cell r="L300">
            <v>0</v>
          </cell>
          <cell r="M300">
            <v>120</v>
          </cell>
          <cell r="N300">
            <v>0</v>
          </cell>
          <cell r="O300">
            <v>1</v>
          </cell>
          <cell r="P300">
            <v>0</v>
          </cell>
          <cell r="Q300">
            <v>0</v>
          </cell>
          <cell r="R300">
            <v>0</v>
          </cell>
          <cell r="S300">
            <v>20</v>
          </cell>
          <cell r="T300">
            <v>100</v>
          </cell>
          <cell r="U300">
            <v>0</v>
          </cell>
          <cell r="V300">
            <v>40</v>
          </cell>
          <cell r="W300">
            <v>0</v>
          </cell>
          <cell r="X300">
            <v>0</v>
          </cell>
          <cell r="Y300">
            <v>40</v>
          </cell>
          <cell r="Z300">
            <v>0</v>
          </cell>
          <cell r="AA300">
            <v>0</v>
          </cell>
          <cell r="AB300">
            <v>0</v>
          </cell>
          <cell r="AC300">
            <v>0</v>
          </cell>
          <cell r="AD300">
            <v>0</v>
          </cell>
          <cell r="AE300">
            <v>0</v>
          </cell>
          <cell r="AF300">
            <v>0</v>
          </cell>
          <cell r="AG300">
            <v>0</v>
          </cell>
          <cell r="AH300">
            <v>0</v>
          </cell>
        </row>
        <row r="300">
          <cell r="AK300">
            <v>320</v>
          </cell>
          <cell r="AL300" t="str">
            <v>口腔科</v>
          </cell>
        </row>
        <row r="301">
          <cell r="F301" t="str">
            <v>临床病理科</v>
          </cell>
          <cell r="G301">
            <v>2022</v>
          </cell>
        </row>
        <row r="301">
          <cell r="I301" t="str">
            <v>合格</v>
          </cell>
          <cell r="J301">
            <v>0</v>
          </cell>
          <cell r="K301">
            <v>0</v>
          </cell>
          <cell r="L301">
            <v>0</v>
          </cell>
          <cell r="M301">
            <v>160</v>
          </cell>
          <cell r="N301">
            <v>0</v>
          </cell>
          <cell r="O301">
            <v>1</v>
          </cell>
          <cell r="P301">
            <v>6</v>
          </cell>
          <cell r="Q301">
            <v>0</v>
          </cell>
          <cell r="R301">
            <v>0</v>
          </cell>
          <cell r="S301">
            <v>140</v>
          </cell>
          <cell r="T301">
            <v>100</v>
          </cell>
          <cell r="U301">
            <v>10</v>
          </cell>
          <cell r="V301">
            <v>40</v>
          </cell>
          <cell r="W301">
            <v>120</v>
          </cell>
          <cell r="X301">
            <v>120</v>
          </cell>
          <cell r="Y301">
            <v>0</v>
          </cell>
          <cell r="Z301">
            <v>100</v>
          </cell>
          <cell r="AA301">
            <v>150</v>
          </cell>
          <cell r="AB301">
            <v>0</v>
          </cell>
          <cell r="AC301">
            <v>0</v>
          </cell>
          <cell r="AD301">
            <v>0</v>
          </cell>
          <cell r="AE301">
            <v>0</v>
          </cell>
          <cell r="AF301">
            <v>0</v>
          </cell>
          <cell r="AG301">
            <v>0</v>
          </cell>
          <cell r="AH301">
            <v>0</v>
          </cell>
        </row>
        <row r="301">
          <cell r="AK301">
            <v>940</v>
          </cell>
          <cell r="AL301" t="str">
            <v>临床病理科</v>
          </cell>
        </row>
        <row r="302">
          <cell r="F302" t="str">
            <v>临床病理科</v>
          </cell>
          <cell r="G302">
            <v>2020</v>
          </cell>
        </row>
        <row r="302">
          <cell r="I302" t="str">
            <v>合格</v>
          </cell>
          <cell r="J302">
            <v>0</v>
          </cell>
          <cell r="K302">
            <v>0</v>
          </cell>
          <cell r="L302">
            <v>0</v>
          </cell>
          <cell r="M302">
            <v>160</v>
          </cell>
        </row>
        <row r="302">
          <cell r="P302">
            <v>4</v>
          </cell>
        </row>
        <row r="302">
          <cell r="S302">
            <v>80</v>
          </cell>
          <cell r="T302">
            <v>100</v>
          </cell>
          <cell r="U302">
            <v>0</v>
          </cell>
          <cell r="V302">
            <v>80</v>
          </cell>
          <cell r="W302">
            <v>60</v>
          </cell>
          <cell r="X302">
            <v>120</v>
          </cell>
          <cell r="Y302">
            <v>0</v>
          </cell>
          <cell r="Z302">
            <v>100</v>
          </cell>
          <cell r="AA302">
            <v>150</v>
          </cell>
          <cell r="AB302">
            <v>0</v>
          </cell>
          <cell r="AC302">
            <v>0</v>
          </cell>
          <cell r="AD302">
            <v>0</v>
          </cell>
          <cell r="AE302">
            <v>0</v>
          </cell>
          <cell r="AF302">
            <v>0</v>
          </cell>
          <cell r="AG302">
            <v>0</v>
          </cell>
          <cell r="AH302">
            <v>0</v>
          </cell>
        </row>
        <row r="302">
          <cell r="AK302">
            <v>850</v>
          </cell>
          <cell r="AL302" t="str">
            <v>临床病理科</v>
          </cell>
        </row>
        <row r="303">
          <cell r="F303" t="str">
            <v>临床病理科</v>
          </cell>
          <cell r="G303">
            <v>2020</v>
          </cell>
        </row>
        <row r="303">
          <cell r="I303" t="str">
            <v>合格</v>
          </cell>
          <cell r="J303">
            <v>0</v>
          </cell>
          <cell r="K303">
            <v>0</v>
          </cell>
          <cell r="L303">
            <v>0</v>
          </cell>
          <cell r="M303">
            <v>160</v>
          </cell>
        </row>
        <row r="303">
          <cell r="P303">
            <v>4</v>
          </cell>
        </row>
        <row r="303">
          <cell r="S303">
            <v>80</v>
          </cell>
          <cell r="T303">
            <v>100</v>
          </cell>
          <cell r="U303">
            <v>0</v>
          </cell>
          <cell r="V303">
            <v>60</v>
          </cell>
          <cell r="W303">
            <v>60</v>
          </cell>
          <cell r="X303">
            <v>120</v>
          </cell>
          <cell r="Y303">
            <v>0</v>
          </cell>
          <cell r="Z303">
            <v>100</v>
          </cell>
          <cell r="AA303">
            <v>150</v>
          </cell>
          <cell r="AB303">
            <v>0</v>
          </cell>
          <cell r="AC303">
            <v>0</v>
          </cell>
          <cell r="AD303">
            <v>0</v>
          </cell>
          <cell r="AE303">
            <v>0</v>
          </cell>
          <cell r="AF303">
            <v>0</v>
          </cell>
          <cell r="AG303">
            <v>0</v>
          </cell>
          <cell r="AH303">
            <v>0</v>
          </cell>
        </row>
        <row r="303">
          <cell r="AK303">
            <v>830</v>
          </cell>
          <cell r="AL303" t="str">
            <v>临床病理科</v>
          </cell>
        </row>
        <row r="304">
          <cell r="F304" t="str">
            <v>临床病理科</v>
          </cell>
          <cell r="G304">
            <v>2020</v>
          </cell>
        </row>
        <row r="304">
          <cell r="I304" t="str">
            <v>合格</v>
          </cell>
          <cell r="J304">
            <v>0</v>
          </cell>
          <cell r="K304">
            <v>0</v>
          </cell>
          <cell r="L304">
            <v>0</v>
          </cell>
          <cell r="M304">
            <v>160</v>
          </cell>
        </row>
        <row r="304">
          <cell r="P304">
            <v>3</v>
          </cell>
        </row>
        <row r="304">
          <cell r="S304">
            <v>60</v>
          </cell>
          <cell r="T304">
            <v>100</v>
          </cell>
          <cell r="U304">
            <v>0</v>
          </cell>
          <cell r="V304">
            <v>80</v>
          </cell>
          <cell r="W304">
            <v>60</v>
          </cell>
          <cell r="X304">
            <v>120</v>
          </cell>
          <cell r="Y304">
            <v>0</v>
          </cell>
          <cell r="Z304">
            <v>100</v>
          </cell>
          <cell r="AA304">
            <v>150</v>
          </cell>
          <cell r="AB304">
            <v>0</v>
          </cell>
          <cell r="AC304">
            <v>0</v>
          </cell>
          <cell r="AD304">
            <v>0</v>
          </cell>
          <cell r="AE304">
            <v>0</v>
          </cell>
          <cell r="AF304">
            <v>0</v>
          </cell>
          <cell r="AG304">
            <v>0</v>
          </cell>
          <cell r="AH304">
            <v>0</v>
          </cell>
        </row>
        <row r="304">
          <cell r="AK304">
            <v>830</v>
          </cell>
          <cell r="AL304" t="str">
            <v>临床病理科</v>
          </cell>
        </row>
        <row r="305">
          <cell r="F305" t="str">
            <v>临床病理科</v>
          </cell>
          <cell r="G305">
            <v>2020</v>
          </cell>
        </row>
        <row r="305">
          <cell r="I305" t="str">
            <v>合格</v>
          </cell>
          <cell r="J305">
            <v>0</v>
          </cell>
          <cell r="K305">
            <v>0</v>
          </cell>
          <cell r="L305">
            <v>0</v>
          </cell>
          <cell r="M305">
            <v>160</v>
          </cell>
        </row>
        <row r="305">
          <cell r="P305">
            <v>3</v>
          </cell>
        </row>
        <row r="305">
          <cell r="S305">
            <v>60</v>
          </cell>
          <cell r="T305">
            <v>100</v>
          </cell>
          <cell r="U305">
            <v>0</v>
          </cell>
          <cell r="V305">
            <v>80</v>
          </cell>
          <cell r="W305">
            <v>60</v>
          </cell>
          <cell r="X305">
            <v>120</v>
          </cell>
          <cell r="Y305">
            <v>0</v>
          </cell>
          <cell r="Z305">
            <v>100</v>
          </cell>
          <cell r="AA305">
            <v>150</v>
          </cell>
          <cell r="AB305">
            <v>0</v>
          </cell>
          <cell r="AC305">
            <v>0</v>
          </cell>
          <cell r="AD305">
            <v>0</v>
          </cell>
          <cell r="AE305">
            <v>0</v>
          </cell>
          <cell r="AF305">
            <v>0</v>
          </cell>
          <cell r="AG305">
            <v>0</v>
          </cell>
          <cell r="AH305">
            <v>0</v>
          </cell>
        </row>
        <row r="305">
          <cell r="AK305">
            <v>830</v>
          </cell>
          <cell r="AL305" t="str">
            <v>临床病理科</v>
          </cell>
        </row>
        <row r="306">
          <cell r="F306" t="str">
            <v>临床病理科</v>
          </cell>
          <cell r="G306">
            <v>2021</v>
          </cell>
        </row>
        <row r="306">
          <cell r="I306" t="str">
            <v>合格</v>
          </cell>
          <cell r="J306">
            <v>0</v>
          </cell>
          <cell r="K306">
            <v>0</v>
          </cell>
          <cell r="L306">
            <v>0</v>
          </cell>
          <cell r="M306">
            <v>160</v>
          </cell>
        </row>
        <row r="306">
          <cell r="P306">
            <v>1</v>
          </cell>
        </row>
        <row r="306">
          <cell r="S306">
            <v>20</v>
          </cell>
          <cell r="T306">
            <v>100</v>
          </cell>
          <cell r="U306">
            <v>0</v>
          </cell>
          <cell r="V306">
            <v>80</v>
          </cell>
          <cell r="W306">
            <v>60</v>
          </cell>
          <cell r="X306">
            <v>120</v>
          </cell>
          <cell r="Y306">
            <v>0</v>
          </cell>
          <cell r="Z306">
            <v>100</v>
          </cell>
          <cell r="AA306">
            <v>150</v>
          </cell>
          <cell r="AB306">
            <v>0</v>
          </cell>
          <cell r="AC306">
            <v>0</v>
          </cell>
          <cell r="AD306">
            <v>0</v>
          </cell>
          <cell r="AE306">
            <v>0</v>
          </cell>
          <cell r="AF306">
            <v>0</v>
          </cell>
          <cell r="AG306">
            <v>0</v>
          </cell>
          <cell r="AH306">
            <v>0</v>
          </cell>
        </row>
        <row r="306">
          <cell r="AK306">
            <v>790</v>
          </cell>
          <cell r="AL306" t="str">
            <v>临床病理科</v>
          </cell>
        </row>
        <row r="307">
          <cell r="F307" t="str">
            <v>临床病理科</v>
          </cell>
          <cell r="G307">
            <v>2020</v>
          </cell>
        </row>
        <row r="307">
          <cell r="I307" t="str">
            <v>合格</v>
          </cell>
          <cell r="J307">
            <v>0</v>
          </cell>
          <cell r="K307">
            <v>0</v>
          </cell>
          <cell r="L307">
            <v>0</v>
          </cell>
          <cell r="M307">
            <v>160</v>
          </cell>
        </row>
        <row r="307">
          <cell r="S307">
            <v>0</v>
          </cell>
          <cell r="T307">
            <v>100</v>
          </cell>
          <cell r="U307">
            <v>0</v>
          </cell>
          <cell r="V307">
            <v>80</v>
          </cell>
          <cell r="W307">
            <v>60</v>
          </cell>
          <cell r="X307">
            <v>120</v>
          </cell>
          <cell r="Y307">
            <v>0</v>
          </cell>
          <cell r="Z307">
            <v>100</v>
          </cell>
          <cell r="AA307">
            <v>150</v>
          </cell>
          <cell r="AB307">
            <v>0</v>
          </cell>
          <cell r="AC307">
            <v>0</v>
          </cell>
          <cell r="AD307">
            <v>0</v>
          </cell>
          <cell r="AE307">
            <v>0</v>
          </cell>
          <cell r="AF307">
            <v>0</v>
          </cell>
          <cell r="AG307">
            <v>0</v>
          </cell>
          <cell r="AH307">
            <v>0</v>
          </cell>
        </row>
        <row r="307">
          <cell r="AK307">
            <v>770</v>
          </cell>
          <cell r="AL307" t="str">
            <v>临床病理科</v>
          </cell>
        </row>
        <row r="308">
          <cell r="F308" t="str">
            <v>临床病理科</v>
          </cell>
          <cell r="G308">
            <v>2020</v>
          </cell>
        </row>
        <row r="308">
          <cell r="I308" t="str">
            <v>合格</v>
          </cell>
          <cell r="J308">
            <v>0</v>
          </cell>
          <cell r="K308">
            <v>0</v>
          </cell>
          <cell r="L308">
            <v>0</v>
          </cell>
          <cell r="M308">
            <v>160</v>
          </cell>
        </row>
        <row r="308">
          <cell r="P308">
            <v>1</v>
          </cell>
        </row>
        <row r="308">
          <cell r="S308">
            <v>20</v>
          </cell>
          <cell r="T308">
            <v>100</v>
          </cell>
          <cell r="U308">
            <v>0</v>
          </cell>
          <cell r="V308">
            <v>80</v>
          </cell>
          <cell r="W308">
            <v>60</v>
          </cell>
          <cell r="X308">
            <v>90</v>
          </cell>
          <cell r="Y308">
            <v>0</v>
          </cell>
          <cell r="Z308">
            <v>100</v>
          </cell>
          <cell r="AA308">
            <v>150</v>
          </cell>
          <cell r="AB308">
            <v>0</v>
          </cell>
          <cell r="AC308">
            <v>0</v>
          </cell>
          <cell r="AD308">
            <v>0</v>
          </cell>
          <cell r="AE308">
            <v>0</v>
          </cell>
          <cell r="AF308">
            <v>0</v>
          </cell>
          <cell r="AG308">
            <v>0</v>
          </cell>
          <cell r="AH308">
            <v>0</v>
          </cell>
        </row>
        <row r="308">
          <cell r="AK308">
            <v>760</v>
          </cell>
          <cell r="AL308" t="str">
            <v>临床病理科</v>
          </cell>
        </row>
        <row r="309">
          <cell r="F309" t="str">
            <v>临床病理科</v>
          </cell>
          <cell r="G309">
            <v>2021</v>
          </cell>
        </row>
        <row r="309">
          <cell r="I309" t="str">
            <v>合格</v>
          </cell>
          <cell r="J309">
            <v>0</v>
          </cell>
          <cell r="K309">
            <v>0</v>
          </cell>
          <cell r="L309">
            <v>0</v>
          </cell>
          <cell r="M309">
            <v>160</v>
          </cell>
        </row>
        <row r="309">
          <cell r="P309">
            <v>1</v>
          </cell>
        </row>
        <row r="309">
          <cell r="S309">
            <v>20</v>
          </cell>
          <cell r="T309">
            <v>100</v>
          </cell>
          <cell r="U309">
            <v>0</v>
          </cell>
          <cell r="V309">
            <v>60</v>
          </cell>
          <cell r="W309">
            <v>30</v>
          </cell>
          <cell r="X309">
            <v>120</v>
          </cell>
          <cell r="Y309">
            <v>0</v>
          </cell>
          <cell r="Z309">
            <v>100</v>
          </cell>
          <cell r="AA309">
            <v>150</v>
          </cell>
          <cell r="AB309">
            <v>0</v>
          </cell>
          <cell r="AC309">
            <v>0</v>
          </cell>
          <cell r="AD309">
            <v>0</v>
          </cell>
          <cell r="AE309">
            <v>0</v>
          </cell>
          <cell r="AF309">
            <v>0</v>
          </cell>
          <cell r="AG309">
            <v>0</v>
          </cell>
          <cell r="AH309">
            <v>0</v>
          </cell>
        </row>
        <row r="309">
          <cell r="AK309">
            <v>740</v>
          </cell>
          <cell r="AL309" t="str">
            <v>临床病理科</v>
          </cell>
        </row>
        <row r="310">
          <cell r="F310" t="str">
            <v>临床病理科</v>
          </cell>
          <cell r="G310">
            <v>2022</v>
          </cell>
        </row>
        <row r="310">
          <cell r="I310" t="str">
            <v>合格</v>
          </cell>
          <cell r="J310">
            <v>0</v>
          </cell>
          <cell r="K310">
            <v>0</v>
          </cell>
          <cell r="L310">
            <v>0</v>
          </cell>
          <cell r="M310">
            <v>160</v>
          </cell>
        </row>
        <row r="310">
          <cell r="P310">
            <v>2</v>
          </cell>
        </row>
        <row r="310">
          <cell r="S310">
            <v>40</v>
          </cell>
          <cell r="T310">
            <v>100</v>
          </cell>
          <cell r="U310">
            <v>0</v>
          </cell>
          <cell r="V310">
            <v>60</v>
          </cell>
          <cell r="W310">
            <v>60</v>
          </cell>
          <cell r="X310">
            <v>60</v>
          </cell>
          <cell r="Y310">
            <v>0</v>
          </cell>
          <cell r="Z310">
            <v>100</v>
          </cell>
          <cell r="AA310">
            <v>150</v>
          </cell>
          <cell r="AB310">
            <v>0</v>
          </cell>
          <cell r="AC310">
            <v>0</v>
          </cell>
          <cell r="AD310">
            <v>0</v>
          </cell>
          <cell r="AE310">
            <v>0</v>
          </cell>
          <cell r="AF310">
            <v>0</v>
          </cell>
          <cell r="AG310">
            <v>0</v>
          </cell>
          <cell r="AH310">
            <v>0</v>
          </cell>
        </row>
        <row r="310">
          <cell r="AK310">
            <v>730</v>
          </cell>
          <cell r="AL310" t="str">
            <v>临床病理科</v>
          </cell>
        </row>
        <row r="311">
          <cell r="F311" t="str">
            <v>临床病理科</v>
          </cell>
          <cell r="G311">
            <v>2020</v>
          </cell>
        </row>
        <row r="311">
          <cell r="I311" t="str">
            <v>合格</v>
          </cell>
          <cell r="J311">
            <v>0</v>
          </cell>
          <cell r="K311">
            <v>0</v>
          </cell>
          <cell r="L311">
            <v>0</v>
          </cell>
          <cell r="M311">
            <v>160</v>
          </cell>
        </row>
        <row r="311">
          <cell r="S311">
            <v>0</v>
          </cell>
          <cell r="T311">
            <v>100</v>
          </cell>
          <cell r="U311">
            <v>0</v>
          </cell>
          <cell r="V311">
            <v>80</v>
          </cell>
          <cell r="W311">
            <v>60</v>
          </cell>
          <cell r="X311">
            <v>60</v>
          </cell>
          <cell r="Y311">
            <v>0</v>
          </cell>
          <cell r="Z311">
            <v>100</v>
          </cell>
          <cell r="AA311">
            <v>150</v>
          </cell>
          <cell r="AB311">
            <v>0</v>
          </cell>
          <cell r="AC311">
            <v>0</v>
          </cell>
          <cell r="AD311">
            <v>0</v>
          </cell>
          <cell r="AE311">
            <v>0</v>
          </cell>
          <cell r="AF311">
            <v>0</v>
          </cell>
          <cell r="AG311">
            <v>0</v>
          </cell>
          <cell r="AH311">
            <v>0</v>
          </cell>
        </row>
        <row r="311">
          <cell r="AK311">
            <v>710</v>
          </cell>
          <cell r="AL311" t="str">
            <v>临床病理科</v>
          </cell>
        </row>
        <row r="312">
          <cell r="F312" t="str">
            <v>临床病理科</v>
          </cell>
          <cell r="G312">
            <v>2022</v>
          </cell>
        </row>
        <row r="312">
          <cell r="I312" t="str">
            <v>合格</v>
          </cell>
          <cell r="J312">
            <v>0</v>
          </cell>
          <cell r="K312">
            <v>0</v>
          </cell>
          <cell r="L312">
            <v>0</v>
          </cell>
          <cell r="M312">
            <v>160</v>
          </cell>
        </row>
        <row r="312">
          <cell r="P312">
            <v>2</v>
          </cell>
        </row>
        <row r="312">
          <cell r="S312">
            <v>40</v>
          </cell>
          <cell r="T312">
            <v>100</v>
          </cell>
          <cell r="U312">
            <v>0</v>
          </cell>
          <cell r="V312">
            <v>40</v>
          </cell>
          <cell r="W312">
            <v>30</v>
          </cell>
          <cell r="X312">
            <v>90</v>
          </cell>
          <cell r="Y312">
            <v>0</v>
          </cell>
          <cell r="Z312">
            <v>100</v>
          </cell>
          <cell r="AA312">
            <v>150</v>
          </cell>
          <cell r="AB312">
            <v>0</v>
          </cell>
          <cell r="AC312">
            <v>0</v>
          </cell>
          <cell r="AD312">
            <v>0</v>
          </cell>
          <cell r="AE312">
            <v>0</v>
          </cell>
          <cell r="AF312">
            <v>0</v>
          </cell>
          <cell r="AG312">
            <v>0</v>
          </cell>
          <cell r="AH312">
            <v>0</v>
          </cell>
        </row>
        <row r="312">
          <cell r="AK312">
            <v>710</v>
          </cell>
          <cell r="AL312" t="str">
            <v>临床病理科</v>
          </cell>
        </row>
        <row r="313">
          <cell r="F313" t="str">
            <v>临床病理科</v>
          </cell>
          <cell r="G313">
            <v>2021</v>
          </cell>
        </row>
        <row r="313">
          <cell r="I313" t="str">
            <v>合格</v>
          </cell>
          <cell r="J313">
            <v>0</v>
          </cell>
          <cell r="K313">
            <v>0</v>
          </cell>
          <cell r="L313">
            <v>0</v>
          </cell>
          <cell r="M313">
            <v>160</v>
          </cell>
        </row>
        <row r="313">
          <cell r="P313">
            <v>3</v>
          </cell>
        </row>
        <row r="313">
          <cell r="S313">
            <v>60</v>
          </cell>
          <cell r="T313">
            <v>100</v>
          </cell>
          <cell r="U313">
            <v>0</v>
          </cell>
          <cell r="V313">
            <v>80</v>
          </cell>
          <cell r="W313">
            <v>60</v>
          </cell>
          <cell r="X313">
            <v>120</v>
          </cell>
          <cell r="Y313">
            <v>0</v>
          </cell>
          <cell r="Z313">
            <v>0</v>
          </cell>
          <cell r="AA313">
            <v>0</v>
          </cell>
          <cell r="AB313">
            <v>0</v>
          </cell>
          <cell r="AC313">
            <v>0</v>
          </cell>
          <cell r="AD313">
            <v>0</v>
          </cell>
          <cell r="AE313">
            <v>0</v>
          </cell>
          <cell r="AF313">
            <v>0</v>
          </cell>
          <cell r="AG313">
            <v>0</v>
          </cell>
          <cell r="AH313">
            <v>0</v>
          </cell>
        </row>
        <row r="313">
          <cell r="AK313">
            <v>580</v>
          </cell>
          <cell r="AL313" t="str">
            <v>临床病理科</v>
          </cell>
        </row>
        <row r="314">
          <cell r="F314" t="str">
            <v>临床病理科</v>
          </cell>
          <cell r="G314">
            <v>2021</v>
          </cell>
        </row>
        <row r="314">
          <cell r="I314" t="str">
            <v>合格</v>
          </cell>
          <cell r="J314">
            <v>0</v>
          </cell>
          <cell r="K314">
            <v>0</v>
          </cell>
          <cell r="L314">
            <v>0</v>
          </cell>
          <cell r="M314">
            <v>160</v>
          </cell>
        </row>
        <row r="314">
          <cell r="P314">
            <v>2</v>
          </cell>
        </row>
        <row r="314">
          <cell r="S314">
            <v>40</v>
          </cell>
          <cell r="T314">
            <v>100</v>
          </cell>
          <cell r="U314">
            <v>0</v>
          </cell>
          <cell r="V314">
            <v>80</v>
          </cell>
          <cell r="W314">
            <v>60</v>
          </cell>
          <cell r="X314">
            <v>120</v>
          </cell>
          <cell r="Y314">
            <v>0</v>
          </cell>
          <cell r="Z314">
            <v>0</v>
          </cell>
          <cell r="AA314">
            <v>0</v>
          </cell>
          <cell r="AB314">
            <v>0</v>
          </cell>
          <cell r="AC314">
            <v>0</v>
          </cell>
          <cell r="AD314">
            <v>0</v>
          </cell>
          <cell r="AE314">
            <v>0</v>
          </cell>
          <cell r="AF314">
            <v>0</v>
          </cell>
          <cell r="AG314">
            <v>0</v>
          </cell>
          <cell r="AH314">
            <v>0</v>
          </cell>
        </row>
        <row r="314">
          <cell r="AK314">
            <v>560</v>
          </cell>
          <cell r="AL314" t="str">
            <v>临床病理科</v>
          </cell>
        </row>
        <row r="315">
          <cell r="F315" t="str">
            <v>临床病理科</v>
          </cell>
          <cell r="G315">
            <v>2022</v>
          </cell>
        </row>
        <row r="315">
          <cell r="I315" t="str">
            <v>合格</v>
          </cell>
          <cell r="J315">
            <v>0</v>
          </cell>
          <cell r="K315">
            <v>0</v>
          </cell>
          <cell r="L315">
            <v>0</v>
          </cell>
          <cell r="M315">
            <v>160</v>
          </cell>
        </row>
        <row r="315">
          <cell r="P315">
            <v>3</v>
          </cell>
        </row>
        <row r="315">
          <cell r="S315">
            <v>60</v>
          </cell>
          <cell r="T315">
            <v>100</v>
          </cell>
          <cell r="U315">
            <v>0</v>
          </cell>
          <cell r="V315">
            <v>80</v>
          </cell>
          <cell r="W315">
            <v>60</v>
          </cell>
          <cell r="X315">
            <v>90</v>
          </cell>
          <cell r="Y315">
            <v>0</v>
          </cell>
          <cell r="Z315">
            <v>0</v>
          </cell>
          <cell r="AA315">
            <v>0</v>
          </cell>
          <cell r="AB315">
            <v>0</v>
          </cell>
          <cell r="AC315">
            <v>0</v>
          </cell>
          <cell r="AD315">
            <v>0</v>
          </cell>
          <cell r="AE315">
            <v>0</v>
          </cell>
          <cell r="AF315">
            <v>0</v>
          </cell>
          <cell r="AG315">
            <v>0</v>
          </cell>
          <cell r="AH315">
            <v>0</v>
          </cell>
        </row>
        <row r="315">
          <cell r="AK315">
            <v>550</v>
          </cell>
          <cell r="AL315" t="str">
            <v>临床病理科</v>
          </cell>
        </row>
        <row r="316">
          <cell r="F316" t="str">
            <v>临床病理科</v>
          </cell>
          <cell r="G316">
            <v>2022</v>
          </cell>
        </row>
        <row r="316">
          <cell r="I316" t="str">
            <v>合格</v>
          </cell>
          <cell r="J316">
            <v>0</v>
          </cell>
          <cell r="K316">
            <v>0</v>
          </cell>
          <cell r="L316">
            <v>0</v>
          </cell>
          <cell r="M316">
            <v>160</v>
          </cell>
        </row>
        <row r="316">
          <cell r="P316">
            <v>3</v>
          </cell>
        </row>
        <row r="316">
          <cell r="S316">
            <v>60</v>
          </cell>
          <cell r="T316">
            <v>100</v>
          </cell>
          <cell r="U316">
            <v>0</v>
          </cell>
          <cell r="V316">
            <v>40</v>
          </cell>
          <cell r="W316">
            <v>60</v>
          </cell>
          <cell r="X316">
            <v>120</v>
          </cell>
          <cell r="Y316">
            <v>0</v>
          </cell>
          <cell r="Z316">
            <v>0</v>
          </cell>
          <cell r="AA316">
            <v>0</v>
          </cell>
          <cell r="AB316">
            <v>0</v>
          </cell>
          <cell r="AC316">
            <v>0</v>
          </cell>
          <cell r="AD316">
            <v>0</v>
          </cell>
          <cell r="AE316">
            <v>0</v>
          </cell>
          <cell r="AF316">
            <v>0</v>
          </cell>
          <cell r="AG316">
            <v>0</v>
          </cell>
          <cell r="AH316">
            <v>0</v>
          </cell>
        </row>
        <row r="316">
          <cell r="AK316">
            <v>540</v>
          </cell>
          <cell r="AL316" t="str">
            <v>临床病理科</v>
          </cell>
        </row>
        <row r="317">
          <cell r="F317" t="str">
            <v>临床病理科</v>
          </cell>
          <cell r="G317">
            <v>2022</v>
          </cell>
        </row>
        <row r="317">
          <cell r="I317" t="str">
            <v>合格</v>
          </cell>
          <cell r="J317">
            <v>0</v>
          </cell>
          <cell r="K317">
            <v>0</v>
          </cell>
          <cell r="L317">
            <v>0</v>
          </cell>
          <cell r="M317">
            <v>160</v>
          </cell>
        </row>
        <row r="317">
          <cell r="P317">
            <v>3</v>
          </cell>
        </row>
        <row r="317">
          <cell r="S317">
            <v>60</v>
          </cell>
          <cell r="T317">
            <v>100</v>
          </cell>
          <cell r="U317">
            <v>0</v>
          </cell>
          <cell r="V317">
            <v>60</v>
          </cell>
          <cell r="W317">
            <v>30</v>
          </cell>
          <cell r="X317">
            <v>90</v>
          </cell>
          <cell r="Y317">
            <v>0</v>
          </cell>
          <cell r="Z317">
            <v>0</v>
          </cell>
          <cell r="AA317">
            <v>0</v>
          </cell>
          <cell r="AB317">
            <v>0</v>
          </cell>
          <cell r="AC317">
            <v>0</v>
          </cell>
          <cell r="AD317">
            <v>0</v>
          </cell>
          <cell r="AE317">
            <v>0</v>
          </cell>
          <cell r="AF317">
            <v>0</v>
          </cell>
          <cell r="AG317">
            <v>0</v>
          </cell>
          <cell r="AH317">
            <v>0</v>
          </cell>
        </row>
        <row r="317">
          <cell r="AK317">
            <v>500</v>
          </cell>
          <cell r="AL317" t="str">
            <v>临床病理科</v>
          </cell>
        </row>
        <row r="318">
          <cell r="F318" t="str">
            <v>临床病理科</v>
          </cell>
          <cell r="G318">
            <v>2022</v>
          </cell>
        </row>
        <row r="318">
          <cell r="I318" t="str">
            <v>合格</v>
          </cell>
          <cell r="J318">
            <v>0</v>
          </cell>
          <cell r="K318">
            <v>0</v>
          </cell>
          <cell r="L318">
            <v>0</v>
          </cell>
          <cell r="M318">
            <v>160</v>
          </cell>
        </row>
        <row r="318">
          <cell r="P318">
            <v>1</v>
          </cell>
        </row>
        <row r="318">
          <cell r="S318">
            <v>20</v>
          </cell>
          <cell r="T318">
            <v>100</v>
          </cell>
          <cell r="U318">
            <v>0</v>
          </cell>
          <cell r="V318">
            <v>60</v>
          </cell>
          <cell r="W318">
            <v>60</v>
          </cell>
          <cell r="X318">
            <v>90</v>
          </cell>
          <cell r="Y318">
            <v>0</v>
          </cell>
          <cell r="Z318">
            <v>0</v>
          </cell>
          <cell r="AA318">
            <v>0</v>
          </cell>
          <cell r="AB318">
            <v>0</v>
          </cell>
          <cell r="AC318">
            <v>0</v>
          </cell>
          <cell r="AD318">
            <v>0</v>
          </cell>
          <cell r="AE318">
            <v>0</v>
          </cell>
          <cell r="AF318">
            <v>0</v>
          </cell>
          <cell r="AG318">
            <v>0</v>
          </cell>
          <cell r="AH318">
            <v>0</v>
          </cell>
        </row>
        <row r="318">
          <cell r="AK318">
            <v>490</v>
          </cell>
          <cell r="AL318" t="str">
            <v>临床病理科</v>
          </cell>
        </row>
        <row r="319">
          <cell r="F319" t="str">
            <v>临床病理科</v>
          </cell>
          <cell r="G319">
            <v>2022</v>
          </cell>
        </row>
        <row r="319">
          <cell r="I319" t="str">
            <v>合格</v>
          </cell>
          <cell r="J319">
            <v>0</v>
          </cell>
          <cell r="K319">
            <v>0</v>
          </cell>
          <cell r="L319">
            <v>0</v>
          </cell>
          <cell r="M319">
            <v>160</v>
          </cell>
        </row>
        <row r="319">
          <cell r="S319">
            <v>0</v>
          </cell>
          <cell r="T319">
            <v>95.4545454545455</v>
          </cell>
          <cell r="U319">
            <v>10</v>
          </cell>
          <cell r="V319">
            <v>20</v>
          </cell>
          <cell r="W319">
            <v>0</v>
          </cell>
          <cell r="X319">
            <v>0</v>
          </cell>
          <cell r="Y319">
            <v>0</v>
          </cell>
          <cell r="Z319">
            <v>0</v>
          </cell>
          <cell r="AA319">
            <v>0</v>
          </cell>
          <cell r="AB319">
            <v>0</v>
          </cell>
          <cell r="AC319">
            <v>0</v>
          </cell>
          <cell r="AD319">
            <v>0</v>
          </cell>
          <cell r="AE319">
            <v>0</v>
          </cell>
          <cell r="AF319">
            <v>0</v>
          </cell>
          <cell r="AG319">
            <v>0</v>
          </cell>
          <cell r="AH319">
            <v>0</v>
          </cell>
        </row>
        <row r="319">
          <cell r="AK319">
            <v>285.454545454545</v>
          </cell>
          <cell r="AL319" t="str">
            <v>临床病理科</v>
          </cell>
        </row>
        <row r="320">
          <cell r="F320" t="str">
            <v>麻醉科</v>
          </cell>
          <cell r="G320">
            <v>2021</v>
          </cell>
        </row>
        <row r="320">
          <cell r="I320" t="str">
            <v>合格</v>
          </cell>
          <cell r="J320">
            <v>0</v>
          </cell>
          <cell r="K320">
            <v>0</v>
          </cell>
          <cell r="L320">
            <v>0</v>
          </cell>
          <cell r="M320">
            <v>160</v>
          </cell>
          <cell r="N320">
            <v>3</v>
          </cell>
        </row>
        <row r="320">
          <cell r="P320">
            <v>2</v>
          </cell>
        </row>
        <row r="320">
          <cell r="S320">
            <v>190</v>
          </cell>
          <cell r="T320">
            <v>100</v>
          </cell>
          <cell r="U320">
            <v>10</v>
          </cell>
          <cell r="V320">
            <v>60</v>
          </cell>
          <cell r="W320">
            <v>60</v>
          </cell>
          <cell r="X320">
            <v>60</v>
          </cell>
          <cell r="Y320">
            <v>0</v>
          </cell>
          <cell r="Z320">
            <v>100</v>
          </cell>
          <cell r="AA320">
            <v>150</v>
          </cell>
          <cell r="AB320">
            <v>100</v>
          </cell>
          <cell r="AC320">
            <v>0</v>
          </cell>
          <cell r="AD320">
            <v>0</v>
          </cell>
          <cell r="AE320">
            <v>0</v>
          </cell>
          <cell r="AF320">
            <v>0</v>
          </cell>
          <cell r="AG320">
            <v>0</v>
          </cell>
          <cell r="AH320">
            <v>0</v>
          </cell>
        </row>
        <row r="320">
          <cell r="AK320">
            <v>990</v>
          </cell>
          <cell r="AL320" t="str">
            <v>麻醉科</v>
          </cell>
        </row>
        <row r="321">
          <cell r="F321" t="str">
            <v>麻醉科</v>
          </cell>
          <cell r="G321">
            <v>2020</v>
          </cell>
        </row>
        <row r="321">
          <cell r="I321" t="str">
            <v>合格</v>
          </cell>
          <cell r="J321">
            <v>0</v>
          </cell>
          <cell r="K321">
            <v>0</v>
          </cell>
          <cell r="L321">
            <v>0</v>
          </cell>
          <cell r="M321">
            <v>160</v>
          </cell>
          <cell r="N321">
            <v>0</v>
          </cell>
          <cell r="O321">
            <v>1</v>
          </cell>
          <cell r="P321">
            <v>0</v>
          </cell>
          <cell r="Q321">
            <v>0</v>
          </cell>
          <cell r="R321">
            <v>0</v>
          </cell>
          <cell r="S321">
            <v>20</v>
          </cell>
          <cell r="T321">
            <v>100</v>
          </cell>
          <cell r="U321">
            <v>10</v>
          </cell>
          <cell r="V321">
            <v>40</v>
          </cell>
          <cell r="W321">
            <v>120</v>
          </cell>
          <cell r="X321">
            <v>120</v>
          </cell>
          <cell r="Y321">
            <v>0</v>
          </cell>
          <cell r="Z321">
            <v>100</v>
          </cell>
          <cell r="AA321">
            <v>150</v>
          </cell>
          <cell r="AB321">
            <v>100</v>
          </cell>
          <cell r="AC321">
            <v>0</v>
          </cell>
          <cell r="AD321">
            <v>0</v>
          </cell>
          <cell r="AE321">
            <v>0</v>
          </cell>
          <cell r="AF321">
            <v>0</v>
          </cell>
          <cell r="AG321">
            <v>0</v>
          </cell>
          <cell r="AH321">
            <v>0</v>
          </cell>
        </row>
        <row r="321">
          <cell r="AK321">
            <v>920</v>
          </cell>
          <cell r="AL321" t="str">
            <v>麻醉科</v>
          </cell>
        </row>
        <row r="322">
          <cell r="F322" t="str">
            <v>麻醉科</v>
          </cell>
          <cell r="G322">
            <v>2022</v>
          </cell>
        </row>
        <row r="322">
          <cell r="I322" t="str">
            <v>合格</v>
          </cell>
          <cell r="J322">
            <v>0</v>
          </cell>
          <cell r="K322">
            <v>0</v>
          </cell>
          <cell r="L322">
            <v>0</v>
          </cell>
          <cell r="M322">
            <v>160</v>
          </cell>
          <cell r="N322">
            <v>2</v>
          </cell>
        </row>
        <row r="322">
          <cell r="P322">
            <v>1</v>
          </cell>
        </row>
        <row r="322">
          <cell r="S322">
            <v>120</v>
          </cell>
          <cell r="T322">
            <v>100</v>
          </cell>
          <cell r="U322">
            <v>10</v>
          </cell>
          <cell r="V322">
            <v>40</v>
          </cell>
          <cell r="W322">
            <v>60</v>
          </cell>
          <cell r="X322">
            <v>60</v>
          </cell>
          <cell r="Y322">
            <v>0</v>
          </cell>
          <cell r="Z322">
            <v>100</v>
          </cell>
          <cell r="AA322">
            <v>150</v>
          </cell>
          <cell r="AB322">
            <v>100</v>
          </cell>
          <cell r="AC322">
            <v>0</v>
          </cell>
          <cell r="AD322">
            <v>0</v>
          </cell>
          <cell r="AE322">
            <v>0</v>
          </cell>
          <cell r="AF322">
            <v>0</v>
          </cell>
          <cell r="AG322">
            <v>0</v>
          </cell>
          <cell r="AH322">
            <v>0</v>
          </cell>
        </row>
        <row r="322">
          <cell r="AK322">
            <v>900</v>
          </cell>
          <cell r="AL322" t="str">
            <v>麻醉科</v>
          </cell>
        </row>
        <row r="323">
          <cell r="F323" t="str">
            <v>麻醉科</v>
          </cell>
          <cell r="G323">
            <v>2020</v>
          </cell>
        </row>
        <row r="323">
          <cell r="I323" t="str">
            <v>合格</v>
          </cell>
          <cell r="J323">
            <v>0</v>
          </cell>
          <cell r="K323">
            <v>0</v>
          </cell>
          <cell r="L323">
            <v>0</v>
          </cell>
          <cell r="M323">
            <v>160</v>
          </cell>
          <cell r="N323">
            <v>0</v>
          </cell>
          <cell r="O323">
            <v>2</v>
          </cell>
          <cell r="P323">
            <v>1</v>
          </cell>
        </row>
        <row r="323">
          <cell r="S323">
            <v>60</v>
          </cell>
          <cell r="T323">
            <v>100</v>
          </cell>
          <cell r="U323">
            <v>10</v>
          </cell>
          <cell r="V323">
            <v>80</v>
          </cell>
          <cell r="W323">
            <v>30</v>
          </cell>
          <cell r="X323">
            <v>30</v>
          </cell>
          <cell r="Y323">
            <v>80</v>
          </cell>
          <cell r="Z323">
            <v>100</v>
          </cell>
          <cell r="AA323">
            <v>150</v>
          </cell>
          <cell r="AB323">
            <v>100</v>
          </cell>
          <cell r="AC323">
            <v>0</v>
          </cell>
          <cell r="AD323">
            <v>0</v>
          </cell>
          <cell r="AE323">
            <v>0</v>
          </cell>
          <cell r="AF323">
            <v>0</v>
          </cell>
          <cell r="AG323">
            <v>0</v>
          </cell>
          <cell r="AH323">
            <v>0</v>
          </cell>
        </row>
        <row r="323">
          <cell r="AK323">
            <v>900</v>
          </cell>
          <cell r="AL323" t="str">
            <v>麻醉科</v>
          </cell>
        </row>
        <row r="324">
          <cell r="F324" t="str">
            <v>麻醉科</v>
          </cell>
          <cell r="G324">
            <v>2021</v>
          </cell>
        </row>
        <row r="324">
          <cell r="I324" t="str">
            <v>合格</v>
          </cell>
          <cell r="J324">
            <v>0</v>
          </cell>
          <cell r="K324">
            <v>0</v>
          </cell>
          <cell r="L324">
            <v>0</v>
          </cell>
          <cell r="M324">
            <v>160</v>
          </cell>
          <cell r="N324">
            <v>0</v>
          </cell>
          <cell r="O324">
            <v>3</v>
          </cell>
          <cell r="P324">
            <v>1</v>
          </cell>
          <cell r="Q324">
            <v>0</v>
          </cell>
          <cell r="R324">
            <v>0</v>
          </cell>
          <cell r="S324">
            <v>80</v>
          </cell>
          <cell r="T324">
            <v>100</v>
          </cell>
          <cell r="U324">
            <v>10</v>
          </cell>
          <cell r="V324">
            <v>60</v>
          </cell>
          <cell r="W324">
            <v>60</v>
          </cell>
          <cell r="X324">
            <v>60</v>
          </cell>
          <cell r="Y324">
            <v>0</v>
          </cell>
          <cell r="Z324">
            <v>100</v>
          </cell>
          <cell r="AA324">
            <v>150</v>
          </cell>
          <cell r="AB324">
            <v>100</v>
          </cell>
          <cell r="AC324">
            <v>0</v>
          </cell>
          <cell r="AD324">
            <v>0</v>
          </cell>
          <cell r="AE324">
            <v>0</v>
          </cell>
          <cell r="AF324">
            <v>0</v>
          </cell>
          <cell r="AG324">
            <v>0</v>
          </cell>
          <cell r="AH324">
            <v>0</v>
          </cell>
        </row>
        <row r="324">
          <cell r="AK324">
            <v>880</v>
          </cell>
          <cell r="AL324" t="str">
            <v>麻醉科</v>
          </cell>
        </row>
        <row r="325">
          <cell r="F325" t="str">
            <v>麻醉科</v>
          </cell>
          <cell r="G325">
            <v>2021</v>
          </cell>
        </row>
        <row r="325">
          <cell r="I325" t="str">
            <v>合格</v>
          </cell>
          <cell r="J325">
            <v>0</v>
          </cell>
          <cell r="K325">
            <v>0</v>
          </cell>
          <cell r="L325">
            <v>0</v>
          </cell>
          <cell r="M325">
            <v>160</v>
          </cell>
          <cell r="N325">
            <v>0</v>
          </cell>
          <cell r="O325">
            <v>3</v>
          </cell>
          <cell r="P325">
            <v>1</v>
          </cell>
          <cell r="Q325">
            <v>0</v>
          </cell>
          <cell r="R325">
            <v>0</v>
          </cell>
          <cell r="S325">
            <v>80</v>
          </cell>
          <cell r="T325">
            <v>100</v>
          </cell>
          <cell r="U325">
            <v>10</v>
          </cell>
          <cell r="V325">
            <v>60</v>
          </cell>
          <cell r="W325">
            <v>90</v>
          </cell>
          <cell r="X325">
            <v>30</v>
          </cell>
          <cell r="Y325">
            <v>0</v>
          </cell>
          <cell r="Z325">
            <v>100</v>
          </cell>
          <cell r="AA325">
            <v>150</v>
          </cell>
          <cell r="AB325">
            <v>100</v>
          </cell>
          <cell r="AC325">
            <v>0</v>
          </cell>
          <cell r="AD325">
            <v>0</v>
          </cell>
          <cell r="AE325">
            <v>0</v>
          </cell>
          <cell r="AF325">
            <v>0</v>
          </cell>
          <cell r="AG325">
            <v>0</v>
          </cell>
          <cell r="AH325">
            <v>0</v>
          </cell>
        </row>
        <row r="325">
          <cell r="AK325">
            <v>880</v>
          </cell>
          <cell r="AL325" t="str">
            <v>麻醉科</v>
          </cell>
        </row>
        <row r="326">
          <cell r="F326" t="str">
            <v>麻醉科</v>
          </cell>
          <cell r="G326">
            <v>2021</v>
          </cell>
        </row>
        <row r="326">
          <cell r="I326" t="str">
            <v>合格</v>
          </cell>
          <cell r="J326">
            <v>0</v>
          </cell>
          <cell r="K326">
            <v>0</v>
          </cell>
          <cell r="L326">
            <v>0</v>
          </cell>
          <cell r="M326">
            <v>160</v>
          </cell>
          <cell r="N326">
            <v>0</v>
          </cell>
          <cell r="O326">
            <v>2</v>
          </cell>
          <cell r="P326">
            <v>1</v>
          </cell>
          <cell r="Q326">
            <v>0</v>
          </cell>
          <cell r="R326">
            <v>0</v>
          </cell>
          <cell r="S326">
            <v>60</v>
          </cell>
          <cell r="T326">
            <v>100</v>
          </cell>
          <cell r="U326">
            <v>10</v>
          </cell>
          <cell r="V326">
            <v>60</v>
          </cell>
          <cell r="W326">
            <v>90</v>
          </cell>
          <cell r="X326">
            <v>30</v>
          </cell>
          <cell r="Y326">
            <v>0</v>
          </cell>
          <cell r="Z326">
            <v>100</v>
          </cell>
          <cell r="AA326">
            <v>150</v>
          </cell>
          <cell r="AB326">
            <v>100</v>
          </cell>
          <cell r="AC326">
            <v>0</v>
          </cell>
          <cell r="AD326">
            <v>0</v>
          </cell>
          <cell r="AE326">
            <v>0</v>
          </cell>
          <cell r="AF326">
            <v>0</v>
          </cell>
          <cell r="AG326">
            <v>0</v>
          </cell>
          <cell r="AH326">
            <v>0</v>
          </cell>
        </row>
        <row r="326">
          <cell r="AK326">
            <v>860</v>
          </cell>
          <cell r="AL326" t="str">
            <v>麻醉科</v>
          </cell>
        </row>
        <row r="327">
          <cell r="F327" t="str">
            <v>麻醉科</v>
          </cell>
          <cell r="G327">
            <v>2021</v>
          </cell>
        </row>
        <row r="327">
          <cell r="I327" t="str">
            <v>合格</v>
          </cell>
          <cell r="J327">
            <v>0</v>
          </cell>
          <cell r="K327">
            <v>0</v>
          </cell>
          <cell r="L327">
            <v>0</v>
          </cell>
          <cell r="M327">
            <v>160</v>
          </cell>
          <cell r="N327">
            <v>0</v>
          </cell>
          <cell r="O327">
            <v>3</v>
          </cell>
          <cell r="P327">
            <v>1</v>
          </cell>
          <cell r="Q327">
            <v>0</v>
          </cell>
          <cell r="R327">
            <v>0</v>
          </cell>
          <cell r="S327">
            <v>80</v>
          </cell>
          <cell r="T327">
            <v>100</v>
          </cell>
          <cell r="U327">
            <v>10</v>
          </cell>
          <cell r="V327">
            <v>40</v>
          </cell>
          <cell r="W327">
            <v>90</v>
          </cell>
          <cell r="X327">
            <v>30</v>
          </cell>
          <cell r="Y327">
            <v>0</v>
          </cell>
          <cell r="Z327">
            <v>100</v>
          </cell>
          <cell r="AA327">
            <v>150</v>
          </cell>
          <cell r="AB327">
            <v>100</v>
          </cell>
          <cell r="AC327">
            <v>0</v>
          </cell>
          <cell r="AD327">
            <v>0</v>
          </cell>
          <cell r="AE327">
            <v>0</v>
          </cell>
          <cell r="AF327">
            <v>0</v>
          </cell>
          <cell r="AG327">
            <v>0</v>
          </cell>
          <cell r="AH327">
            <v>0</v>
          </cell>
        </row>
        <row r="327">
          <cell r="AK327">
            <v>860</v>
          </cell>
          <cell r="AL327" t="str">
            <v>麻醉科</v>
          </cell>
        </row>
        <row r="328">
          <cell r="F328" t="str">
            <v>麻醉科</v>
          </cell>
          <cell r="G328">
            <v>2021</v>
          </cell>
        </row>
        <row r="328">
          <cell r="I328" t="str">
            <v>合格</v>
          </cell>
          <cell r="J328">
            <v>0</v>
          </cell>
          <cell r="K328">
            <v>0</v>
          </cell>
          <cell r="L328">
            <v>0</v>
          </cell>
          <cell r="M328">
            <v>120</v>
          </cell>
          <cell r="N328">
            <v>0</v>
          </cell>
          <cell r="O328">
            <v>2</v>
          </cell>
          <cell r="P328">
            <v>3</v>
          </cell>
        </row>
        <row r="328">
          <cell r="S328">
            <v>100</v>
          </cell>
          <cell r="T328">
            <v>100</v>
          </cell>
          <cell r="U328">
            <v>10</v>
          </cell>
          <cell r="V328">
            <v>80</v>
          </cell>
          <cell r="W328">
            <v>0</v>
          </cell>
          <cell r="X328">
            <v>30</v>
          </cell>
          <cell r="Y328">
            <v>60</v>
          </cell>
          <cell r="Z328">
            <v>100</v>
          </cell>
          <cell r="AA328">
            <v>150</v>
          </cell>
          <cell r="AB328">
            <v>100</v>
          </cell>
          <cell r="AC328">
            <v>0</v>
          </cell>
          <cell r="AD328">
            <v>0</v>
          </cell>
          <cell r="AE328">
            <v>0</v>
          </cell>
          <cell r="AF328">
            <v>0</v>
          </cell>
          <cell r="AG328">
            <v>0</v>
          </cell>
          <cell r="AH328">
            <v>0</v>
          </cell>
        </row>
        <row r="328">
          <cell r="AK328">
            <v>850</v>
          </cell>
          <cell r="AL328" t="str">
            <v>麻醉科</v>
          </cell>
        </row>
        <row r="329">
          <cell r="F329" t="str">
            <v>麻醉科</v>
          </cell>
          <cell r="G329">
            <v>2020</v>
          </cell>
        </row>
        <row r="329">
          <cell r="I329" t="str">
            <v>合格</v>
          </cell>
          <cell r="J329">
            <v>0</v>
          </cell>
          <cell r="K329">
            <v>0</v>
          </cell>
          <cell r="L329">
            <v>0</v>
          </cell>
          <cell r="M329">
            <v>160</v>
          </cell>
          <cell r="N329">
            <v>0</v>
          </cell>
          <cell r="O329">
            <v>2</v>
          </cell>
          <cell r="P329">
            <v>1</v>
          </cell>
          <cell r="Q329">
            <v>0</v>
          </cell>
          <cell r="R329">
            <v>0</v>
          </cell>
          <cell r="S329">
            <v>60</v>
          </cell>
          <cell r="T329">
            <v>100</v>
          </cell>
          <cell r="U329">
            <v>0</v>
          </cell>
          <cell r="V329">
            <v>20</v>
          </cell>
          <cell r="W329">
            <v>90</v>
          </cell>
          <cell r="X329">
            <v>60</v>
          </cell>
          <cell r="Y329">
            <v>0</v>
          </cell>
          <cell r="Z329">
            <v>100</v>
          </cell>
          <cell r="AA329">
            <v>150</v>
          </cell>
          <cell r="AB329">
            <v>100</v>
          </cell>
          <cell r="AC329">
            <v>0</v>
          </cell>
          <cell r="AD329">
            <v>0</v>
          </cell>
          <cell r="AE329">
            <v>0</v>
          </cell>
          <cell r="AF329">
            <v>0</v>
          </cell>
          <cell r="AG329">
            <v>0</v>
          </cell>
          <cell r="AH329">
            <v>0</v>
          </cell>
        </row>
        <row r="329">
          <cell r="AK329">
            <v>840</v>
          </cell>
          <cell r="AL329" t="str">
            <v>麻醉科</v>
          </cell>
        </row>
        <row r="330">
          <cell r="F330" t="str">
            <v>麻醉科</v>
          </cell>
          <cell r="G330">
            <v>2020</v>
          </cell>
        </row>
        <row r="330">
          <cell r="I330" t="str">
            <v>合格</v>
          </cell>
          <cell r="J330">
            <v>0</v>
          </cell>
          <cell r="K330">
            <v>0</v>
          </cell>
          <cell r="L330">
            <v>0</v>
          </cell>
          <cell r="M330">
            <v>160</v>
          </cell>
          <cell r="N330">
            <v>0</v>
          </cell>
          <cell r="O330">
            <v>2</v>
          </cell>
          <cell r="P330">
            <v>1</v>
          </cell>
          <cell r="Q330">
            <v>0</v>
          </cell>
          <cell r="R330">
            <v>0</v>
          </cell>
          <cell r="S330">
            <v>60</v>
          </cell>
          <cell r="T330">
            <v>100</v>
          </cell>
          <cell r="U330">
            <v>10</v>
          </cell>
          <cell r="V330">
            <v>40</v>
          </cell>
          <cell r="W330">
            <v>60</v>
          </cell>
          <cell r="X330">
            <v>60</v>
          </cell>
          <cell r="Y330">
            <v>0</v>
          </cell>
          <cell r="Z330">
            <v>100</v>
          </cell>
          <cell r="AA330">
            <v>150</v>
          </cell>
          <cell r="AB330">
            <v>100</v>
          </cell>
          <cell r="AC330">
            <v>0</v>
          </cell>
          <cell r="AD330">
            <v>0</v>
          </cell>
          <cell r="AE330">
            <v>0</v>
          </cell>
          <cell r="AF330">
            <v>0</v>
          </cell>
          <cell r="AG330">
            <v>0</v>
          </cell>
          <cell r="AH330">
            <v>0</v>
          </cell>
        </row>
        <row r="330">
          <cell r="AK330">
            <v>840</v>
          </cell>
          <cell r="AL330" t="str">
            <v>麻醉科</v>
          </cell>
        </row>
        <row r="331">
          <cell r="F331" t="str">
            <v>麻醉科</v>
          </cell>
          <cell r="G331">
            <v>2021</v>
          </cell>
        </row>
        <row r="331">
          <cell r="I331" t="str">
            <v>合格</v>
          </cell>
          <cell r="J331">
            <v>0</v>
          </cell>
          <cell r="K331">
            <v>0</v>
          </cell>
          <cell r="L331">
            <v>0</v>
          </cell>
          <cell r="M331">
            <v>160</v>
          </cell>
          <cell r="N331">
            <v>0</v>
          </cell>
          <cell r="O331">
            <v>3</v>
          </cell>
          <cell r="P331">
            <v>1</v>
          </cell>
          <cell r="Q331">
            <v>0</v>
          </cell>
          <cell r="R331">
            <v>0</v>
          </cell>
          <cell r="S331">
            <v>80</v>
          </cell>
          <cell r="T331">
            <v>100</v>
          </cell>
          <cell r="U331">
            <v>10</v>
          </cell>
          <cell r="V331">
            <v>20</v>
          </cell>
          <cell r="W331">
            <v>90</v>
          </cell>
          <cell r="X331">
            <v>30</v>
          </cell>
          <cell r="Y331">
            <v>0</v>
          </cell>
          <cell r="Z331">
            <v>100</v>
          </cell>
          <cell r="AA331">
            <v>150</v>
          </cell>
          <cell r="AB331">
            <v>100</v>
          </cell>
          <cell r="AC331">
            <v>0</v>
          </cell>
          <cell r="AD331">
            <v>0</v>
          </cell>
          <cell r="AE331">
            <v>0</v>
          </cell>
          <cell r="AF331">
            <v>0</v>
          </cell>
          <cell r="AG331">
            <v>0</v>
          </cell>
          <cell r="AH331">
            <v>0</v>
          </cell>
        </row>
        <row r="331">
          <cell r="AK331">
            <v>840</v>
          </cell>
          <cell r="AL331" t="str">
            <v>麻醉科</v>
          </cell>
        </row>
        <row r="332">
          <cell r="F332" t="str">
            <v>麻醉科</v>
          </cell>
          <cell r="G332">
            <v>2021</v>
          </cell>
        </row>
        <row r="332">
          <cell r="I332" t="str">
            <v>合格</v>
          </cell>
          <cell r="J332">
            <v>0</v>
          </cell>
          <cell r="K332">
            <v>0</v>
          </cell>
          <cell r="L332">
            <v>0</v>
          </cell>
          <cell r="M332">
            <v>160</v>
          </cell>
          <cell r="N332">
            <v>0</v>
          </cell>
          <cell r="O332">
            <v>3</v>
          </cell>
          <cell r="P332">
            <v>0</v>
          </cell>
          <cell r="Q332">
            <v>0</v>
          </cell>
          <cell r="R332">
            <v>0</v>
          </cell>
          <cell r="S332">
            <v>60</v>
          </cell>
          <cell r="T332">
            <v>100</v>
          </cell>
          <cell r="U332">
            <v>10</v>
          </cell>
          <cell r="V332">
            <v>40</v>
          </cell>
          <cell r="W332">
            <v>90</v>
          </cell>
          <cell r="X332">
            <v>30</v>
          </cell>
          <cell r="Y332">
            <v>0</v>
          </cell>
          <cell r="Z332">
            <v>100</v>
          </cell>
          <cell r="AA332">
            <v>150</v>
          </cell>
          <cell r="AB332">
            <v>100</v>
          </cell>
          <cell r="AC332">
            <v>0</v>
          </cell>
          <cell r="AD332">
            <v>0</v>
          </cell>
          <cell r="AE332">
            <v>0</v>
          </cell>
          <cell r="AF332">
            <v>0</v>
          </cell>
          <cell r="AG332">
            <v>0</v>
          </cell>
          <cell r="AH332">
            <v>0</v>
          </cell>
        </row>
        <row r="332">
          <cell r="AK332">
            <v>840</v>
          </cell>
          <cell r="AL332" t="str">
            <v>麻醉科</v>
          </cell>
        </row>
        <row r="333">
          <cell r="F333" t="str">
            <v>麻醉科</v>
          </cell>
          <cell r="G333">
            <v>2021</v>
          </cell>
        </row>
        <row r="333">
          <cell r="I333" t="str">
            <v>合格</v>
          </cell>
          <cell r="J333">
            <v>0</v>
          </cell>
          <cell r="K333">
            <v>0</v>
          </cell>
          <cell r="L333">
            <v>0</v>
          </cell>
          <cell r="M333">
            <v>160</v>
          </cell>
          <cell r="N333">
            <v>0</v>
          </cell>
          <cell r="O333">
            <v>3</v>
          </cell>
          <cell r="P333">
            <v>0</v>
          </cell>
          <cell r="Q333">
            <v>0</v>
          </cell>
          <cell r="R333">
            <v>0</v>
          </cell>
          <cell r="S333">
            <v>60</v>
          </cell>
          <cell r="T333">
            <v>100</v>
          </cell>
          <cell r="U333">
            <v>10</v>
          </cell>
          <cell r="V333">
            <v>40</v>
          </cell>
          <cell r="W333">
            <v>60</v>
          </cell>
          <cell r="X333">
            <v>60</v>
          </cell>
          <cell r="Y333">
            <v>0</v>
          </cell>
          <cell r="Z333">
            <v>100</v>
          </cell>
          <cell r="AA333">
            <v>150</v>
          </cell>
          <cell r="AB333">
            <v>100</v>
          </cell>
          <cell r="AC333">
            <v>0</v>
          </cell>
          <cell r="AD333">
            <v>0</v>
          </cell>
          <cell r="AE333">
            <v>0</v>
          </cell>
          <cell r="AF333">
            <v>0</v>
          </cell>
          <cell r="AG333">
            <v>0</v>
          </cell>
          <cell r="AH333">
            <v>0</v>
          </cell>
        </row>
        <row r="333">
          <cell r="AK333">
            <v>840</v>
          </cell>
          <cell r="AL333" t="str">
            <v>麻醉科</v>
          </cell>
        </row>
        <row r="334">
          <cell r="F334" t="str">
            <v>麻醉科</v>
          </cell>
          <cell r="G334">
            <v>2020</v>
          </cell>
        </row>
        <row r="334">
          <cell r="I334" t="str">
            <v>合格</v>
          </cell>
          <cell r="J334">
            <v>0</v>
          </cell>
          <cell r="K334">
            <v>0</v>
          </cell>
          <cell r="L334">
            <v>0</v>
          </cell>
          <cell r="M334">
            <v>160</v>
          </cell>
          <cell r="N334">
            <v>0</v>
          </cell>
          <cell r="O334">
            <v>2</v>
          </cell>
          <cell r="P334">
            <v>5</v>
          </cell>
        </row>
        <row r="334">
          <cell r="S334">
            <v>140</v>
          </cell>
          <cell r="T334">
            <v>100</v>
          </cell>
          <cell r="U334">
            <v>0</v>
          </cell>
          <cell r="V334">
            <v>20</v>
          </cell>
          <cell r="W334">
            <v>30</v>
          </cell>
          <cell r="X334">
            <v>30</v>
          </cell>
          <cell r="Y334">
            <v>0</v>
          </cell>
          <cell r="Z334">
            <v>100</v>
          </cell>
          <cell r="AA334">
            <v>150</v>
          </cell>
          <cell r="AB334">
            <v>100</v>
          </cell>
          <cell r="AC334">
            <v>0</v>
          </cell>
          <cell r="AD334">
            <v>0</v>
          </cell>
          <cell r="AE334">
            <v>0</v>
          </cell>
          <cell r="AF334">
            <v>0</v>
          </cell>
          <cell r="AG334">
            <v>0</v>
          </cell>
          <cell r="AH334">
            <v>0</v>
          </cell>
        </row>
        <row r="334">
          <cell r="AK334">
            <v>830</v>
          </cell>
          <cell r="AL334" t="str">
            <v>麻醉科</v>
          </cell>
        </row>
        <row r="335">
          <cell r="F335" t="str">
            <v>麻醉科</v>
          </cell>
          <cell r="G335">
            <v>2021</v>
          </cell>
        </row>
        <row r="335">
          <cell r="I335" t="str">
            <v>合格</v>
          </cell>
          <cell r="J335">
            <v>0</v>
          </cell>
          <cell r="K335">
            <v>0</v>
          </cell>
          <cell r="L335">
            <v>0</v>
          </cell>
          <cell r="M335">
            <v>160</v>
          </cell>
          <cell r="N335">
            <v>0</v>
          </cell>
          <cell r="O335">
            <v>3</v>
          </cell>
          <cell r="P335">
            <v>1</v>
          </cell>
          <cell r="Q335">
            <v>0</v>
          </cell>
          <cell r="R335">
            <v>0</v>
          </cell>
          <cell r="S335">
            <v>80</v>
          </cell>
          <cell r="T335">
            <v>100</v>
          </cell>
          <cell r="U335">
            <v>0</v>
          </cell>
          <cell r="V335">
            <v>40</v>
          </cell>
          <cell r="W335">
            <v>60</v>
          </cell>
          <cell r="X335">
            <v>30</v>
          </cell>
          <cell r="Y335">
            <v>0</v>
          </cell>
          <cell r="Z335">
            <v>100</v>
          </cell>
          <cell r="AA335">
            <v>150</v>
          </cell>
          <cell r="AB335">
            <v>100</v>
          </cell>
          <cell r="AC335">
            <v>0</v>
          </cell>
          <cell r="AD335">
            <v>0</v>
          </cell>
          <cell r="AE335">
            <v>0</v>
          </cell>
          <cell r="AF335">
            <v>0</v>
          </cell>
          <cell r="AG335">
            <v>0</v>
          </cell>
          <cell r="AH335">
            <v>0</v>
          </cell>
        </row>
        <row r="335">
          <cell r="AK335">
            <v>820</v>
          </cell>
          <cell r="AL335" t="str">
            <v>麻醉科</v>
          </cell>
        </row>
        <row r="336">
          <cell r="F336" t="str">
            <v>麻醉科</v>
          </cell>
          <cell r="G336">
            <v>2020</v>
          </cell>
        </row>
        <row r="336">
          <cell r="I336" t="str">
            <v>合格</v>
          </cell>
          <cell r="J336">
            <v>0</v>
          </cell>
          <cell r="K336">
            <v>0</v>
          </cell>
          <cell r="L336">
            <v>0</v>
          </cell>
          <cell r="M336">
            <v>160</v>
          </cell>
          <cell r="N336">
            <v>0</v>
          </cell>
          <cell r="O336">
            <v>2</v>
          </cell>
          <cell r="P336">
            <v>1</v>
          </cell>
          <cell r="Q336">
            <v>0</v>
          </cell>
          <cell r="R336">
            <v>0</v>
          </cell>
          <cell r="S336">
            <v>60</v>
          </cell>
          <cell r="T336">
            <v>100</v>
          </cell>
          <cell r="U336">
            <v>10</v>
          </cell>
          <cell r="V336">
            <v>40</v>
          </cell>
          <cell r="W336">
            <v>60</v>
          </cell>
          <cell r="X336">
            <v>30</v>
          </cell>
          <cell r="Y336">
            <v>0</v>
          </cell>
          <cell r="Z336">
            <v>100</v>
          </cell>
          <cell r="AA336">
            <v>150</v>
          </cell>
          <cell r="AB336">
            <v>100</v>
          </cell>
          <cell r="AC336">
            <v>0</v>
          </cell>
          <cell r="AD336">
            <v>0</v>
          </cell>
          <cell r="AE336">
            <v>0</v>
          </cell>
          <cell r="AF336">
            <v>0</v>
          </cell>
          <cell r="AG336">
            <v>0</v>
          </cell>
          <cell r="AH336">
            <v>0</v>
          </cell>
        </row>
        <row r="336">
          <cell r="AK336">
            <v>810</v>
          </cell>
          <cell r="AL336" t="str">
            <v>麻醉科</v>
          </cell>
        </row>
        <row r="337">
          <cell r="F337" t="str">
            <v>麻醉科</v>
          </cell>
          <cell r="G337">
            <v>2021</v>
          </cell>
        </row>
        <row r="337">
          <cell r="I337" t="str">
            <v>合格</v>
          </cell>
          <cell r="J337">
            <v>0</v>
          </cell>
          <cell r="K337">
            <v>0</v>
          </cell>
          <cell r="L337">
            <v>0</v>
          </cell>
          <cell r="M337">
            <v>120</v>
          </cell>
          <cell r="N337">
            <v>0</v>
          </cell>
          <cell r="O337">
            <v>4</v>
          </cell>
          <cell r="P337">
            <v>1</v>
          </cell>
        </row>
        <row r="337">
          <cell r="S337">
            <v>100</v>
          </cell>
          <cell r="T337">
            <v>100</v>
          </cell>
          <cell r="U337">
            <v>10</v>
          </cell>
          <cell r="V337">
            <v>80</v>
          </cell>
          <cell r="W337">
            <v>0</v>
          </cell>
          <cell r="X337">
            <v>30</v>
          </cell>
          <cell r="Y337">
            <v>20</v>
          </cell>
          <cell r="Z337">
            <v>100</v>
          </cell>
          <cell r="AA337">
            <v>150</v>
          </cell>
          <cell r="AB337">
            <v>100</v>
          </cell>
          <cell r="AC337">
            <v>0</v>
          </cell>
          <cell r="AD337">
            <v>0</v>
          </cell>
          <cell r="AE337">
            <v>0</v>
          </cell>
          <cell r="AF337">
            <v>0</v>
          </cell>
          <cell r="AG337">
            <v>0</v>
          </cell>
          <cell r="AH337">
            <v>0</v>
          </cell>
        </row>
        <row r="337">
          <cell r="AK337">
            <v>810</v>
          </cell>
          <cell r="AL337" t="str">
            <v>麻醉科</v>
          </cell>
        </row>
        <row r="338">
          <cell r="F338" t="str">
            <v>麻醉科</v>
          </cell>
          <cell r="G338">
            <v>2020</v>
          </cell>
        </row>
        <row r="338">
          <cell r="I338" t="str">
            <v>合格</v>
          </cell>
          <cell r="J338">
            <v>0</v>
          </cell>
          <cell r="K338">
            <v>0</v>
          </cell>
          <cell r="L338">
            <v>0</v>
          </cell>
          <cell r="M338">
            <v>160</v>
          </cell>
          <cell r="N338">
            <v>0</v>
          </cell>
          <cell r="O338">
            <v>1</v>
          </cell>
          <cell r="P338">
            <v>0</v>
          </cell>
          <cell r="Q338">
            <v>0</v>
          </cell>
          <cell r="R338">
            <v>0</v>
          </cell>
          <cell r="S338">
            <v>20</v>
          </cell>
          <cell r="T338">
            <v>100</v>
          </cell>
          <cell r="U338">
            <v>10</v>
          </cell>
          <cell r="V338">
            <v>40</v>
          </cell>
          <cell r="W338">
            <v>90</v>
          </cell>
          <cell r="X338">
            <v>30</v>
          </cell>
          <cell r="Y338">
            <v>0</v>
          </cell>
          <cell r="Z338">
            <v>100</v>
          </cell>
          <cell r="AA338">
            <v>150</v>
          </cell>
          <cell r="AB338">
            <v>100</v>
          </cell>
          <cell r="AC338">
            <v>0</v>
          </cell>
          <cell r="AD338">
            <v>0</v>
          </cell>
          <cell r="AE338">
            <v>0</v>
          </cell>
          <cell r="AF338">
            <v>0</v>
          </cell>
          <cell r="AG338">
            <v>0</v>
          </cell>
          <cell r="AH338">
            <v>0</v>
          </cell>
        </row>
        <row r="338">
          <cell r="AK338">
            <v>800</v>
          </cell>
          <cell r="AL338" t="str">
            <v>麻醉科</v>
          </cell>
        </row>
        <row r="339">
          <cell r="F339" t="str">
            <v>麻醉科</v>
          </cell>
          <cell r="G339">
            <v>2020</v>
          </cell>
        </row>
        <row r="339">
          <cell r="I339" t="str">
            <v>合格</v>
          </cell>
          <cell r="J339">
            <v>0</v>
          </cell>
          <cell r="K339">
            <v>0</v>
          </cell>
          <cell r="L339">
            <v>0</v>
          </cell>
          <cell r="M339">
            <v>120</v>
          </cell>
          <cell r="N339">
            <v>2</v>
          </cell>
        </row>
        <row r="339">
          <cell r="S339">
            <v>100</v>
          </cell>
          <cell r="T339">
            <v>100</v>
          </cell>
          <cell r="U339">
            <v>0</v>
          </cell>
          <cell r="V339">
            <v>40</v>
          </cell>
          <cell r="W339">
            <v>60</v>
          </cell>
          <cell r="X339">
            <v>30</v>
          </cell>
          <cell r="Y339">
            <v>0</v>
          </cell>
          <cell r="Z339">
            <v>100</v>
          </cell>
          <cell r="AA339">
            <v>150</v>
          </cell>
          <cell r="AB339">
            <v>100</v>
          </cell>
          <cell r="AC339">
            <v>0</v>
          </cell>
          <cell r="AD339">
            <v>0</v>
          </cell>
          <cell r="AE339">
            <v>0</v>
          </cell>
          <cell r="AF339">
            <v>0</v>
          </cell>
          <cell r="AG339">
            <v>0</v>
          </cell>
          <cell r="AH339">
            <v>0</v>
          </cell>
        </row>
        <row r="339">
          <cell r="AK339">
            <v>800</v>
          </cell>
          <cell r="AL339" t="str">
            <v>麻醉科</v>
          </cell>
        </row>
        <row r="340">
          <cell r="F340" t="str">
            <v>麻醉科</v>
          </cell>
          <cell r="G340">
            <v>2020</v>
          </cell>
        </row>
        <row r="340">
          <cell r="I340" t="str">
            <v>合格</v>
          </cell>
          <cell r="J340">
            <v>0</v>
          </cell>
          <cell r="K340">
            <v>0</v>
          </cell>
          <cell r="L340">
            <v>0</v>
          </cell>
          <cell r="M340">
            <v>160</v>
          </cell>
          <cell r="N340">
            <v>0</v>
          </cell>
          <cell r="O340">
            <v>2</v>
          </cell>
          <cell r="P340">
            <v>2</v>
          </cell>
        </row>
        <row r="340">
          <cell r="S340">
            <v>80</v>
          </cell>
          <cell r="T340">
            <v>100</v>
          </cell>
          <cell r="U340">
            <v>0</v>
          </cell>
          <cell r="V340">
            <v>20</v>
          </cell>
          <cell r="W340">
            <v>30</v>
          </cell>
          <cell r="X340">
            <v>60</v>
          </cell>
          <cell r="Y340">
            <v>0</v>
          </cell>
          <cell r="Z340">
            <v>100</v>
          </cell>
          <cell r="AA340">
            <v>150</v>
          </cell>
          <cell r="AB340">
            <v>100</v>
          </cell>
          <cell r="AC340">
            <v>0</v>
          </cell>
          <cell r="AD340">
            <v>0</v>
          </cell>
          <cell r="AE340">
            <v>0</v>
          </cell>
          <cell r="AF340">
            <v>0</v>
          </cell>
          <cell r="AG340">
            <v>0</v>
          </cell>
          <cell r="AH340">
            <v>0</v>
          </cell>
        </row>
        <row r="340">
          <cell r="AK340">
            <v>800</v>
          </cell>
          <cell r="AL340" t="str">
            <v>麻醉科</v>
          </cell>
        </row>
        <row r="341">
          <cell r="F341" t="str">
            <v>麻醉科</v>
          </cell>
          <cell r="G341">
            <v>2020</v>
          </cell>
        </row>
        <row r="341">
          <cell r="I341" t="str">
            <v>合格</v>
          </cell>
          <cell r="J341">
            <v>0</v>
          </cell>
          <cell r="K341">
            <v>0</v>
          </cell>
          <cell r="L341">
            <v>0</v>
          </cell>
          <cell r="M341">
            <v>120</v>
          </cell>
          <cell r="N341">
            <v>0</v>
          </cell>
          <cell r="O341">
            <v>2</v>
          </cell>
          <cell r="P341">
            <v>4</v>
          </cell>
        </row>
        <row r="341">
          <cell r="S341">
            <v>120</v>
          </cell>
          <cell r="T341">
            <v>100</v>
          </cell>
          <cell r="U341">
            <v>10</v>
          </cell>
          <cell r="V341">
            <v>40</v>
          </cell>
          <cell r="W341">
            <v>0</v>
          </cell>
          <cell r="X341">
            <v>60</v>
          </cell>
          <cell r="Y341">
            <v>0</v>
          </cell>
          <cell r="Z341">
            <v>100</v>
          </cell>
          <cell r="AA341">
            <v>150</v>
          </cell>
          <cell r="AB341">
            <v>100</v>
          </cell>
          <cell r="AC341">
            <v>0</v>
          </cell>
          <cell r="AD341">
            <v>0</v>
          </cell>
          <cell r="AE341">
            <v>0</v>
          </cell>
          <cell r="AF341">
            <v>0</v>
          </cell>
          <cell r="AG341">
            <v>0</v>
          </cell>
          <cell r="AH341">
            <v>0</v>
          </cell>
        </row>
        <row r="341">
          <cell r="AK341">
            <v>800</v>
          </cell>
          <cell r="AL341" t="str">
            <v>麻醉科</v>
          </cell>
        </row>
        <row r="342">
          <cell r="F342" t="str">
            <v>麻醉科</v>
          </cell>
          <cell r="G342">
            <v>2020</v>
          </cell>
        </row>
        <row r="342">
          <cell r="I342" t="str">
            <v>合格</v>
          </cell>
          <cell r="J342">
            <v>0</v>
          </cell>
          <cell r="K342">
            <v>0</v>
          </cell>
          <cell r="L342">
            <v>0</v>
          </cell>
          <cell r="M342">
            <v>120</v>
          </cell>
          <cell r="N342">
            <v>3</v>
          </cell>
        </row>
        <row r="342">
          <cell r="P342">
            <v>1</v>
          </cell>
        </row>
        <row r="342">
          <cell r="S342">
            <v>170</v>
          </cell>
          <cell r="T342">
            <v>100</v>
          </cell>
          <cell r="U342">
            <v>0</v>
          </cell>
          <cell r="V342">
            <v>20</v>
          </cell>
          <cell r="W342">
            <v>0</v>
          </cell>
          <cell r="X342">
            <v>30</v>
          </cell>
          <cell r="Y342">
            <v>0</v>
          </cell>
          <cell r="Z342">
            <v>100</v>
          </cell>
          <cell r="AA342">
            <v>150</v>
          </cell>
          <cell r="AB342">
            <v>100</v>
          </cell>
          <cell r="AC342">
            <v>0</v>
          </cell>
          <cell r="AD342">
            <v>0</v>
          </cell>
          <cell r="AE342">
            <v>0</v>
          </cell>
          <cell r="AF342">
            <v>0</v>
          </cell>
          <cell r="AG342">
            <v>0</v>
          </cell>
          <cell r="AH342">
            <v>0</v>
          </cell>
        </row>
        <row r="342">
          <cell r="AK342">
            <v>790</v>
          </cell>
          <cell r="AL342" t="str">
            <v>麻醉科</v>
          </cell>
        </row>
        <row r="343">
          <cell r="F343" t="str">
            <v>麻醉科</v>
          </cell>
          <cell r="G343">
            <v>2020</v>
          </cell>
        </row>
        <row r="343">
          <cell r="I343" t="str">
            <v>合格</v>
          </cell>
          <cell r="J343">
            <v>0</v>
          </cell>
          <cell r="K343">
            <v>0</v>
          </cell>
          <cell r="L343">
            <v>0</v>
          </cell>
          <cell r="M343">
            <v>160</v>
          </cell>
          <cell r="N343">
            <v>0</v>
          </cell>
          <cell r="O343">
            <v>2</v>
          </cell>
          <cell r="P343">
            <v>1</v>
          </cell>
          <cell r="Q343">
            <v>0</v>
          </cell>
          <cell r="R343">
            <v>0</v>
          </cell>
          <cell r="S343">
            <v>60</v>
          </cell>
          <cell r="T343">
            <v>100</v>
          </cell>
          <cell r="U343">
            <v>10</v>
          </cell>
          <cell r="V343">
            <v>20</v>
          </cell>
          <cell r="W343">
            <v>30</v>
          </cell>
          <cell r="X343">
            <v>60</v>
          </cell>
          <cell r="Y343">
            <v>0</v>
          </cell>
          <cell r="Z343">
            <v>100</v>
          </cell>
          <cell r="AA343">
            <v>150</v>
          </cell>
          <cell r="AB343">
            <v>100</v>
          </cell>
          <cell r="AC343">
            <v>0</v>
          </cell>
          <cell r="AD343">
            <v>0</v>
          </cell>
          <cell r="AE343">
            <v>0</v>
          </cell>
          <cell r="AF343">
            <v>0</v>
          </cell>
          <cell r="AG343">
            <v>0</v>
          </cell>
          <cell r="AH343">
            <v>0</v>
          </cell>
        </row>
        <row r="343">
          <cell r="AK343">
            <v>790</v>
          </cell>
          <cell r="AL343" t="str">
            <v>麻醉科</v>
          </cell>
        </row>
        <row r="344">
          <cell r="F344" t="str">
            <v>麻醉科</v>
          </cell>
          <cell r="G344">
            <v>2021</v>
          </cell>
        </row>
        <row r="344">
          <cell r="I344" t="str">
            <v>合格</v>
          </cell>
          <cell r="J344">
            <v>0</v>
          </cell>
          <cell r="K344">
            <v>0</v>
          </cell>
          <cell r="L344">
            <v>0</v>
          </cell>
          <cell r="M344">
            <v>160</v>
          </cell>
          <cell r="N344">
            <v>0</v>
          </cell>
          <cell r="O344">
            <v>2</v>
          </cell>
          <cell r="P344">
            <v>0</v>
          </cell>
          <cell r="Q344">
            <v>0</v>
          </cell>
          <cell r="R344">
            <v>0</v>
          </cell>
          <cell r="S344">
            <v>40</v>
          </cell>
          <cell r="T344">
            <v>100</v>
          </cell>
          <cell r="U344">
            <v>0</v>
          </cell>
          <cell r="V344">
            <v>40</v>
          </cell>
          <cell r="W344">
            <v>90</v>
          </cell>
          <cell r="X344">
            <v>0</v>
          </cell>
          <cell r="Y344">
            <v>0</v>
          </cell>
          <cell r="Z344">
            <v>100</v>
          </cell>
          <cell r="AA344">
            <v>150</v>
          </cell>
          <cell r="AB344">
            <v>100</v>
          </cell>
          <cell r="AC344">
            <v>0</v>
          </cell>
          <cell r="AD344">
            <v>0</v>
          </cell>
          <cell r="AE344">
            <v>0</v>
          </cell>
          <cell r="AF344">
            <v>0</v>
          </cell>
          <cell r="AG344">
            <v>0</v>
          </cell>
          <cell r="AH344">
            <v>0</v>
          </cell>
        </row>
        <row r="344">
          <cell r="AK344">
            <v>780</v>
          </cell>
          <cell r="AL344" t="str">
            <v>麻醉科</v>
          </cell>
        </row>
        <row r="345">
          <cell r="F345" t="str">
            <v>麻醉科</v>
          </cell>
          <cell r="G345">
            <v>2022</v>
          </cell>
        </row>
        <row r="345">
          <cell r="I345" t="str">
            <v>合格</v>
          </cell>
          <cell r="J345">
            <v>0</v>
          </cell>
          <cell r="K345">
            <v>0</v>
          </cell>
          <cell r="L345">
            <v>0</v>
          </cell>
          <cell r="M345">
            <v>160</v>
          </cell>
          <cell r="N345">
            <v>0</v>
          </cell>
          <cell r="O345">
            <v>3</v>
          </cell>
          <cell r="P345">
            <v>1</v>
          </cell>
          <cell r="Q345">
            <v>0</v>
          </cell>
          <cell r="R345">
            <v>0</v>
          </cell>
          <cell r="S345">
            <v>80</v>
          </cell>
          <cell r="T345">
            <v>100</v>
          </cell>
          <cell r="U345">
            <v>10</v>
          </cell>
          <cell r="V345">
            <v>60</v>
          </cell>
          <cell r="W345">
            <v>90</v>
          </cell>
          <cell r="X345">
            <v>30</v>
          </cell>
          <cell r="Y345">
            <v>0</v>
          </cell>
          <cell r="Z345">
            <v>100</v>
          </cell>
          <cell r="AA345">
            <v>150</v>
          </cell>
          <cell r="AB345">
            <v>0</v>
          </cell>
          <cell r="AC345">
            <v>0</v>
          </cell>
          <cell r="AD345">
            <v>0</v>
          </cell>
          <cell r="AE345">
            <v>0</v>
          </cell>
          <cell r="AF345">
            <v>0</v>
          </cell>
          <cell r="AG345">
            <v>0</v>
          </cell>
          <cell r="AH345">
            <v>0</v>
          </cell>
        </row>
        <row r="345">
          <cell r="AK345">
            <v>780</v>
          </cell>
          <cell r="AL345" t="str">
            <v>麻醉科</v>
          </cell>
        </row>
        <row r="346">
          <cell r="F346" t="str">
            <v>麻醉科</v>
          </cell>
          <cell r="G346">
            <v>2020</v>
          </cell>
        </row>
        <row r="346">
          <cell r="I346" t="str">
            <v>合格</v>
          </cell>
          <cell r="J346">
            <v>0</v>
          </cell>
          <cell r="K346">
            <v>0</v>
          </cell>
          <cell r="L346">
            <v>0</v>
          </cell>
          <cell r="M346">
            <v>160</v>
          </cell>
          <cell r="N346">
            <v>0</v>
          </cell>
          <cell r="O346">
            <v>2</v>
          </cell>
          <cell r="P346">
            <v>5</v>
          </cell>
        </row>
        <row r="346">
          <cell r="S346">
            <v>140</v>
          </cell>
          <cell r="T346">
            <v>100</v>
          </cell>
          <cell r="U346">
            <v>10</v>
          </cell>
          <cell r="V346">
            <v>40</v>
          </cell>
          <cell r="W346">
            <v>30</v>
          </cell>
          <cell r="X346">
            <v>30</v>
          </cell>
          <cell r="Y346">
            <v>0</v>
          </cell>
          <cell r="Z346">
            <v>100</v>
          </cell>
          <cell r="AA346">
            <v>150</v>
          </cell>
          <cell r="AB346">
            <v>0</v>
          </cell>
          <cell r="AC346">
            <v>0</v>
          </cell>
          <cell r="AD346">
            <v>0</v>
          </cell>
          <cell r="AE346">
            <v>0</v>
          </cell>
          <cell r="AF346">
            <v>0</v>
          </cell>
          <cell r="AG346">
            <v>0</v>
          </cell>
          <cell r="AH346">
            <v>0</v>
          </cell>
        </row>
        <row r="346">
          <cell r="AK346">
            <v>760</v>
          </cell>
          <cell r="AL346" t="str">
            <v>麻醉科</v>
          </cell>
        </row>
        <row r="347">
          <cell r="F347" t="str">
            <v>麻醉科</v>
          </cell>
          <cell r="G347">
            <v>2021</v>
          </cell>
        </row>
        <row r="347">
          <cell r="I347" t="str">
            <v>合格</v>
          </cell>
          <cell r="J347">
            <v>0</v>
          </cell>
          <cell r="K347">
            <v>0</v>
          </cell>
          <cell r="L347">
            <v>0</v>
          </cell>
          <cell r="M347">
            <v>160</v>
          </cell>
          <cell r="N347">
            <v>0</v>
          </cell>
          <cell r="O347">
            <v>3</v>
          </cell>
          <cell r="P347">
            <v>1</v>
          </cell>
          <cell r="Q347">
            <v>0</v>
          </cell>
          <cell r="R347">
            <v>0</v>
          </cell>
          <cell r="S347">
            <v>80</v>
          </cell>
          <cell r="T347">
            <v>100</v>
          </cell>
          <cell r="U347">
            <v>10</v>
          </cell>
          <cell r="V347">
            <v>20</v>
          </cell>
          <cell r="W347">
            <v>90</v>
          </cell>
          <cell r="X347">
            <v>30</v>
          </cell>
          <cell r="Y347">
            <v>0</v>
          </cell>
          <cell r="Z347">
            <v>100</v>
          </cell>
          <cell r="AA347">
            <v>150</v>
          </cell>
          <cell r="AB347">
            <v>0</v>
          </cell>
          <cell r="AC347">
            <v>0</v>
          </cell>
          <cell r="AD347">
            <v>0</v>
          </cell>
          <cell r="AE347">
            <v>0</v>
          </cell>
          <cell r="AF347">
            <v>0</v>
          </cell>
          <cell r="AG347">
            <v>0</v>
          </cell>
          <cell r="AH347">
            <v>0</v>
          </cell>
        </row>
        <row r="347">
          <cell r="AK347">
            <v>740</v>
          </cell>
          <cell r="AL347" t="str">
            <v>麻醉科</v>
          </cell>
        </row>
        <row r="348">
          <cell r="F348" t="str">
            <v>麻醉科</v>
          </cell>
          <cell r="G348">
            <v>2020</v>
          </cell>
        </row>
        <row r="348">
          <cell r="I348" t="str">
            <v>合格</v>
          </cell>
          <cell r="J348">
            <v>0</v>
          </cell>
          <cell r="K348">
            <v>0</v>
          </cell>
          <cell r="L348">
            <v>0</v>
          </cell>
          <cell r="M348">
            <v>160</v>
          </cell>
          <cell r="N348">
            <v>0</v>
          </cell>
          <cell r="O348">
            <v>2</v>
          </cell>
          <cell r="P348">
            <v>0</v>
          </cell>
          <cell r="Q348">
            <v>0</v>
          </cell>
          <cell r="R348">
            <v>0</v>
          </cell>
          <cell r="S348">
            <v>40</v>
          </cell>
          <cell r="T348">
            <v>100</v>
          </cell>
          <cell r="U348">
            <v>10</v>
          </cell>
          <cell r="V348">
            <v>20</v>
          </cell>
          <cell r="W348">
            <v>30</v>
          </cell>
          <cell r="X348">
            <v>30</v>
          </cell>
          <cell r="Y348">
            <v>0</v>
          </cell>
          <cell r="Z348">
            <v>100</v>
          </cell>
          <cell r="AA348">
            <v>150</v>
          </cell>
          <cell r="AB348">
            <v>100</v>
          </cell>
          <cell r="AC348">
            <v>0</v>
          </cell>
          <cell r="AD348">
            <v>0</v>
          </cell>
          <cell r="AE348">
            <v>0</v>
          </cell>
          <cell r="AF348">
            <v>0</v>
          </cell>
          <cell r="AG348">
            <v>0</v>
          </cell>
          <cell r="AH348">
            <v>0</v>
          </cell>
        </row>
        <row r="348">
          <cell r="AK348">
            <v>740</v>
          </cell>
          <cell r="AL348" t="str">
            <v>麻醉科</v>
          </cell>
        </row>
        <row r="349">
          <cell r="F349" t="str">
            <v>麻醉科</v>
          </cell>
          <cell r="G349">
            <v>2020</v>
          </cell>
        </row>
        <row r="349">
          <cell r="I349" t="str">
            <v>合格</v>
          </cell>
          <cell r="J349">
            <v>0</v>
          </cell>
          <cell r="K349">
            <v>0</v>
          </cell>
          <cell r="L349">
            <v>0</v>
          </cell>
          <cell r="M349">
            <v>120</v>
          </cell>
          <cell r="N349">
            <v>0</v>
          </cell>
          <cell r="O349">
            <v>0</v>
          </cell>
          <cell r="P349">
            <v>2</v>
          </cell>
        </row>
        <row r="349">
          <cell r="S349">
            <v>40</v>
          </cell>
          <cell r="T349">
            <v>100</v>
          </cell>
          <cell r="U349">
            <v>10</v>
          </cell>
          <cell r="V349">
            <v>40</v>
          </cell>
          <cell r="W349">
            <v>0</v>
          </cell>
          <cell r="X349">
            <v>30</v>
          </cell>
          <cell r="Y349">
            <v>40</v>
          </cell>
          <cell r="Z349">
            <v>100</v>
          </cell>
          <cell r="AA349">
            <v>150</v>
          </cell>
          <cell r="AB349">
            <v>100</v>
          </cell>
          <cell r="AC349">
            <v>0</v>
          </cell>
          <cell r="AD349">
            <v>0</v>
          </cell>
          <cell r="AE349">
            <v>0</v>
          </cell>
          <cell r="AF349">
            <v>0</v>
          </cell>
          <cell r="AG349">
            <v>0</v>
          </cell>
          <cell r="AH349">
            <v>0</v>
          </cell>
        </row>
        <row r="349">
          <cell r="AK349">
            <v>730</v>
          </cell>
          <cell r="AL349" t="str">
            <v>麻醉科</v>
          </cell>
        </row>
        <row r="350">
          <cell r="F350" t="str">
            <v>麻醉科</v>
          </cell>
          <cell r="G350">
            <v>2020</v>
          </cell>
        </row>
        <row r="350">
          <cell r="I350" t="str">
            <v>合格</v>
          </cell>
          <cell r="J350">
            <v>0</v>
          </cell>
          <cell r="K350">
            <v>0</v>
          </cell>
          <cell r="L350">
            <v>0</v>
          </cell>
          <cell r="M350">
            <v>160</v>
          </cell>
          <cell r="N350">
            <v>0</v>
          </cell>
          <cell r="O350">
            <v>2</v>
          </cell>
          <cell r="P350">
            <v>1</v>
          </cell>
          <cell r="Q350">
            <v>0</v>
          </cell>
          <cell r="R350">
            <v>0</v>
          </cell>
          <cell r="S350">
            <v>60</v>
          </cell>
          <cell r="T350">
            <v>100</v>
          </cell>
          <cell r="U350">
            <v>0</v>
          </cell>
          <cell r="V350">
            <v>20</v>
          </cell>
          <cell r="W350">
            <v>30</v>
          </cell>
          <cell r="X350">
            <v>0</v>
          </cell>
          <cell r="Y350">
            <v>0</v>
          </cell>
          <cell r="Z350">
            <v>100</v>
          </cell>
          <cell r="AA350">
            <v>150</v>
          </cell>
          <cell r="AB350">
            <v>100</v>
          </cell>
          <cell r="AC350">
            <v>0</v>
          </cell>
          <cell r="AD350">
            <v>0</v>
          </cell>
          <cell r="AE350">
            <v>0</v>
          </cell>
          <cell r="AF350">
            <v>0</v>
          </cell>
          <cell r="AG350">
            <v>0</v>
          </cell>
          <cell r="AH350">
            <v>0</v>
          </cell>
        </row>
        <row r="350">
          <cell r="AK350">
            <v>720</v>
          </cell>
          <cell r="AL350" t="str">
            <v>麻醉科</v>
          </cell>
        </row>
        <row r="351">
          <cell r="F351" t="str">
            <v>麻醉科</v>
          </cell>
          <cell r="G351">
            <v>2020</v>
          </cell>
        </row>
        <row r="351">
          <cell r="I351" t="str">
            <v>合格</v>
          </cell>
          <cell r="J351">
            <v>0</v>
          </cell>
          <cell r="K351">
            <v>0</v>
          </cell>
          <cell r="L351">
            <v>0</v>
          </cell>
          <cell r="M351">
            <v>160</v>
          </cell>
          <cell r="N351">
            <v>0</v>
          </cell>
          <cell r="O351">
            <v>2</v>
          </cell>
          <cell r="P351">
            <v>0</v>
          </cell>
          <cell r="Q351">
            <v>0</v>
          </cell>
          <cell r="R351">
            <v>0</v>
          </cell>
          <cell r="S351">
            <v>40</v>
          </cell>
          <cell r="T351">
            <v>100</v>
          </cell>
          <cell r="U351">
            <v>0</v>
          </cell>
          <cell r="V351">
            <v>40</v>
          </cell>
          <cell r="W351">
            <v>30</v>
          </cell>
          <cell r="X351">
            <v>0</v>
          </cell>
          <cell r="Y351">
            <v>0</v>
          </cell>
          <cell r="Z351">
            <v>100</v>
          </cell>
          <cell r="AA351">
            <v>150</v>
          </cell>
          <cell r="AB351">
            <v>100</v>
          </cell>
          <cell r="AC351">
            <v>0</v>
          </cell>
          <cell r="AD351">
            <v>0</v>
          </cell>
          <cell r="AE351">
            <v>0</v>
          </cell>
          <cell r="AF351">
            <v>0</v>
          </cell>
          <cell r="AG351">
            <v>0</v>
          </cell>
          <cell r="AH351">
            <v>0</v>
          </cell>
        </row>
        <row r="351">
          <cell r="AK351">
            <v>720</v>
          </cell>
          <cell r="AL351" t="str">
            <v>麻醉科</v>
          </cell>
        </row>
        <row r="352">
          <cell r="F352" t="str">
            <v>麻醉科</v>
          </cell>
          <cell r="G352">
            <v>2020</v>
          </cell>
        </row>
        <row r="352">
          <cell r="I352" t="str">
            <v>合格</v>
          </cell>
          <cell r="J352">
            <v>0</v>
          </cell>
          <cell r="K352">
            <v>0</v>
          </cell>
          <cell r="L352">
            <v>0</v>
          </cell>
          <cell r="M352">
            <v>120</v>
          </cell>
          <cell r="N352">
            <v>2</v>
          </cell>
        </row>
        <row r="352">
          <cell r="S352">
            <v>100</v>
          </cell>
          <cell r="T352">
            <v>100</v>
          </cell>
          <cell r="U352">
            <v>0</v>
          </cell>
          <cell r="V352">
            <v>20</v>
          </cell>
          <cell r="W352">
            <v>30</v>
          </cell>
          <cell r="X352">
            <v>0</v>
          </cell>
          <cell r="Y352">
            <v>0</v>
          </cell>
          <cell r="Z352">
            <v>100</v>
          </cell>
          <cell r="AA352">
            <v>150</v>
          </cell>
          <cell r="AB352">
            <v>100</v>
          </cell>
          <cell r="AC352">
            <v>0</v>
          </cell>
          <cell r="AD352">
            <v>0</v>
          </cell>
          <cell r="AE352">
            <v>0</v>
          </cell>
          <cell r="AF352">
            <v>0</v>
          </cell>
          <cell r="AG352">
            <v>0</v>
          </cell>
          <cell r="AH352">
            <v>0</v>
          </cell>
        </row>
        <row r="352">
          <cell r="AK352">
            <v>720</v>
          </cell>
          <cell r="AL352" t="str">
            <v>麻醉科</v>
          </cell>
        </row>
        <row r="353">
          <cell r="F353" t="str">
            <v>麻醉科</v>
          </cell>
          <cell r="G353">
            <v>2020</v>
          </cell>
        </row>
        <row r="353">
          <cell r="I353" t="str">
            <v>合格</v>
          </cell>
          <cell r="J353">
            <v>0</v>
          </cell>
          <cell r="K353">
            <v>0</v>
          </cell>
          <cell r="L353">
            <v>0</v>
          </cell>
          <cell r="M353">
            <v>120</v>
          </cell>
          <cell r="N353">
            <v>3</v>
          </cell>
        </row>
        <row r="353">
          <cell r="S353">
            <v>150</v>
          </cell>
          <cell r="T353">
            <v>100</v>
          </cell>
          <cell r="U353">
            <v>0</v>
          </cell>
          <cell r="V353">
            <v>40</v>
          </cell>
          <cell r="W353">
            <v>30</v>
          </cell>
          <cell r="X353">
            <v>30</v>
          </cell>
          <cell r="Y353">
            <v>0</v>
          </cell>
          <cell r="Z353">
            <v>100</v>
          </cell>
          <cell r="AA353">
            <v>150</v>
          </cell>
          <cell r="AB353">
            <v>0</v>
          </cell>
          <cell r="AC353">
            <v>0</v>
          </cell>
          <cell r="AD353">
            <v>0</v>
          </cell>
          <cell r="AE353">
            <v>0</v>
          </cell>
          <cell r="AF353">
            <v>0</v>
          </cell>
          <cell r="AG353">
            <v>0</v>
          </cell>
          <cell r="AH353">
            <v>0</v>
          </cell>
        </row>
        <row r="353">
          <cell r="AK353">
            <v>720</v>
          </cell>
          <cell r="AL353" t="str">
            <v>麻醉科</v>
          </cell>
        </row>
        <row r="354">
          <cell r="F354" t="str">
            <v>麻醉科</v>
          </cell>
          <cell r="G354">
            <v>2022</v>
          </cell>
        </row>
        <row r="354">
          <cell r="I354" t="str">
            <v>合格</v>
          </cell>
          <cell r="J354">
            <v>0</v>
          </cell>
          <cell r="K354">
            <v>0</v>
          </cell>
          <cell r="L354">
            <v>0</v>
          </cell>
          <cell r="M354">
            <v>160</v>
          </cell>
          <cell r="N354">
            <v>0</v>
          </cell>
          <cell r="O354">
            <v>3</v>
          </cell>
          <cell r="P354">
            <v>1</v>
          </cell>
          <cell r="Q354">
            <v>0</v>
          </cell>
          <cell r="R354">
            <v>0</v>
          </cell>
          <cell r="S354">
            <v>80</v>
          </cell>
          <cell r="T354">
            <v>100</v>
          </cell>
          <cell r="U354">
            <v>0</v>
          </cell>
          <cell r="V354">
            <v>20</v>
          </cell>
          <cell r="W354">
            <v>0</v>
          </cell>
          <cell r="X354">
            <v>0</v>
          </cell>
          <cell r="Y354">
            <v>0</v>
          </cell>
          <cell r="Z354">
            <v>100</v>
          </cell>
          <cell r="AA354">
            <v>150</v>
          </cell>
          <cell r="AB354">
            <v>100</v>
          </cell>
          <cell r="AC354">
            <v>0</v>
          </cell>
          <cell r="AD354">
            <v>0</v>
          </cell>
          <cell r="AE354">
            <v>0</v>
          </cell>
          <cell r="AF354">
            <v>0</v>
          </cell>
          <cell r="AG354">
            <v>0</v>
          </cell>
          <cell r="AH354">
            <v>0</v>
          </cell>
        </row>
        <row r="354">
          <cell r="AK354">
            <v>710</v>
          </cell>
          <cell r="AL354" t="str">
            <v>麻醉科</v>
          </cell>
        </row>
        <row r="355">
          <cell r="F355" t="str">
            <v>麻醉科</v>
          </cell>
          <cell r="G355">
            <v>2021</v>
          </cell>
        </row>
        <row r="355">
          <cell r="I355" t="str">
            <v>合格</v>
          </cell>
          <cell r="J355">
            <v>0</v>
          </cell>
          <cell r="K355">
            <v>0</v>
          </cell>
          <cell r="L355">
            <v>0</v>
          </cell>
          <cell r="M355">
            <v>160</v>
          </cell>
          <cell r="N355">
            <v>0</v>
          </cell>
          <cell r="O355">
            <v>3</v>
          </cell>
          <cell r="P355">
            <v>0</v>
          </cell>
          <cell r="Q355">
            <v>0</v>
          </cell>
          <cell r="R355">
            <v>0</v>
          </cell>
          <cell r="S355">
            <v>60</v>
          </cell>
          <cell r="T355">
            <v>100</v>
          </cell>
          <cell r="U355">
            <v>10</v>
          </cell>
          <cell r="V355">
            <v>0</v>
          </cell>
          <cell r="W355">
            <v>0</v>
          </cell>
          <cell r="X355">
            <v>30</v>
          </cell>
          <cell r="Y355">
            <v>0</v>
          </cell>
          <cell r="Z355">
            <v>100</v>
          </cell>
          <cell r="AA355">
            <v>150</v>
          </cell>
          <cell r="AB355">
            <v>100</v>
          </cell>
          <cell r="AC355">
            <v>0</v>
          </cell>
          <cell r="AD355">
            <v>0</v>
          </cell>
          <cell r="AE355">
            <v>0</v>
          </cell>
          <cell r="AF355">
            <v>0</v>
          </cell>
          <cell r="AG355">
            <v>0</v>
          </cell>
          <cell r="AH355">
            <v>0</v>
          </cell>
        </row>
        <row r="355">
          <cell r="AK355">
            <v>710</v>
          </cell>
          <cell r="AL355" t="str">
            <v>麻醉科</v>
          </cell>
        </row>
        <row r="356">
          <cell r="F356" t="str">
            <v>麻醉科</v>
          </cell>
          <cell r="G356">
            <v>2020</v>
          </cell>
        </row>
        <row r="356">
          <cell r="I356" t="str">
            <v>合格</v>
          </cell>
          <cell r="J356">
            <v>0</v>
          </cell>
          <cell r="K356">
            <v>0</v>
          </cell>
          <cell r="L356">
            <v>0</v>
          </cell>
          <cell r="M356">
            <v>160</v>
          </cell>
          <cell r="N356">
            <v>0</v>
          </cell>
          <cell r="O356">
            <v>3</v>
          </cell>
          <cell r="P356">
            <v>0</v>
          </cell>
          <cell r="Q356">
            <v>0</v>
          </cell>
          <cell r="R356">
            <v>0</v>
          </cell>
          <cell r="S356">
            <v>60</v>
          </cell>
          <cell r="T356">
            <v>100</v>
          </cell>
          <cell r="U356">
            <v>10</v>
          </cell>
          <cell r="V356">
            <v>0</v>
          </cell>
          <cell r="W356">
            <v>0</v>
          </cell>
          <cell r="X356">
            <v>0</v>
          </cell>
          <cell r="Y356">
            <v>0</v>
          </cell>
          <cell r="Z356">
            <v>100</v>
          </cell>
          <cell r="AA356">
            <v>150</v>
          </cell>
          <cell r="AB356">
            <v>100</v>
          </cell>
          <cell r="AC356">
            <v>0</v>
          </cell>
          <cell r="AD356">
            <v>0</v>
          </cell>
          <cell r="AE356">
            <v>0</v>
          </cell>
          <cell r="AF356">
            <v>0</v>
          </cell>
          <cell r="AG356">
            <v>0</v>
          </cell>
          <cell r="AH356">
            <v>0</v>
          </cell>
        </row>
        <row r="356">
          <cell r="AK356">
            <v>680</v>
          </cell>
          <cell r="AL356" t="str">
            <v>麻醉科</v>
          </cell>
        </row>
        <row r="357">
          <cell r="F357" t="str">
            <v>麻醉科</v>
          </cell>
          <cell r="G357">
            <v>2020</v>
          </cell>
        </row>
        <row r="357">
          <cell r="I357" t="str">
            <v>合格</v>
          </cell>
          <cell r="J357">
            <v>0</v>
          </cell>
          <cell r="K357">
            <v>0</v>
          </cell>
          <cell r="L357">
            <v>0</v>
          </cell>
          <cell r="M357">
            <v>160</v>
          </cell>
          <cell r="N357">
            <v>0</v>
          </cell>
          <cell r="O357">
            <v>2</v>
          </cell>
          <cell r="P357">
            <v>1</v>
          </cell>
          <cell r="Q357">
            <v>0</v>
          </cell>
          <cell r="R357">
            <v>0</v>
          </cell>
          <cell r="S357">
            <v>60</v>
          </cell>
          <cell r="T357">
            <v>100</v>
          </cell>
          <cell r="U357">
            <v>0</v>
          </cell>
          <cell r="V357">
            <v>0</v>
          </cell>
          <cell r="W357">
            <v>0</v>
          </cell>
          <cell r="X357">
            <v>0</v>
          </cell>
          <cell r="Y357">
            <v>0</v>
          </cell>
          <cell r="Z357">
            <v>100</v>
          </cell>
          <cell r="AA357">
            <v>150</v>
          </cell>
          <cell r="AB357">
            <v>100</v>
          </cell>
          <cell r="AC357">
            <v>0</v>
          </cell>
          <cell r="AD357">
            <v>0</v>
          </cell>
          <cell r="AE357">
            <v>0</v>
          </cell>
          <cell r="AF357">
            <v>0</v>
          </cell>
          <cell r="AG357">
            <v>0</v>
          </cell>
          <cell r="AH357">
            <v>0</v>
          </cell>
        </row>
        <row r="357">
          <cell r="AK357">
            <v>670</v>
          </cell>
          <cell r="AL357" t="str">
            <v>麻醉科</v>
          </cell>
        </row>
        <row r="358">
          <cell r="F358" t="str">
            <v>麻醉科</v>
          </cell>
          <cell r="G358">
            <v>2020</v>
          </cell>
        </row>
        <row r="358">
          <cell r="I358" t="str">
            <v>合格</v>
          </cell>
          <cell r="J358">
            <v>0</v>
          </cell>
          <cell r="K358">
            <v>0</v>
          </cell>
          <cell r="L358">
            <v>0</v>
          </cell>
          <cell r="M358">
            <v>160</v>
          </cell>
          <cell r="N358">
            <v>0</v>
          </cell>
          <cell r="O358">
            <v>1</v>
          </cell>
          <cell r="P358">
            <v>0</v>
          </cell>
          <cell r="Q358">
            <v>0</v>
          </cell>
          <cell r="R358">
            <v>0</v>
          </cell>
          <cell r="S358">
            <v>20</v>
          </cell>
          <cell r="T358">
            <v>100</v>
          </cell>
          <cell r="U358">
            <v>0</v>
          </cell>
          <cell r="V358">
            <v>0</v>
          </cell>
          <cell r="W358">
            <v>30</v>
          </cell>
          <cell r="X358">
            <v>0</v>
          </cell>
          <cell r="Y358">
            <v>0</v>
          </cell>
          <cell r="Z358">
            <v>100</v>
          </cell>
          <cell r="AA358">
            <v>150</v>
          </cell>
          <cell r="AB358">
            <v>100</v>
          </cell>
          <cell r="AC358">
            <v>0</v>
          </cell>
          <cell r="AD358">
            <v>0</v>
          </cell>
          <cell r="AE358">
            <v>0</v>
          </cell>
          <cell r="AF358">
            <v>0</v>
          </cell>
          <cell r="AG358">
            <v>0</v>
          </cell>
          <cell r="AH358">
            <v>0</v>
          </cell>
        </row>
        <row r="358">
          <cell r="AK358">
            <v>660</v>
          </cell>
          <cell r="AL358" t="str">
            <v>麻醉科</v>
          </cell>
        </row>
        <row r="359">
          <cell r="F359" t="str">
            <v>麻醉科</v>
          </cell>
          <cell r="G359">
            <v>2021</v>
          </cell>
        </row>
        <row r="359">
          <cell r="I359" t="str">
            <v>合格</v>
          </cell>
          <cell r="J359">
            <v>0</v>
          </cell>
          <cell r="K359">
            <v>0</v>
          </cell>
          <cell r="L359">
            <v>0</v>
          </cell>
          <cell r="M359">
            <v>160</v>
          </cell>
          <cell r="N359">
            <v>2</v>
          </cell>
        </row>
        <row r="359">
          <cell r="P359">
            <v>1</v>
          </cell>
        </row>
        <row r="359">
          <cell r="S359">
            <v>120</v>
          </cell>
          <cell r="T359">
            <v>100</v>
          </cell>
          <cell r="U359">
            <v>0</v>
          </cell>
          <cell r="V359">
            <v>40</v>
          </cell>
          <cell r="W359">
            <v>60</v>
          </cell>
          <cell r="X359">
            <v>60</v>
          </cell>
          <cell r="Y359">
            <v>0</v>
          </cell>
          <cell r="Z359">
            <v>100</v>
          </cell>
          <cell r="AA359">
            <v>0</v>
          </cell>
          <cell r="AB359">
            <v>0</v>
          </cell>
          <cell r="AC359">
            <v>0</v>
          </cell>
          <cell r="AD359">
            <v>0</v>
          </cell>
          <cell r="AE359">
            <v>0</v>
          </cell>
          <cell r="AF359">
            <v>0</v>
          </cell>
          <cell r="AG359">
            <v>0</v>
          </cell>
          <cell r="AH359">
            <v>0</v>
          </cell>
        </row>
        <row r="359">
          <cell r="AK359">
            <v>640</v>
          </cell>
          <cell r="AL359" t="str">
            <v>麻醉科</v>
          </cell>
        </row>
        <row r="360">
          <cell r="F360" t="str">
            <v>麻醉科</v>
          </cell>
          <cell r="G360">
            <v>2020</v>
          </cell>
        </row>
        <row r="360">
          <cell r="I360" t="str">
            <v>合格</v>
          </cell>
          <cell r="J360">
            <v>0</v>
          </cell>
          <cell r="K360">
            <v>0</v>
          </cell>
          <cell r="L360">
            <v>0</v>
          </cell>
          <cell r="M360">
            <v>160</v>
          </cell>
          <cell r="N360">
            <v>0</v>
          </cell>
          <cell r="O360">
            <v>2</v>
          </cell>
          <cell r="P360">
            <v>1</v>
          </cell>
          <cell r="Q360">
            <v>0</v>
          </cell>
          <cell r="R360">
            <v>0</v>
          </cell>
          <cell r="S360">
            <v>60</v>
          </cell>
          <cell r="T360">
            <v>100</v>
          </cell>
          <cell r="U360">
            <v>0</v>
          </cell>
          <cell r="V360">
            <v>40</v>
          </cell>
          <cell r="W360">
            <v>30</v>
          </cell>
          <cell r="X360">
            <v>0</v>
          </cell>
          <cell r="Y360">
            <v>0</v>
          </cell>
          <cell r="Z360">
            <v>100</v>
          </cell>
          <cell r="AA360">
            <v>150</v>
          </cell>
          <cell r="AB360">
            <v>0</v>
          </cell>
          <cell r="AC360">
            <v>0</v>
          </cell>
          <cell r="AD360">
            <v>0</v>
          </cell>
          <cell r="AE360">
            <v>0</v>
          </cell>
          <cell r="AF360">
            <v>0</v>
          </cell>
          <cell r="AG360">
            <v>0</v>
          </cell>
          <cell r="AH360">
            <v>0</v>
          </cell>
        </row>
        <row r="360">
          <cell r="AK360">
            <v>640</v>
          </cell>
          <cell r="AL360" t="str">
            <v>麻醉科</v>
          </cell>
        </row>
        <row r="361">
          <cell r="F361" t="str">
            <v>麻醉科</v>
          </cell>
          <cell r="G361">
            <v>2021</v>
          </cell>
        </row>
        <row r="361">
          <cell r="I361" t="str">
            <v>合格</v>
          </cell>
          <cell r="J361">
            <v>0</v>
          </cell>
          <cell r="K361">
            <v>0</v>
          </cell>
          <cell r="L361">
            <v>0</v>
          </cell>
          <cell r="M361">
            <v>160</v>
          </cell>
          <cell r="N361">
            <v>0</v>
          </cell>
          <cell r="O361">
            <v>2</v>
          </cell>
          <cell r="P361">
            <v>6</v>
          </cell>
        </row>
        <row r="361">
          <cell r="S361">
            <v>160</v>
          </cell>
          <cell r="T361">
            <v>100</v>
          </cell>
          <cell r="U361">
            <v>10</v>
          </cell>
          <cell r="V361">
            <v>40</v>
          </cell>
          <cell r="W361">
            <v>60</v>
          </cell>
          <cell r="X361">
            <v>60</v>
          </cell>
          <cell r="Y361">
            <v>40</v>
          </cell>
          <cell r="Z361">
            <v>0</v>
          </cell>
          <cell r="AA361">
            <v>0</v>
          </cell>
          <cell r="AB361">
            <v>0</v>
          </cell>
          <cell r="AC361">
            <v>0</v>
          </cell>
          <cell r="AD361">
            <v>0</v>
          </cell>
          <cell r="AE361">
            <v>0</v>
          </cell>
          <cell r="AF361">
            <v>0</v>
          </cell>
          <cell r="AG361">
            <v>0</v>
          </cell>
          <cell r="AH361">
            <v>0</v>
          </cell>
        </row>
        <row r="361">
          <cell r="AK361">
            <v>630</v>
          </cell>
          <cell r="AL361" t="str">
            <v>麻醉科</v>
          </cell>
        </row>
        <row r="362">
          <cell r="F362" t="str">
            <v>麻醉科</v>
          </cell>
          <cell r="G362">
            <v>2021</v>
          </cell>
        </row>
        <row r="362">
          <cell r="I362" t="str">
            <v>合格</v>
          </cell>
          <cell r="J362">
            <v>0</v>
          </cell>
          <cell r="K362">
            <v>0</v>
          </cell>
          <cell r="L362">
            <v>0</v>
          </cell>
          <cell r="M362">
            <v>160</v>
          </cell>
          <cell r="N362">
            <v>0</v>
          </cell>
          <cell r="O362">
            <v>3</v>
          </cell>
          <cell r="P362">
            <v>1</v>
          </cell>
          <cell r="Q362">
            <v>0</v>
          </cell>
          <cell r="R362">
            <v>0</v>
          </cell>
          <cell r="S362">
            <v>80</v>
          </cell>
          <cell r="T362">
            <v>100</v>
          </cell>
          <cell r="U362">
            <v>10</v>
          </cell>
          <cell r="V362">
            <v>40</v>
          </cell>
          <cell r="W362">
            <v>60</v>
          </cell>
          <cell r="X362">
            <v>60</v>
          </cell>
          <cell r="Y362">
            <v>0</v>
          </cell>
          <cell r="Z362">
            <v>100</v>
          </cell>
          <cell r="AA362">
            <v>0</v>
          </cell>
          <cell r="AB362">
            <v>0</v>
          </cell>
          <cell r="AC362">
            <v>0</v>
          </cell>
          <cell r="AD362">
            <v>0</v>
          </cell>
          <cell r="AE362">
            <v>0</v>
          </cell>
          <cell r="AF362">
            <v>0</v>
          </cell>
          <cell r="AG362">
            <v>0</v>
          </cell>
          <cell r="AH362">
            <v>0</v>
          </cell>
        </row>
        <row r="362">
          <cell r="AK362">
            <v>610</v>
          </cell>
          <cell r="AL362" t="str">
            <v>麻醉科</v>
          </cell>
        </row>
        <row r="363">
          <cell r="F363" t="str">
            <v>麻醉科</v>
          </cell>
          <cell r="G363">
            <v>2021</v>
          </cell>
        </row>
        <row r="363">
          <cell r="I363" t="str">
            <v>合格</v>
          </cell>
          <cell r="J363">
            <v>0</v>
          </cell>
          <cell r="K363">
            <v>0</v>
          </cell>
          <cell r="L363">
            <v>0</v>
          </cell>
          <cell r="M363">
            <v>160</v>
          </cell>
          <cell r="N363">
            <v>0</v>
          </cell>
          <cell r="O363">
            <v>3</v>
          </cell>
          <cell r="P363">
            <v>0</v>
          </cell>
          <cell r="Q363">
            <v>0</v>
          </cell>
          <cell r="R363">
            <v>0</v>
          </cell>
          <cell r="S363">
            <v>60</v>
          </cell>
          <cell r="T363">
            <v>100</v>
          </cell>
          <cell r="U363">
            <v>10</v>
          </cell>
          <cell r="V363">
            <v>40</v>
          </cell>
          <cell r="W363">
            <v>90</v>
          </cell>
          <cell r="X363">
            <v>30</v>
          </cell>
          <cell r="Y363">
            <v>0</v>
          </cell>
          <cell r="Z363">
            <v>100</v>
          </cell>
          <cell r="AA363">
            <v>0</v>
          </cell>
          <cell r="AB363">
            <v>0</v>
          </cell>
          <cell r="AC363">
            <v>0</v>
          </cell>
          <cell r="AD363">
            <v>0</v>
          </cell>
          <cell r="AE363">
            <v>0</v>
          </cell>
          <cell r="AF363">
            <v>0</v>
          </cell>
          <cell r="AG363">
            <v>0</v>
          </cell>
          <cell r="AH363">
            <v>0</v>
          </cell>
        </row>
        <row r="363">
          <cell r="AK363">
            <v>590</v>
          </cell>
          <cell r="AL363" t="str">
            <v>麻醉科</v>
          </cell>
        </row>
        <row r="364">
          <cell r="F364" t="str">
            <v>麻醉科</v>
          </cell>
          <cell r="G364">
            <v>2022</v>
          </cell>
        </row>
        <row r="364">
          <cell r="I364" t="str">
            <v>合格</v>
          </cell>
          <cell r="J364">
            <v>0</v>
          </cell>
          <cell r="K364">
            <v>0</v>
          </cell>
          <cell r="L364">
            <v>0</v>
          </cell>
          <cell r="M364">
            <v>160</v>
          </cell>
          <cell r="N364">
            <v>2</v>
          </cell>
        </row>
        <row r="364">
          <cell r="P364">
            <v>1</v>
          </cell>
        </row>
        <row r="364">
          <cell r="S364">
            <v>120</v>
          </cell>
          <cell r="T364">
            <v>100</v>
          </cell>
          <cell r="U364">
            <v>10</v>
          </cell>
          <cell r="V364">
            <v>80</v>
          </cell>
          <cell r="W364">
            <v>60</v>
          </cell>
          <cell r="X364">
            <v>60</v>
          </cell>
          <cell r="Y364">
            <v>0</v>
          </cell>
          <cell r="Z364">
            <v>0</v>
          </cell>
          <cell r="AA364">
            <v>0</v>
          </cell>
          <cell r="AB364">
            <v>0</v>
          </cell>
          <cell r="AC364">
            <v>0</v>
          </cell>
          <cell r="AD364">
            <v>0</v>
          </cell>
          <cell r="AE364">
            <v>0</v>
          </cell>
          <cell r="AF364">
            <v>0</v>
          </cell>
          <cell r="AG364">
            <v>0</v>
          </cell>
          <cell r="AH364">
            <v>0</v>
          </cell>
        </row>
        <row r="364">
          <cell r="AK364">
            <v>590</v>
          </cell>
          <cell r="AL364" t="str">
            <v>麻醉科</v>
          </cell>
        </row>
        <row r="365">
          <cell r="F365" t="str">
            <v>麻醉科</v>
          </cell>
          <cell r="G365">
            <v>2020</v>
          </cell>
        </row>
        <row r="365">
          <cell r="I365" t="str">
            <v>合格</v>
          </cell>
          <cell r="J365">
            <v>0</v>
          </cell>
          <cell r="K365">
            <v>0</v>
          </cell>
          <cell r="L365">
            <v>0</v>
          </cell>
          <cell r="M365">
            <v>160</v>
          </cell>
          <cell r="N365">
            <v>0</v>
          </cell>
          <cell r="O365">
            <v>3</v>
          </cell>
          <cell r="P365">
            <v>0</v>
          </cell>
          <cell r="Q365">
            <v>0</v>
          </cell>
          <cell r="R365">
            <v>0</v>
          </cell>
          <cell r="S365">
            <v>60</v>
          </cell>
          <cell r="T365">
            <v>100</v>
          </cell>
          <cell r="U365">
            <v>0</v>
          </cell>
          <cell r="V365">
            <v>0</v>
          </cell>
          <cell r="W365">
            <v>0</v>
          </cell>
          <cell r="X365">
            <v>0</v>
          </cell>
          <cell r="Y365">
            <v>0</v>
          </cell>
          <cell r="Z365">
            <v>100</v>
          </cell>
          <cell r="AA365">
            <v>150</v>
          </cell>
          <cell r="AB365">
            <v>0</v>
          </cell>
          <cell r="AC365">
            <v>0</v>
          </cell>
          <cell r="AD365">
            <v>0</v>
          </cell>
          <cell r="AE365">
            <v>0</v>
          </cell>
          <cell r="AF365">
            <v>0</v>
          </cell>
          <cell r="AG365">
            <v>0</v>
          </cell>
          <cell r="AH365">
            <v>0</v>
          </cell>
        </row>
        <row r="365">
          <cell r="AK365">
            <v>570</v>
          </cell>
          <cell r="AL365" t="str">
            <v>麻醉科</v>
          </cell>
        </row>
        <row r="366">
          <cell r="F366" t="str">
            <v>麻醉科</v>
          </cell>
          <cell r="G366">
            <v>2022</v>
          </cell>
        </row>
        <row r="366">
          <cell r="I366" t="str">
            <v>合格</v>
          </cell>
          <cell r="J366">
            <v>0</v>
          </cell>
          <cell r="K366">
            <v>0</v>
          </cell>
          <cell r="L366">
            <v>0</v>
          </cell>
          <cell r="M366">
            <v>160</v>
          </cell>
          <cell r="N366">
            <v>0</v>
          </cell>
          <cell r="O366">
            <v>2</v>
          </cell>
          <cell r="P366">
            <v>4</v>
          </cell>
          <cell r="Q366">
            <v>0</v>
          </cell>
          <cell r="R366">
            <v>0</v>
          </cell>
          <cell r="S366">
            <v>120</v>
          </cell>
          <cell r="T366">
            <v>100</v>
          </cell>
          <cell r="U366">
            <v>0</v>
          </cell>
          <cell r="V366">
            <v>40</v>
          </cell>
          <cell r="W366">
            <v>60</v>
          </cell>
          <cell r="X366">
            <v>60</v>
          </cell>
          <cell r="Y366">
            <v>0</v>
          </cell>
          <cell r="Z366">
            <v>0</v>
          </cell>
          <cell r="AA366">
            <v>0</v>
          </cell>
          <cell r="AB366">
            <v>0</v>
          </cell>
          <cell r="AC366">
            <v>0</v>
          </cell>
          <cell r="AD366">
            <v>0</v>
          </cell>
          <cell r="AE366">
            <v>0</v>
          </cell>
          <cell r="AF366">
            <v>0</v>
          </cell>
          <cell r="AG366">
            <v>0</v>
          </cell>
          <cell r="AH366">
            <v>0</v>
          </cell>
        </row>
        <row r="366">
          <cell r="AK366">
            <v>540</v>
          </cell>
          <cell r="AL366" t="str">
            <v>麻醉科</v>
          </cell>
        </row>
        <row r="367">
          <cell r="F367" t="str">
            <v>麻醉科</v>
          </cell>
          <cell r="G367">
            <v>2021</v>
          </cell>
        </row>
        <row r="367">
          <cell r="I367" t="str">
            <v>合格</v>
          </cell>
          <cell r="J367">
            <v>0</v>
          </cell>
          <cell r="K367">
            <v>0</v>
          </cell>
          <cell r="L367">
            <v>0</v>
          </cell>
          <cell r="M367">
            <v>120</v>
          </cell>
          <cell r="N367">
            <v>0</v>
          </cell>
          <cell r="O367">
            <v>4</v>
          </cell>
          <cell r="P367">
            <v>3</v>
          </cell>
        </row>
        <row r="367">
          <cell r="S367">
            <v>140</v>
          </cell>
          <cell r="T367">
            <v>100</v>
          </cell>
          <cell r="U367">
            <v>10</v>
          </cell>
          <cell r="V367">
            <v>20</v>
          </cell>
          <cell r="W367">
            <v>0</v>
          </cell>
          <cell r="X367">
            <v>30</v>
          </cell>
          <cell r="Y367">
            <v>0</v>
          </cell>
          <cell r="Z367">
            <v>100</v>
          </cell>
          <cell r="AA367">
            <v>0</v>
          </cell>
          <cell r="AB367">
            <v>0</v>
          </cell>
          <cell r="AC367">
            <v>0</v>
          </cell>
          <cell r="AD367">
            <v>0</v>
          </cell>
          <cell r="AE367">
            <v>0</v>
          </cell>
          <cell r="AF367">
            <v>0</v>
          </cell>
          <cell r="AG367">
            <v>0</v>
          </cell>
          <cell r="AH367">
            <v>0</v>
          </cell>
        </row>
        <row r="367">
          <cell r="AK367">
            <v>520</v>
          </cell>
          <cell r="AL367" t="str">
            <v>麻醉科</v>
          </cell>
        </row>
        <row r="368">
          <cell r="F368" t="str">
            <v>麻醉科</v>
          </cell>
          <cell r="G368">
            <v>2022</v>
          </cell>
        </row>
        <row r="368">
          <cell r="I368" t="str">
            <v>合格</v>
          </cell>
          <cell r="J368">
            <v>0</v>
          </cell>
          <cell r="K368">
            <v>0</v>
          </cell>
          <cell r="L368">
            <v>0</v>
          </cell>
          <cell r="M368">
            <v>120</v>
          </cell>
        </row>
        <row r="368">
          <cell r="O368">
            <v>3</v>
          </cell>
          <cell r="P368">
            <v>3</v>
          </cell>
        </row>
        <row r="368">
          <cell r="S368">
            <v>120</v>
          </cell>
          <cell r="T368">
            <v>86</v>
          </cell>
          <cell r="U368">
            <v>0</v>
          </cell>
          <cell r="V368">
            <v>60</v>
          </cell>
          <cell r="W368">
            <v>60</v>
          </cell>
          <cell r="X368">
            <v>60</v>
          </cell>
          <cell r="Y368">
            <v>0</v>
          </cell>
          <cell r="Z368">
            <v>0</v>
          </cell>
          <cell r="AA368">
            <v>0</v>
          </cell>
          <cell r="AB368">
            <v>0</v>
          </cell>
          <cell r="AC368">
            <v>0</v>
          </cell>
          <cell r="AD368">
            <v>0</v>
          </cell>
          <cell r="AE368">
            <v>0</v>
          </cell>
          <cell r="AF368">
            <v>0</v>
          </cell>
          <cell r="AG368">
            <v>0</v>
          </cell>
          <cell r="AH368">
            <v>0</v>
          </cell>
        </row>
        <row r="368">
          <cell r="AK368">
            <v>506</v>
          </cell>
          <cell r="AL368" t="str">
            <v>麻醉科</v>
          </cell>
        </row>
        <row r="369">
          <cell r="F369" t="str">
            <v>麻醉科</v>
          </cell>
          <cell r="G369">
            <v>2022</v>
          </cell>
        </row>
        <row r="369">
          <cell r="I369" t="str">
            <v>合格</v>
          </cell>
          <cell r="J369">
            <v>0</v>
          </cell>
          <cell r="K369">
            <v>0</v>
          </cell>
          <cell r="L369">
            <v>0</v>
          </cell>
          <cell r="M369">
            <v>160</v>
          </cell>
          <cell r="N369">
            <v>2</v>
          </cell>
        </row>
        <row r="369">
          <cell r="P369">
            <v>1</v>
          </cell>
        </row>
        <row r="369">
          <cell r="S369">
            <v>120</v>
          </cell>
          <cell r="T369">
            <v>100</v>
          </cell>
          <cell r="U369">
            <v>10</v>
          </cell>
          <cell r="V369">
            <v>20</v>
          </cell>
          <cell r="W369">
            <v>60</v>
          </cell>
          <cell r="X369">
            <v>30</v>
          </cell>
          <cell r="Y369">
            <v>0</v>
          </cell>
          <cell r="Z369">
            <v>0</v>
          </cell>
          <cell r="AA369">
            <v>0</v>
          </cell>
          <cell r="AB369">
            <v>0</v>
          </cell>
          <cell r="AC369">
            <v>0</v>
          </cell>
          <cell r="AD369">
            <v>0</v>
          </cell>
          <cell r="AE369">
            <v>0</v>
          </cell>
          <cell r="AF369">
            <v>0</v>
          </cell>
          <cell r="AG369">
            <v>0</v>
          </cell>
          <cell r="AH369">
            <v>0</v>
          </cell>
        </row>
        <row r="369">
          <cell r="AK369">
            <v>500</v>
          </cell>
          <cell r="AL369" t="str">
            <v>麻醉科</v>
          </cell>
        </row>
        <row r="370">
          <cell r="F370" t="str">
            <v>麻醉科</v>
          </cell>
          <cell r="G370">
            <v>2022</v>
          </cell>
        </row>
        <row r="370">
          <cell r="I370" t="str">
            <v>合格</v>
          </cell>
          <cell r="J370">
            <v>0</v>
          </cell>
          <cell r="K370">
            <v>0</v>
          </cell>
          <cell r="L370">
            <v>0</v>
          </cell>
          <cell r="M370">
            <v>160</v>
          </cell>
          <cell r="N370">
            <v>0</v>
          </cell>
          <cell r="O370">
            <v>3</v>
          </cell>
          <cell r="P370">
            <v>0</v>
          </cell>
          <cell r="Q370">
            <v>0</v>
          </cell>
          <cell r="R370">
            <v>0</v>
          </cell>
          <cell r="S370">
            <v>60</v>
          </cell>
          <cell r="T370">
            <v>100</v>
          </cell>
          <cell r="U370">
            <v>10</v>
          </cell>
          <cell r="V370">
            <v>40</v>
          </cell>
          <cell r="W370">
            <v>60</v>
          </cell>
          <cell r="X370">
            <v>60</v>
          </cell>
          <cell r="Y370">
            <v>0</v>
          </cell>
          <cell r="Z370">
            <v>0</v>
          </cell>
          <cell r="AA370">
            <v>0</v>
          </cell>
          <cell r="AB370">
            <v>0</v>
          </cell>
          <cell r="AC370">
            <v>0</v>
          </cell>
          <cell r="AD370">
            <v>0</v>
          </cell>
          <cell r="AE370">
            <v>0</v>
          </cell>
          <cell r="AF370">
            <v>0</v>
          </cell>
          <cell r="AG370">
            <v>0</v>
          </cell>
          <cell r="AH370">
            <v>0</v>
          </cell>
        </row>
        <row r="370">
          <cell r="AK370">
            <v>490</v>
          </cell>
          <cell r="AL370" t="str">
            <v>麻醉科</v>
          </cell>
        </row>
        <row r="371">
          <cell r="F371" t="str">
            <v>麻醉科</v>
          </cell>
          <cell r="G371">
            <v>2021</v>
          </cell>
        </row>
        <row r="371">
          <cell r="I371" t="str">
            <v>合格</v>
          </cell>
          <cell r="J371">
            <v>0</v>
          </cell>
          <cell r="K371">
            <v>0</v>
          </cell>
          <cell r="L371">
            <v>0</v>
          </cell>
          <cell r="M371">
            <v>160</v>
          </cell>
          <cell r="N371">
            <v>0</v>
          </cell>
          <cell r="O371">
            <v>3</v>
          </cell>
          <cell r="P371">
            <v>2</v>
          </cell>
          <cell r="Q371">
            <v>0</v>
          </cell>
          <cell r="R371">
            <v>0</v>
          </cell>
          <cell r="S371">
            <v>100</v>
          </cell>
          <cell r="T371">
            <v>100</v>
          </cell>
          <cell r="U371">
            <v>10</v>
          </cell>
          <cell r="V371">
            <v>40</v>
          </cell>
          <cell r="W371">
            <v>30</v>
          </cell>
          <cell r="X371">
            <v>30</v>
          </cell>
          <cell r="Y371">
            <v>0</v>
          </cell>
          <cell r="Z371">
            <v>0</v>
          </cell>
          <cell r="AA371">
            <v>0</v>
          </cell>
          <cell r="AB371">
            <v>0</v>
          </cell>
          <cell r="AC371">
            <v>0</v>
          </cell>
          <cell r="AD371">
            <v>0</v>
          </cell>
          <cell r="AE371">
            <v>0</v>
          </cell>
          <cell r="AF371">
            <v>0</v>
          </cell>
          <cell r="AG371">
            <v>0</v>
          </cell>
          <cell r="AH371">
            <v>0</v>
          </cell>
        </row>
        <row r="371">
          <cell r="AK371">
            <v>470</v>
          </cell>
          <cell r="AL371" t="str">
            <v>麻醉科</v>
          </cell>
        </row>
        <row r="372">
          <cell r="F372" t="str">
            <v>麻醉科</v>
          </cell>
          <cell r="G372">
            <v>2022</v>
          </cell>
        </row>
        <row r="372">
          <cell r="I372" t="str">
            <v>合格</v>
          </cell>
          <cell r="J372">
            <v>0</v>
          </cell>
          <cell r="K372">
            <v>0</v>
          </cell>
          <cell r="L372">
            <v>0</v>
          </cell>
          <cell r="M372">
            <v>160</v>
          </cell>
          <cell r="N372">
            <v>0</v>
          </cell>
          <cell r="O372">
            <v>1</v>
          </cell>
          <cell r="P372">
            <v>0</v>
          </cell>
          <cell r="Q372">
            <v>0</v>
          </cell>
          <cell r="R372">
            <v>0</v>
          </cell>
          <cell r="S372">
            <v>20</v>
          </cell>
          <cell r="T372">
            <v>100</v>
          </cell>
          <cell r="U372">
            <v>10</v>
          </cell>
          <cell r="V372">
            <v>20</v>
          </cell>
          <cell r="W372">
            <v>90</v>
          </cell>
          <cell r="X372">
            <v>60</v>
          </cell>
          <cell r="Y372">
            <v>0</v>
          </cell>
          <cell r="Z372">
            <v>0</v>
          </cell>
          <cell r="AA372">
            <v>0</v>
          </cell>
          <cell r="AB372">
            <v>0</v>
          </cell>
          <cell r="AC372">
            <v>0</v>
          </cell>
          <cell r="AD372">
            <v>0</v>
          </cell>
          <cell r="AE372">
            <v>0</v>
          </cell>
          <cell r="AF372">
            <v>0</v>
          </cell>
          <cell r="AG372">
            <v>0</v>
          </cell>
          <cell r="AH372">
            <v>0</v>
          </cell>
        </row>
        <row r="372">
          <cell r="AK372">
            <v>460</v>
          </cell>
          <cell r="AL372" t="str">
            <v>麻醉科</v>
          </cell>
        </row>
        <row r="373">
          <cell r="F373" t="str">
            <v>麻醉科</v>
          </cell>
          <cell r="G373">
            <v>2022</v>
          </cell>
        </row>
        <row r="373">
          <cell r="I373" t="str">
            <v>合格</v>
          </cell>
          <cell r="J373">
            <v>0</v>
          </cell>
          <cell r="K373">
            <v>0</v>
          </cell>
          <cell r="L373">
            <v>0</v>
          </cell>
          <cell r="M373">
            <v>160</v>
          </cell>
          <cell r="N373">
            <v>1</v>
          </cell>
        </row>
        <row r="373">
          <cell r="P373">
            <v>1</v>
          </cell>
        </row>
        <row r="373">
          <cell r="S373">
            <v>70</v>
          </cell>
          <cell r="T373">
            <v>100</v>
          </cell>
          <cell r="U373">
            <v>10</v>
          </cell>
          <cell r="V373">
            <v>40</v>
          </cell>
          <cell r="W373">
            <v>60</v>
          </cell>
          <cell r="X373">
            <v>0</v>
          </cell>
          <cell r="Y373">
            <v>0</v>
          </cell>
          <cell r="Z373">
            <v>0</v>
          </cell>
          <cell r="AA373">
            <v>0</v>
          </cell>
          <cell r="AB373">
            <v>0</v>
          </cell>
          <cell r="AC373">
            <v>0</v>
          </cell>
          <cell r="AD373">
            <v>0</v>
          </cell>
          <cell r="AE373">
            <v>0</v>
          </cell>
          <cell r="AF373">
            <v>0</v>
          </cell>
          <cell r="AG373">
            <v>0</v>
          </cell>
          <cell r="AH373">
            <v>0</v>
          </cell>
        </row>
        <row r="373">
          <cell r="AK373">
            <v>440</v>
          </cell>
          <cell r="AL373" t="str">
            <v>麻醉科</v>
          </cell>
        </row>
        <row r="374">
          <cell r="F374" t="str">
            <v>麻醉科</v>
          </cell>
          <cell r="G374">
            <v>2022</v>
          </cell>
        </row>
        <row r="374">
          <cell r="I374" t="str">
            <v>合格</v>
          </cell>
          <cell r="J374">
            <v>0</v>
          </cell>
          <cell r="K374">
            <v>0</v>
          </cell>
          <cell r="L374">
            <v>0</v>
          </cell>
          <cell r="M374">
            <v>160</v>
          </cell>
          <cell r="N374">
            <v>0</v>
          </cell>
          <cell r="O374">
            <v>0</v>
          </cell>
          <cell r="P374">
            <v>0</v>
          </cell>
          <cell r="Q374">
            <v>0</v>
          </cell>
          <cell r="R374">
            <v>0</v>
          </cell>
          <cell r="S374">
            <v>0</v>
          </cell>
          <cell r="T374">
            <v>100</v>
          </cell>
          <cell r="U374">
            <v>10</v>
          </cell>
          <cell r="V374">
            <v>40</v>
          </cell>
          <cell r="W374">
            <v>90</v>
          </cell>
          <cell r="X374">
            <v>30</v>
          </cell>
          <cell r="Y374">
            <v>0</v>
          </cell>
          <cell r="Z374">
            <v>0</v>
          </cell>
          <cell r="AA374">
            <v>0</v>
          </cell>
          <cell r="AB374">
            <v>0</v>
          </cell>
          <cell r="AC374">
            <v>0</v>
          </cell>
          <cell r="AD374">
            <v>0</v>
          </cell>
          <cell r="AE374">
            <v>0</v>
          </cell>
          <cell r="AF374">
            <v>0</v>
          </cell>
          <cell r="AG374">
            <v>0</v>
          </cell>
          <cell r="AH374">
            <v>0</v>
          </cell>
        </row>
        <row r="374">
          <cell r="AK374">
            <v>430</v>
          </cell>
          <cell r="AL374" t="str">
            <v>麻醉科</v>
          </cell>
        </row>
        <row r="375">
          <cell r="F375" t="str">
            <v>麻醉科</v>
          </cell>
          <cell r="G375">
            <v>2022</v>
          </cell>
        </row>
        <row r="375">
          <cell r="I375" t="str">
            <v>合格</v>
          </cell>
          <cell r="J375">
            <v>0</v>
          </cell>
          <cell r="K375">
            <v>0</v>
          </cell>
          <cell r="L375">
            <v>0</v>
          </cell>
          <cell r="M375">
            <v>160</v>
          </cell>
          <cell r="N375">
            <v>0</v>
          </cell>
          <cell r="O375">
            <v>0</v>
          </cell>
          <cell r="P375">
            <v>0</v>
          </cell>
          <cell r="Q375">
            <v>0</v>
          </cell>
          <cell r="R375">
            <v>0</v>
          </cell>
          <cell r="S375">
            <v>0</v>
          </cell>
          <cell r="T375">
            <v>100</v>
          </cell>
          <cell r="U375">
            <v>10</v>
          </cell>
          <cell r="V375">
            <v>20</v>
          </cell>
          <cell r="W375">
            <v>60</v>
          </cell>
          <cell r="X375">
            <v>60</v>
          </cell>
          <cell r="Y375">
            <v>0</v>
          </cell>
          <cell r="Z375">
            <v>0</v>
          </cell>
          <cell r="AA375">
            <v>0</v>
          </cell>
          <cell r="AB375">
            <v>0</v>
          </cell>
          <cell r="AC375">
            <v>0</v>
          </cell>
          <cell r="AD375">
            <v>0</v>
          </cell>
          <cell r="AE375">
            <v>0</v>
          </cell>
          <cell r="AF375">
            <v>0</v>
          </cell>
          <cell r="AG375">
            <v>0</v>
          </cell>
          <cell r="AH375">
            <v>0</v>
          </cell>
        </row>
        <row r="375">
          <cell r="AK375">
            <v>410</v>
          </cell>
          <cell r="AL375" t="str">
            <v>麻醉科</v>
          </cell>
        </row>
        <row r="376">
          <cell r="F376" t="str">
            <v>麻醉科</v>
          </cell>
          <cell r="G376">
            <v>2022</v>
          </cell>
        </row>
        <row r="376">
          <cell r="I376" t="str">
            <v>合格</v>
          </cell>
          <cell r="J376">
            <v>0</v>
          </cell>
          <cell r="K376">
            <v>0</v>
          </cell>
          <cell r="L376">
            <v>0</v>
          </cell>
          <cell r="M376">
            <v>160</v>
          </cell>
          <cell r="N376">
            <v>0</v>
          </cell>
          <cell r="O376">
            <v>0</v>
          </cell>
          <cell r="P376">
            <v>0</v>
          </cell>
          <cell r="Q376">
            <v>0</v>
          </cell>
          <cell r="R376">
            <v>0</v>
          </cell>
          <cell r="S376">
            <v>0</v>
          </cell>
          <cell r="T376">
            <v>100</v>
          </cell>
          <cell r="U376">
            <v>10</v>
          </cell>
          <cell r="V376">
            <v>40</v>
          </cell>
          <cell r="W376">
            <v>90</v>
          </cell>
          <cell r="X376">
            <v>0</v>
          </cell>
          <cell r="Y376">
            <v>0</v>
          </cell>
          <cell r="Z376">
            <v>0</v>
          </cell>
          <cell r="AA376">
            <v>0</v>
          </cell>
          <cell r="AB376">
            <v>0</v>
          </cell>
          <cell r="AC376">
            <v>0</v>
          </cell>
          <cell r="AD376">
            <v>0</v>
          </cell>
          <cell r="AE376">
            <v>0</v>
          </cell>
          <cell r="AF376">
            <v>0</v>
          </cell>
          <cell r="AG376">
            <v>0</v>
          </cell>
          <cell r="AH376">
            <v>0</v>
          </cell>
        </row>
        <row r="376">
          <cell r="AK376">
            <v>400</v>
          </cell>
          <cell r="AL376" t="str">
            <v>麻醉科</v>
          </cell>
        </row>
        <row r="377">
          <cell r="F377" t="str">
            <v>麻醉科</v>
          </cell>
          <cell r="G377">
            <v>2022</v>
          </cell>
        </row>
        <row r="377">
          <cell r="I377" t="str">
            <v>合格</v>
          </cell>
          <cell r="J377">
            <v>0</v>
          </cell>
          <cell r="K377">
            <v>0</v>
          </cell>
          <cell r="L377">
            <v>0</v>
          </cell>
          <cell r="M377">
            <v>160</v>
          </cell>
          <cell r="N377">
            <v>0</v>
          </cell>
          <cell r="O377">
            <v>0</v>
          </cell>
          <cell r="P377">
            <v>0</v>
          </cell>
          <cell r="Q377">
            <v>0</v>
          </cell>
          <cell r="R377">
            <v>0</v>
          </cell>
          <cell r="S377">
            <v>0</v>
          </cell>
          <cell r="T377">
            <v>100</v>
          </cell>
          <cell r="U377">
            <v>10</v>
          </cell>
          <cell r="V377">
            <v>40</v>
          </cell>
          <cell r="W377">
            <v>60</v>
          </cell>
          <cell r="X377">
            <v>30</v>
          </cell>
          <cell r="Y377">
            <v>0</v>
          </cell>
          <cell r="Z377">
            <v>0</v>
          </cell>
          <cell r="AA377">
            <v>0</v>
          </cell>
          <cell r="AB377">
            <v>0</v>
          </cell>
          <cell r="AC377">
            <v>0</v>
          </cell>
          <cell r="AD377">
            <v>0</v>
          </cell>
          <cell r="AE377">
            <v>0</v>
          </cell>
          <cell r="AF377">
            <v>0</v>
          </cell>
          <cell r="AG377">
            <v>0</v>
          </cell>
          <cell r="AH377">
            <v>0</v>
          </cell>
        </row>
        <row r="377">
          <cell r="AK377">
            <v>400</v>
          </cell>
          <cell r="AL377" t="str">
            <v>麻醉科</v>
          </cell>
        </row>
        <row r="378">
          <cell r="F378" t="str">
            <v>麻醉科</v>
          </cell>
          <cell r="G378">
            <v>2022</v>
          </cell>
        </row>
        <row r="378">
          <cell r="I378" t="str">
            <v>合格</v>
          </cell>
          <cell r="J378">
            <v>0</v>
          </cell>
          <cell r="K378">
            <v>0</v>
          </cell>
          <cell r="L378">
            <v>0</v>
          </cell>
          <cell r="M378">
            <v>160</v>
          </cell>
          <cell r="N378">
            <v>0</v>
          </cell>
          <cell r="O378">
            <v>0</v>
          </cell>
          <cell r="P378">
            <v>0</v>
          </cell>
          <cell r="Q378">
            <v>0</v>
          </cell>
          <cell r="R378">
            <v>0</v>
          </cell>
          <cell r="S378">
            <v>0</v>
          </cell>
          <cell r="T378">
            <v>100</v>
          </cell>
          <cell r="U378">
            <v>0</v>
          </cell>
          <cell r="V378">
            <v>40</v>
          </cell>
          <cell r="W378">
            <v>60</v>
          </cell>
          <cell r="X378">
            <v>30</v>
          </cell>
          <cell r="Y378">
            <v>0</v>
          </cell>
          <cell r="Z378">
            <v>0</v>
          </cell>
          <cell r="AA378">
            <v>0</v>
          </cell>
          <cell r="AB378">
            <v>0</v>
          </cell>
          <cell r="AC378">
            <v>0</v>
          </cell>
          <cell r="AD378">
            <v>0</v>
          </cell>
          <cell r="AE378">
            <v>0</v>
          </cell>
          <cell r="AF378">
            <v>0</v>
          </cell>
          <cell r="AG378">
            <v>0</v>
          </cell>
          <cell r="AH378">
            <v>0</v>
          </cell>
        </row>
        <row r="378">
          <cell r="AK378">
            <v>390</v>
          </cell>
          <cell r="AL378" t="str">
            <v>麻醉科</v>
          </cell>
        </row>
        <row r="379">
          <cell r="F379" t="str">
            <v>麻醉科</v>
          </cell>
          <cell r="G379">
            <v>2022</v>
          </cell>
        </row>
        <row r="379">
          <cell r="I379" t="str">
            <v>合格</v>
          </cell>
          <cell r="J379">
            <v>0</v>
          </cell>
          <cell r="K379">
            <v>0</v>
          </cell>
          <cell r="L379">
            <v>0</v>
          </cell>
          <cell r="M379">
            <v>160</v>
          </cell>
          <cell r="N379">
            <v>0</v>
          </cell>
          <cell r="O379">
            <v>0</v>
          </cell>
          <cell r="P379">
            <v>0</v>
          </cell>
          <cell r="Q379">
            <v>0</v>
          </cell>
          <cell r="R379">
            <v>0</v>
          </cell>
          <cell r="S379">
            <v>0</v>
          </cell>
          <cell r="T379">
            <v>100</v>
          </cell>
          <cell r="U379">
            <v>10</v>
          </cell>
          <cell r="V379">
            <v>20</v>
          </cell>
          <cell r="W379">
            <v>30</v>
          </cell>
          <cell r="X379">
            <v>60</v>
          </cell>
          <cell r="Y379">
            <v>0</v>
          </cell>
          <cell r="Z379">
            <v>0</v>
          </cell>
          <cell r="AA379">
            <v>0</v>
          </cell>
          <cell r="AB379">
            <v>0</v>
          </cell>
          <cell r="AC379">
            <v>0</v>
          </cell>
          <cell r="AD379">
            <v>0</v>
          </cell>
          <cell r="AE379">
            <v>0</v>
          </cell>
          <cell r="AF379">
            <v>0</v>
          </cell>
          <cell r="AG379">
            <v>0</v>
          </cell>
          <cell r="AH379">
            <v>0</v>
          </cell>
        </row>
        <row r="379">
          <cell r="AK379">
            <v>380</v>
          </cell>
          <cell r="AL379" t="str">
            <v>麻醉科</v>
          </cell>
        </row>
        <row r="380">
          <cell r="F380" t="str">
            <v>麻醉科</v>
          </cell>
          <cell r="G380">
            <v>2022</v>
          </cell>
        </row>
        <row r="380">
          <cell r="I380" t="str">
            <v>合格</v>
          </cell>
          <cell r="J380">
            <v>0</v>
          </cell>
          <cell r="K380">
            <v>0</v>
          </cell>
          <cell r="L380">
            <v>0</v>
          </cell>
          <cell r="M380">
            <v>160</v>
          </cell>
          <cell r="N380">
            <v>0</v>
          </cell>
          <cell r="O380">
            <v>0</v>
          </cell>
          <cell r="P380">
            <v>0</v>
          </cell>
          <cell r="Q380">
            <v>0</v>
          </cell>
          <cell r="R380">
            <v>0</v>
          </cell>
          <cell r="S380">
            <v>0</v>
          </cell>
          <cell r="T380">
            <v>100</v>
          </cell>
          <cell r="U380">
            <v>10</v>
          </cell>
          <cell r="V380">
            <v>20</v>
          </cell>
          <cell r="W380">
            <v>60</v>
          </cell>
          <cell r="X380">
            <v>30</v>
          </cell>
          <cell r="Y380">
            <v>0</v>
          </cell>
          <cell r="Z380">
            <v>0</v>
          </cell>
          <cell r="AA380">
            <v>0</v>
          </cell>
          <cell r="AB380">
            <v>0</v>
          </cell>
          <cell r="AC380">
            <v>0</v>
          </cell>
          <cell r="AD380">
            <v>0</v>
          </cell>
          <cell r="AE380">
            <v>0</v>
          </cell>
          <cell r="AF380">
            <v>0</v>
          </cell>
          <cell r="AG380">
            <v>0</v>
          </cell>
          <cell r="AH380">
            <v>0</v>
          </cell>
        </row>
        <row r="380">
          <cell r="AK380">
            <v>380</v>
          </cell>
          <cell r="AL380" t="str">
            <v>麻醉科</v>
          </cell>
        </row>
        <row r="381">
          <cell r="F381" t="str">
            <v>麻醉科</v>
          </cell>
          <cell r="G381">
            <v>2022</v>
          </cell>
        </row>
        <row r="381">
          <cell r="I381" t="str">
            <v>合格</v>
          </cell>
          <cell r="J381">
            <v>0</v>
          </cell>
          <cell r="K381">
            <v>0</v>
          </cell>
          <cell r="L381">
            <v>0</v>
          </cell>
          <cell r="M381">
            <v>160</v>
          </cell>
          <cell r="N381">
            <v>0</v>
          </cell>
          <cell r="O381">
            <v>0</v>
          </cell>
          <cell r="P381">
            <v>0</v>
          </cell>
          <cell r="Q381">
            <v>0</v>
          </cell>
          <cell r="R381">
            <v>0</v>
          </cell>
          <cell r="S381">
            <v>0</v>
          </cell>
          <cell r="T381">
            <v>100</v>
          </cell>
          <cell r="U381">
            <v>0</v>
          </cell>
          <cell r="V381">
            <v>20</v>
          </cell>
          <cell r="W381">
            <v>60</v>
          </cell>
          <cell r="X381">
            <v>30</v>
          </cell>
          <cell r="Y381">
            <v>0</v>
          </cell>
          <cell r="Z381">
            <v>0</v>
          </cell>
          <cell r="AA381">
            <v>0</v>
          </cell>
          <cell r="AB381">
            <v>0</v>
          </cell>
          <cell r="AC381">
            <v>0</v>
          </cell>
          <cell r="AD381">
            <v>0</v>
          </cell>
          <cell r="AE381">
            <v>0</v>
          </cell>
          <cell r="AF381">
            <v>0</v>
          </cell>
          <cell r="AG381">
            <v>0</v>
          </cell>
          <cell r="AH381">
            <v>0</v>
          </cell>
        </row>
        <row r="381">
          <cell r="AK381">
            <v>370</v>
          </cell>
          <cell r="AL381" t="str">
            <v>麻醉科</v>
          </cell>
        </row>
        <row r="382">
          <cell r="F382" t="str">
            <v>麻醉科</v>
          </cell>
          <cell r="G382">
            <v>2021</v>
          </cell>
        </row>
        <row r="382">
          <cell r="I382" t="str">
            <v>合格</v>
          </cell>
          <cell r="J382">
            <v>0</v>
          </cell>
          <cell r="K382">
            <v>0</v>
          </cell>
          <cell r="L382">
            <v>0</v>
          </cell>
          <cell r="M382">
            <v>160</v>
          </cell>
          <cell r="N382">
            <v>0</v>
          </cell>
          <cell r="O382">
            <v>3</v>
          </cell>
          <cell r="P382">
            <v>1</v>
          </cell>
          <cell r="Q382">
            <v>0</v>
          </cell>
          <cell r="R382">
            <v>0</v>
          </cell>
          <cell r="S382">
            <v>80</v>
          </cell>
          <cell r="T382">
            <v>100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row>
        <row r="382">
          <cell r="AK382">
            <v>340</v>
          </cell>
          <cell r="AL382" t="str">
            <v>麻醉科</v>
          </cell>
        </row>
        <row r="383">
          <cell r="F383" t="str">
            <v>麻醉科</v>
          </cell>
          <cell r="G383">
            <v>2022</v>
          </cell>
        </row>
        <row r="383">
          <cell r="I383" t="str">
            <v>合格</v>
          </cell>
          <cell r="J383">
            <v>0</v>
          </cell>
          <cell r="K383">
            <v>0</v>
          </cell>
          <cell r="L383">
            <v>0</v>
          </cell>
          <cell r="M383">
            <v>160</v>
          </cell>
          <cell r="N383">
            <v>0</v>
          </cell>
          <cell r="O383">
            <v>0</v>
          </cell>
          <cell r="P383">
            <v>0</v>
          </cell>
          <cell r="Q383">
            <v>0</v>
          </cell>
          <cell r="R383">
            <v>0</v>
          </cell>
          <cell r="S383">
            <v>0</v>
          </cell>
          <cell r="T383">
            <v>100</v>
          </cell>
          <cell r="U383">
            <v>0</v>
          </cell>
          <cell r="V383">
            <v>20</v>
          </cell>
          <cell r="W383">
            <v>30</v>
          </cell>
          <cell r="X383">
            <v>0</v>
          </cell>
          <cell r="Y383">
            <v>0</v>
          </cell>
          <cell r="Z383">
            <v>0</v>
          </cell>
          <cell r="AA383">
            <v>0</v>
          </cell>
          <cell r="AB383">
            <v>0</v>
          </cell>
          <cell r="AC383">
            <v>0</v>
          </cell>
          <cell r="AD383">
            <v>0</v>
          </cell>
          <cell r="AE383">
            <v>0</v>
          </cell>
          <cell r="AF383">
            <v>0</v>
          </cell>
          <cell r="AG383">
            <v>0</v>
          </cell>
          <cell r="AH383">
            <v>0</v>
          </cell>
        </row>
        <row r="383">
          <cell r="AK383">
            <v>310</v>
          </cell>
          <cell r="AL383" t="str">
            <v>麻醉科</v>
          </cell>
        </row>
        <row r="384">
          <cell r="F384" t="str">
            <v>麻醉科</v>
          </cell>
          <cell r="G384">
            <v>2022</v>
          </cell>
        </row>
        <row r="384">
          <cell r="I384" t="str">
            <v>合格</v>
          </cell>
          <cell r="J384">
            <v>0</v>
          </cell>
          <cell r="K384">
            <v>0</v>
          </cell>
          <cell r="L384">
            <v>0</v>
          </cell>
          <cell r="M384">
            <v>160</v>
          </cell>
          <cell r="N384">
            <v>0</v>
          </cell>
          <cell r="O384">
            <v>0</v>
          </cell>
          <cell r="P384">
            <v>0</v>
          </cell>
          <cell r="Q384">
            <v>0</v>
          </cell>
          <cell r="R384">
            <v>0</v>
          </cell>
          <cell r="S384">
            <v>0</v>
          </cell>
          <cell r="T384">
            <v>100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row>
        <row r="384">
          <cell r="AK384">
            <v>260</v>
          </cell>
          <cell r="AL384" t="str">
            <v>麻醉科</v>
          </cell>
        </row>
        <row r="385">
          <cell r="F385" t="str">
            <v>内科</v>
          </cell>
          <cell r="G385">
            <v>2021</v>
          </cell>
        </row>
        <row r="385">
          <cell r="I385" t="str">
            <v>合格</v>
          </cell>
          <cell r="J385">
            <v>0</v>
          </cell>
          <cell r="K385">
            <v>0</v>
          </cell>
          <cell r="L385">
            <v>0</v>
          </cell>
          <cell r="M385">
            <v>160</v>
          </cell>
        </row>
        <row r="385">
          <cell r="O385">
            <v>7</v>
          </cell>
          <cell r="P385">
            <v>4</v>
          </cell>
        </row>
        <row r="385">
          <cell r="S385">
            <v>220</v>
          </cell>
          <cell r="T385">
            <v>100</v>
          </cell>
          <cell r="U385">
            <v>10</v>
          </cell>
          <cell r="V385">
            <v>80</v>
          </cell>
          <cell r="W385">
            <v>60</v>
          </cell>
          <cell r="X385">
            <v>60</v>
          </cell>
          <cell r="Y385">
            <v>20</v>
          </cell>
          <cell r="Z385">
            <v>100</v>
          </cell>
          <cell r="AA385">
            <v>150</v>
          </cell>
          <cell r="AB385">
            <v>100</v>
          </cell>
          <cell r="AC385">
            <v>0</v>
          </cell>
          <cell r="AD385">
            <v>0</v>
          </cell>
          <cell r="AE385">
            <v>0</v>
          </cell>
          <cell r="AF385">
            <v>0</v>
          </cell>
          <cell r="AG385">
            <v>0</v>
          </cell>
          <cell r="AH385">
            <v>0</v>
          </cell>
        </row>
        <row r="385">
          <cell r="AK385">
            <v>1060</v>
          </cell>
          <cell r="AL385" t="str">
            <v>内科</v>
          </cell>
        </row>
        <row r="386">
          <cell r="F386" t="str">
            <v>内科</v>
          </cell>
          <cell r="G386">
            <v>2021</v>
          </cell>
        </row>
        <row r="386">
          <cell r="I386" t="str">
            <v>合格</v>
          </cell>
          <cell r="J386">
            <v>0</v>
          </cell>
          <cell r="K386">
            <v>0</v>
          </cell>
          <cell r="L386">
            <v>0</v>
          </cell>
          <cell r="M386">
            <v>160</v>
          </cell>
        </row>
        <row r="386">
          <cell r="O386">
            <v>5</v>
          </cell>
          <cell r="P386">
            <v>6</v>
          </cell>
        </row>
        <row r="386">
          <cell r="S386">
            <v>220</v>
          </cell>
          <cell r="T386">
            <v>100</v>
          </cell>
          <cell r="U386">
            <v>10</v>
          </cell>
          <cell r="V386">
            <v>80</v>
          </cell>
          <cell r="W386">
            <v>60</v>
          </cell>
          <cell r="X386">
            <v>60</v>
          </cell>
          <cell r="Y386">
            <v>0</v>
          </cell>
          <cell r="Z386">
            <v>100</v>
          </cell>
          <cell r="AA386">
            <v>150</v>
          </cell>
          <cell r="AB386">
            <v>100</v>
          </cell>
          <cell r="AC386">
            <v>0</v>
          </cell>
          <cell r="AD386">
            <v>0</v>
          </cell>
          <cell r="AE386">
            <v>0</v>
          </cell>
          <cell r="AF386">
            <v>0</v>
          </cell>
          <cell r="AG386">
            <v>0</v>
          </cell>
          <cell r="AH386">
            <v>0</v>
          </cell>
        </row>
        <row r="386">
          <cell r="AK386">
            <v>1040</v>
          </cell>
          <cell r="AL386" t="str">
            <v>内科</v>
          </cell>
        </row>
        <row r="387">
          <cell r="F387" t="str">
            <v>内科</v>
          </cell>
          <cell r="G387">
            <v>2021</v>
          </cell>
        </row>
        <row r="387">
          <cell r="I387" t="str">
            <v>合格</v>
          </cell>
          <cell r="J387">
            <v>0</v>
          </cell>
          <cell r="K387">
            <v>0</v>
          </cell>
          <cell r="L387">
            <v>0</v>
          </cell>
          <cell r="M387">
            <v>160</v>
          </cell>
        </row>
        <row r="387">
          <cell r="O387">
            <v>6</v>
          </cell>
          <cell r="P387">
            <v>4</v>
          </cell>
        </row>
        <row r="387">
          <cell r="S387">
            <v>200</v>
          </cell>
          <cell r="T387">
            <v>100</v>
          </cell>
          <cell r="U387">
            <v>10</v>
          </cell>
          <cell r="V387">
            <v>80</v>
          </cell>
          <cell r="W387">
            <v>60</v>
          </cell>
          <cell r="X387">
            <v>60</v>
          </cell>
          <cell r="Y387">
            <v>0</v>
          </cell>
          <cell r="Z387">
            <v>100</v>
          </cell>
          <cell r="AA387">
            <v>150</v>
          </cell>
          <cell r="AB387">
            <v>100</v>
          </cell>
          <cell r="AC387">
            <v>0</v>
          </cell>
          <cell r="AD387">
            <v>0</v>
          </cell>
          <cell r="AE387">
            <v>0</v>
          </cell>
          <cell r="AF387">
            <v>0</v>
          </cell>
          <cell r="AG387">
            <v>0</v>
          </cell>
          <cell r="AH387">
            <v>0</v>
          </cell>
        </row>
        <row r="387">
          <cell r="AK387">
            <v>1020</v>
          </cell>
          <cell r="AL387" t="str">
            <v>内科</v>
          </cell>
        </row>
        <row r="388">
          <cell r="F388" t="str">
            <v>内科</v>
          </cell>
          <cell r="G388">
            <v>2021</v>
          </cell>
        </row>
        <row r="388">
          <cell r="I388" t="str">
            <v>合格</v>
          </cell>
          <cell r="J388">
            <v>0</v>
          </cell>
          <cell r="K388">
            <v>0</v>
          </cell>
          <cell r="L388">
            <v>0</v>
          </cell>
          <cell r="M388">
            <v>160</v>
          </cell>
        </row>
        <row r="388">
          <cell r="O388">
            <v>6</v>
          </cell>
          <cell r="P388">
            <v>4</v>
          </cell>
        </row>
        <row r="388">
          <cell r="S388">
            <v>200</v>
          </cell>
          <cell r="T388">
            <v>100</v>
          </cell>
          <cell r="U388">
            <v>10</v>
          </cell>
          <cell r="V388">
            <v>80</v>
          </cell>
          <cell r="W388">
            <v>60</v>
          </cell>
          <cell r="X388">
            <v>60</v>
          </cell>
          <cell r="Y388">
            <v>0</v>
          </cell>
          <cell r="Z388">
            <v>100</v>
          </cell>
          <cell r="AA388">
            <v>150</v>
          </cell>
          <cell r="AB388">
            <v>100</v>
          </cell>
          <cell r="AC388">
            <v>0</v>
          </cell>
          <cell r="AD388">
            <v>0</v>
          </cell>
          <cell r="AE388">
            <v>0</v>
          </cell>
          <cell r="AF388">
            <v>0</v>
          </cell>
          <cell r="AG388">
            <v>0</v>
          </cell>
          <cell r="AH388">
            <v>0</v>
          </cell>
        </row>
        <row r="388">
          <cell r="AK388">
            <v>1020</v>
          </cell>
          <cell r="AL388" t="str">
            <v>内科</v>
          </cell>
        </row>
        <row r="389">
          <cell r="F389" t="str">
            <v>内科</v>
          </cell>
          <cell r="G389">
            <v>2021</v>
          </cell>
        </row>
        <row r="389">
          <cell r="I389" t="str">
            <v>合格</v>
          </cell>
          <cell r="J389">
            <v>0</v>
          </cell>
          <cell r="K389">
            <v>0</v>
          </cell>
          <cell r="L389">
            <v>0</v>
          </cell>
          <cell r="M389">
            <v>160</v>
          </cell>
        </row>
        <row r="389">
          <cell r="O389">
            <v>6</v>
          </cell>
          <cell r="P389">
            <v>3</v>
          </cell>
        </row>
        <row r="389">
          <cell r="S389">
            <v>180</v>
          </cell>
          <cell r="T389">
            <v>100</v>
          </cell>
          <cell r="U389">
            <v>10</v>
          </cell>
          <cell r="V389">
            <v>60</v>
          </cell>
          <cell r="W389">
            <v>60</v>
          </cell>
          <cell r="X389">
            <v>60</v>
          </cell>
          <cell r="Y389">
            <v>20</v>
          </cell>
          <cell r="Z389">
            <v>100</v>
          </cell>
          <cell r="AA389">
            <v>150</v>
          </cell>
          <cell r="AB389">
            <v>100</v>
          </cell>
          <cell r="AC389">
            <v>0</v>
          </cell>
          <cell r="AD389">
            <v>0</v>
          </cell>
          <cell r="AE389">
            <v>0</v>
          </cell>
          <cell r="AF389">
            <v>0</v>
          </cell>
          <cell r="AG389">
            <v>0</v>
          </cell>
          <cell r="AH389">
            <v>0</v>
          </cell>
        </row>
        <row r="389">
          <cell r="AK389">
            <v>1000</v>
          </cell>
          <cell r="AL389" t="str">
            <v>内科</v>
          </cell>
        </row>
        <row r="390">
          <cell r="F390" t="str">
            <v>内科</v>
          </cell>
          <cell r="G390">
            <v>2021</v>
          </cell>
        </row>
        <row r="390">
          <cell r="I390" t="str">
            <v>合格</v>
          </cell>
          <cell r="J390">
            <v>0</v>
          </cell>
          <cell r="K390">
            <v>0</v>
          </cell>
          <cell r="L390">
            <v>0</v>
          </cell>
          <cell r="M390">
            <v>160</v>
          </cell>
        </row>
        <row r="390">
          <cell r="O390">
            <v>6</v>
          </cell>
          <cell r="P390">
            <v>3</v>
          </cell>
        </row>
        <row r="390">
          <cell r="S390">
            <v>180</v>
          </cell>
          <cell r="T390">
            <v>100</v>
          </cell>
          <cell r="U390">
            <v>10</v>
          </cell>
          <cell r="V390">
            <v>80</v>
          </cell>
          <cell r="W390">
            <v>60</v>
          </cell>
          <cell r="X390">
            <v>60</v>
          </cell>
          <cell r="Y390">
            <v>0</v>
          </cell>
          <cell r="Z390">
            <v>100</v>
          </cell>
          <cell r="AA390">
            <v>150</v>
          </cell>
          <cell r="AB390">
            <v>100</v>
          </cell>
          <cell r="AC390">
            <v>0</v>
          </cell>
          <cell r="AD390">
            <v>0</v>
          </cell>
          <cell r="AE390">
            <v>0</v>
          </cell>
          <cell r="AF390">
            <v>0</v>
          </cell>
          <cell r="AG390">
            <v>0</v>
          </cell>
          <cell r="AH390">
            <v>0</v>
          </cell>
        </row>
        <row r="390">
          <cell r="AK390">
            <v>1000</v>
          </cell>
          <cell r="AL390" t="str">
            <v>内科</v>
          </cell>
        </row>
        <row r="391">
          <cell r="F391" t="str">
            <v>内科</v>
          </cell>
          <cell r="G391">
            <v>2021</v>
          </cell>
        </row>
        <row r="391">
          <cell r="I391" t="str">
            <v>合格</v>
          </cell>
          <cell r="J391">
            <v>0</v>
          </cell>
          <cell r="K391">
            <v>0</v>
          </cell>
          <cell r="L391">
            <v>0</v>
          </cell>
          <cell r="M391">
            <v>160</v>
          </cell>
        </row>
        <row r="391">
          <cell r="O391">
            <v>5</v>
          </cell>
          <cell r="P391">
            <v>4</v>
          </cell>
        </row>
        <row r="391">
          <cell r="S391">
            <v>180</v>
          </cell>
          <cell r="T391">
            <v>100</v>
          </cell>
          <cell r="U391">
            <v>10</v>
          </cell>
          <cell r="V391">
            <v>80</v>
          </cell>
          <cell r="W391">
            <v>60</v>
          </cell>
          <cell r="X391">
            <v>60</v>
          </cell>
          <cell r="Y391">
            <v>0</v>
          </cell>
          <cell r="Z391">
            <v>100</v>
          </cell>
          <cell r="AA391">
            <v>150</v>
          </cell>
          <cell r="AB391">
            <v>100</v>
          </cell>
          <cell r="AC391">
            <v>0</v>
          </cell>
          <cell r="AD391">
            <v>0</v>
          </cell>
          <cell r="AE391">
            <v>0</v>
          </cell>
          <cell r="AF391">
            <v>0</v>
          </cell>
          <cell r="AG391">
            <v>0</v>
          </cell>
          <cell r="AH391">
            <v>0</v>
          </cell>
        </row>
        <row r="391">
          <cell r="AK391">
            <v>1000</v>
          </cell>
          <cell r="AL391" t="str">
            <v>内科</v>
          </cell>
        </row>
        <row r="392">
          <cell r="F392" t="str">
            <v>内科</v>
          </cell>
          <cell r="G392">
            <v>2021</v>
          </cell>
        </row>
        <row r="392">
          <cell r="I392" t="str">
            <v>合格</v>
          </cell>
          <cell r="J392">
            <v>0</v>
          </cell>
          <cell r="K392">
            <v>0</v>
          </cell>
          <cell r="L392">
            <v>0</v>
          </cell>
          <cell r="M392">
            <v>160</v>
          </cell>
        </row>
        <row r="392">
          <cell r="O392">
            <v>6</v>
          </cell>
          <cell r="P392">
            <v>3</v>
          </cell>
        </row>
        <row r="392">
          <cell r="S392">
            <v>180</v>
          </cell>
          <cell r="T392">
            <v>100</v>
          </cell>
          <cell r="U392">
            <v>10</v>
          </cell>
          <cell r="V392">
            <v>80</v>
          </cell>
          <cell r="W392">
            <v>60</v>
          </cell>
          <cell r="X392">
            <v>60</v>
          </cell>
          <cell r="Y392">
            <v>0</v>
          </cell>
          <cell r="Z392">
            <v>100</v>
          </cell>
          <cell r="AA392">
            <v>150</v>
          </cell>
          <cell r="AB392">
            <v>100</v>
          </cell>
          <cell r="AC392">
            <v>0</v>
          </cell>
          <cell r="AD392">
            <v>0</v>
          </cell>
          <cell r="AE392">
            <v>0</v>
          </cell>
          <cell r="AF392">
            <v>0</v>
          </cell>
          <cell r="AG392">
            <v>0</v>
          </cell>
          <cell r="AH392">
            <v>0</v>
          </cell>
        </row>
        <row r="392">
          <cell r="AK392">
            <v>1000</v>
          </cell>
          <cell r="AL392" t="str">
            <v>内科</v>
          </cell>
        </row>
        <row r="393">
          <cell r="F393" t="str">
            <v>内科</v>
          </cell>
          <cell r="G393">
            <v>2021</v>
          </cell>
        </row>
        <row r="393">
          <cell r="I393" t="str">
            <v>合格</v>
          </cell>
          <cell r="J393">
            <v>0</v>
          </cell>
          <cell r="K393">
            <v>0</v>
          </cell>
          <cell r="L393">
            <v>0</v>
          </cell>
          <cell r="M393">
            <v>160</v>
          </cell>
        </row>
        <row r="393">
          <cell r="O393">
            <v>6</v>
          </cell>
          <cell r="P393">
            <v>4</v>
          </cell>
        </row>
        <row r="393">
          <cell r="S393">
            <v>200</v>
          </cell>
          <cell r="T393">
            <v>100</v>
          </cell>
          <cell r="U393">
            <v>10</v>
          </cell>
          <cell r="V393">
            <v>40</v>
          </cell>
          <cell r="W393">
            <v>60</v>
          </cell>
          <cell r="X393">
            <v>60</v>
          </cell>
          <cell r="Y393">
            <v>0</v>
          </cell>
          <cell r="Z393">
            <v>100</v>
          </cell>
          <cell r="AA393">
            <v>150</v>
          </cell>
          <cell r="AB393">
            <v>100</v>
          </cell>
          <cell r="AC393">
            <v>0</v>
          </cell>
          <cell r="AD393">
            <v>0</v>
          </cell>
          <cell r="AE393">
            <v>0</v>
          </cell>
          <cell r="AF393">
            <v>0</v>
          </cell>
          <cell r="AG393">
            <v>0</v>
          </cell>
          <cell r="AH393">
            <v>0</v>
          </cell>
        </row>
        <row r="393">
          <cell r="AK393">
            <v>980</v>
          </cell>
          <cell r="AL393" t="str">
            <v>内科</v>
          </cell>
        </row>
        <row r="394">
          <cell r="F394" t="str">
            <v>内科</v>
          </cell>
          <cell r="G394">
            <v>2021</v>
          </cell>
        </row>
        <row r="394">
          <cell r="I394" t="str">
            <v>合格</v>
          </cell>
          <cell r="J394">
            <v>0</v>
          </cell>
          <cell r="K394">
            <v>0</v>
          </cell>
          <cell r="L394">
            <v>0</v>
          </cell>
          <cell r="M394">
            <v>160</v>
          </cell>
        </row>
        <row r="394">
          <cell r="O394">
            <v>6</v>
          </cell>
          <cell r="P394">
            <v>2</v>
          </cell>
        </row>
        <row r="394">
          <cell r="S394">
            <v>160</v>
          </cell>
          <cell r="T394">
            <v>100</v>
          </cell>
          <cell r="U394">
            <v>10</v>
          </cell>
          <cell r="V394">
            <v>80</v>
          </cell>
          <cell r="W394">
            <v>60</v>
          </cell>
          <cell r="X394">
            <v>60</v>
          </cell>
          <cell r="Y394">
            <v>0</v>
          </cell>
          <cell r="Z394">
            <v>100</v>
          </cell>
          <cell r="AA394">
            <v>150</v>
          </cell>
          <cell r="AB394">
            <v>100</v>
          </cell>
          <cell r="AC394">
            <v>0</v>
          </cell>
          <cell r="AD394">
            <v>0</v>
          </cell>
          <cell r="AE394">
            <v>0</v>
          </cell>
          <cell r="AF394">
            <v>0</v>
          </cell>
          <cell r="AG394">
            <v>0</v>
          </cell>
          <cell r="AH394">
            <v>0</v>
          </cell>
        </row>
        <row r="394">
          <cell r="AK394">
            <v>980</v>
          </cell>
          <cell r="AL394" t="str">
            <v>内科</v>
          </cell>
        </row>
        <row r="395">
          <cell r="F395" t="str">
            <v>内科</v>
          </cell>
          <cell r="G395">
            <v>2021</v>
          </cell>
        </row>
        <row r="395">
          <cell r="I395" t="str">
            <v>合格</v>
          </cell>
          <cell r="J395">
            <v>0</v>
          </cell>
          <cell r="K395">
            <v>0</v>
          </cell>
          <cell r="L395">
            <v>0</v>
          </cell>
          <cell r="M395">
            <v>160</v>
          </cell>
          <cell r="N395">
            <v>0</v>
          </cell>
          <cell r="O395">
            <v>4</v>
          </cell>
          <cell r="P395">
            <v>4</v>
          </cell>
          <cell r="Q395">
            <v>0</v>
          </cell>
          <cell r="R395">
            <v>0</v>
          </cell>
          <cell r="S395">
            <v>160</v>
          </cell>
          <cell r="T395">
            <v>100</v>
          </cell>
          <cell r="U395">
            <v>10</v>
          </cell>
          <cell r="V395">
            <v>80</v>
          </cell>
          <cell r="W395">
            <v>30</v>
          </cell>
          <cell r="X395">
            <v>60</v>
          </cell>
          <cell r="Y395">
            <v>20</v>
          </cell>
          <cell r="Z395">
            <v>100</v>
          </cell>
          <cell r="AA395">
            <v>150</v>
          </cell>
          <cell r="AB395">
            <v>100</v>
          </cell>
          <cell r="AC395">
            <v>0</v>
          </cell>
          <cell r="AD395">
            <v>0</v>
          </cell>
          <cell r="AE395">
            <v>0</v>
          </cell>
          <cell r="AF395">
            <v>0</v>
          </cell>
          <cell r="AG395">
            <v>0</v>
          </cell>
          <cell r="AH395">
            <v>0</v>
          </cell>
        </row>
        <row r="395">
          <cell r="AK395">
            <v>970</v>
          </cell>
          <cell r="AL395" t="str">
            <v>内科</v>
          </cell>
        </row>
        <row r="396">
          <cell r="F396" t="str">
            <v>内科</v>
          </cell>
          <cell r="G396">
            <v>2020</v>
          </cell>
        </row>
        <row r="396">
          <cell r="I396" t="str">
            <v>合格</v>
          </cell>
          <cell r="J396">
            <v>0</v>
          </cell>
          <cell r="K396">
            <v>0</v>
          </cell>
          <cell r="L396">
            <v>0</v>
          </cell>
          <cell r="M396">
            <v>160</v>
          </cell>
        </row>
        <row r="396">
          <cell r="O396">
            <v>5</v>
          </cell>
          <cell r="P396">
            <v>2</v>
          </cell>
        </row>
        <row r="396">
          <cell r="S396">
            <v>140</v>
          </cell>
          <cell r="T396">
            <v>100</v>
          </cell>
          <cell r="U396">
            <v>10</v>
          </cell>
          <cell r="V396">
            <v>80</v>
          </cell>
          <cell r="W396">
            <v>60</v>
          </cell>
          <cell r="X396">
            <v>60</v>
          </cell>
          <cell r="Y396">
            <v>0</v>
          </cell>
          <cell r="Z396">
            <v>100</v>
          </cell>
          <cell r="AA396">
            <v>150</v>
          </cell>
          <cell r="AB396">
            <v>100</v>
          </cell>
          <cell r="AC396">
            <v>0</v>
          </cell>
          <cell r="AD396">
            <v>0</v>
          </cell>
          <cell r="AE396">
            <v>0</v>
          </cell>
          <cell r="AF396">
            <v>0</v>
          </cell>
          <cell r="AG396">
            <v>0</v>
          </cell>
          <cell r="AH396">
            <v>0</v>
          </cell>
        </row>
        <row r="396">
          <cell r="AK396">
            <v>960</v>
          </cell>
          <cell r="AL396" t="str">
            <v>内科</v>
          </cell>
        </row>
        <row r="397">
          <cell r="F397" t="str">
            <v>内科</v>
          </cell>
          <cell r="G397">
            <v>2021</v>
          </cell>
        </row>
        <row r="397">
          <cell r="I397" t="str">
            <v>合格</v>
          </cell>
          <cell r="J397">
            <v>0</v>
          </cell>
          <cell r="K397">
            <v>0</v>
          </cell>
          <cell r="L397">
            <v>0</v>
          </cell>
          <cell r="M397">
            <v>160</v>
          </cell>
          <cell r="N397">
            <v>0</v>
          </cell>
          <cell r="O397">
            <v>1</v>
          </cell>
          <cell r="P397">
            <v>0</v>
          </cell>
          <cell r="Q397">
            <v>0</v>
          </cell>
          <cell r="R397">
            <v>0</v>
          </cell>
          <cell r="S397">
            <v>20</v>
          </cell>
          <cell r="T397">
            <v>100</v>
          </cell>
          <cell r="U397">
            <v>10</v>
          </cell>
          <cell r="V397">
            <v>80</v>
          </cell>
          <cell r="W397">
            <v>120</v>
          </cell>
          <cell r="X397">
            <v>120</v>
          </cell>
          <cell r="Y397">
            <v>0</v>
          </cell>
          <cell r="Z397">
            <v>100</v>
          </cell>
          <cell r="AA397">
            <v>150</v>
          </cell>
          <cell r="AB397">
            <v>100</v>
          </cell>
          <cell r="AC397">
            <v>0</v>
          </cell>
          <cell r="AD397">
            <v>0</v>
          </cell>
          <cell r="AE397">
            <v>0</v>
          </cell>
          <cell r="AF397">
            <v>0</v>
          </cell>
          <cell r="AG397">
            <v>0</v>
          </cell>
          <cell r="AH397">
            <v>0</v>
          </cell>
        </row>
        <row r="397">
          <cell r="AK397">
            <v>960</v>
          </cell>
          <cell r="AL397" t="str">
            <v>内科</v>
          </cell>
        </row>
        <row r="398">
          <cell r="F398" t="str">
            <v>内科</v>
          </cell>
          <cell r="G398">
            <v>2020</v>
          </cell>
        </row>
        <row r="398">
          <cell r="I398" t="str">
            <v>合格</v>
          </cell>
          <cell r="J398">
            <v>0</v>
          </cell>
          <cell r="K398">
            <v>0</v>
          </cell>
          <cell r="L398">
            <v>0</v>
          </cell>
          <cell r="M398">
            <v>160</v>
          </cell>
        </row>
        <row r="398">
          <cell r="O398">
            <v>5</v>
          </cell>
          <cell r="P398">
            <v>2</v>
          </cell>
        </row>
        <row r="398">
          <cell r="S398">
            <v>140</v>
          </cell>
          <cell r="T398">
            <v>100</v>
          </cell>
          <cell r="U398">
            <v>10</v>
          </cell>
          <cell r="V398">
            <v>80</v>
          </cell>
          <cell r="W398">
            <v>60</v>
          </cell>
          <cell r="X398">
            <v>60</v>
          </cell>
          <cell r="Y398">
            <v>0</v>
          </cell>
          <cell r="Z398">
            <v>100</v>
          </cell>
          <cell r="AA398">
            <v>150</v>
          </cell>
          <cell r="AB398">
            <v>100</v>
          </cell>
          <cell r="AC398">
            <v>0</v>
          </cell>
          <cell r="AD398">
            <v>0</v>
          </cell>
          <cell r="AE398">
            <v>0</v>
          </cell>
          <cell r="AF398">
            <v>0</v>
          </cell>
          <cell r="AG398">
            <v>0</v>
          </cell>
          <cell r="AH398">
            <v>0</v>
          </cell>
        </row>
        <row r="398">
          <cell r="AK398">
            <v>960</v>
          </cell>
          <cell r="AL398" t="str">
            <v>内科</v>
          </cell>
        </row>
        <row r="399">
          <cell r="F399" t="str">
            <v>内科</v>
          </cell>
          <cell r="G399">
            <v>2020</v>
          </cell>
        </row>
        <row r="399">
          <cell r="I399" t="str">
            <v>合格</v>
          </cell>
          <cell r="J399">
            <v>0</v>
          </cell>
          <cell r="K399">
            <v>0</v>
          </cell>
          <cell r="L399">
            <v>0</v>
          </cell>
          <cell r="M399">
            <v>160</v>
          </cell>
        </row>
        <row r="399">
          <cell r="O399">
            <v>3</v>
          </cell>
          <cell r="P399">
            <v>3</v>
          </cell>
        </row>
        <row r="399">
          <cell r="S399">
            <v>120</v>
          </cell>
          <cell r="T399">
            <v>100</v>
          </cell>
          <cell r="U399">
            <v>10</v>
          </cell>
          <cell r="V399">
            <v>80</v>
          </cell>
          <cell r="W399">
            <v>60</v>
          </cell>
          <cell r="X399">
            <v>60</v>
          </cell>
          <cell r="Y399">
            <v>20</v>
          </cell>
          <cell r="Z399">
            <v>100</v>
          </cell>
          <cell r="AA399">
            <v>150</v>
          </cell>
          <cell r="AB399">
            <v>100</v>
          </cell>
          <cell r="AC399">
            <v>0</v>
          </cell>
          <cell r="AD399">
            <v>0</v>
          </cell>
          <cell r="AE399">
            <v>0</v>
          </cell>
          <cell r="AF399">
            <v>0</v>
          </cell>
          <cell r="AG399">
            <v>0</v>
          </cell>
          <cell r="AH399">
            <v>0</v>
          </cell>
        </row>
        <row r="399">
          <cell r="AK399">
            <v>960</v>
          </cell>
          <cell r="AL399" t="str">
            <v>内科</v>
          </cell>
        </row>
        <row r="400">
          <cell r="F400" t="str">
            <v>内科</v>
          </cell>
          <cell r="G400">
            <v>2021</v>
          </cell>
        </row>
        <row r="400">
          <cell r="I400" t="str">
            <v>合格</v>
          </cell>
          <cell r="J400">
            <v>0</v>
          </cell>
          <cell r="K400">
            <v>0</v>
          </cell>
          <cell r="L400">
            <v>0</v>
          </cell>
          <cell r="M400">
            <v>160</v>
          </cell>
        </row>
        <row r="400">
          <cell r="O400">
            <v>6</v>
          </cell>
          <cell r="P400">
            <v>1</v>
          </cell>
        </row>
        <row r="400">
          <cell r="S400">
            <v>140</v>
          </cell>
          <cell r="T400">
            <v>100</v>
          </cell>
          <cell r="U400">
            <v>10</v>
          </cell>
          <cell r="V400">
            <v>80</v>
          </cell>
          <cell r="W400">
            <v>60</v>
          </cell>
          <cell r="X400">
            <v>60</v>
          </cell>
          <cell r="Y400">
            <v>0</v>
          </cell>
          <cell r="Z400">
            <v>100</v>
          </cell>
          <cell r="AA400">
            <v>150</v>
          </cell>
          <cell r="AB400">
            <v>100</v>
          </cell>
          <cell r="AC400">
            <v>0</v>
          </cell>
          <cell r="AD400">
            <v>0</v>
          </cell>
          <cell r="AE400">
            <v>0</v>
          </cell>
          <cell r="AF400">
            <v>0</v>
          </cell>
          <cell r="AG400">
            <v>0</v>
          </cell>
          <cell r="AH400">
            <v>0</v>
          </cell>
        </row>
        <row r="400">
          <cell r="AK400">
            <v>960</v>
          </cell>
          <cell r="AL400" t="str">
            <v>内科</v>
          </cell>
        </row>
        <row r="401">
          <cell r="F401" t="str">
            <v>内科</v>
          </cell>
          <cell r="G401">
            <v>2021</v>
          </cell>
        </row>
        <row r="401">
          <cell r="I401" t="str">
            <v>合格</v>
          </cell>
          <cell r="J401">
            <v>0</v>
          </cell>
          <cell r="K401">
            <v>0</v>
          </cell>
          <cell r="L401">
            <v>0</v>
          </cell>
          <cell r="M401">
            <v>160</v>
          </cell>
        </row>
        <row r="401">
          <cell r="O401">
            <v>5</v>
          </cell>
          <cell r="P401">
            <v>2</v>
          </cell>
        </row>
        <row r="401">
          <cell r="S401">
            <v>140</v>
          </cell>
          <cell r="T401">
            <v>100</v>
          </cell>
          <cell r="U401">
            <v>10</v>
          </cell>
          <cell r="V401">
            <v>80</v>
          </cell>
          <cell r="W401">
            <v>60</v>
          </cell>
          <cell r="X401">
            <v>60</v>
          </cell>
          <cell r="Y401">
            <v>0</v>
          </cell>
          <cell r="Z401">
            <v>100</v>
          </cell>
          <cell r="AA401">
            <v>150</v>
          </cell>
          <cell r="AB401">
            <v>100</v>
          </cell>
          <cell r="AC401">
            <v>0</v>
          </cell>
          <cell r="AD401">
            <v>0</v>
          </cell>
          <cell r="AE401">
            <v>0</v>
          </cell>
          <cell r="AF401">
            <v>0</v>
          </cell>
          <cell r="AG401">
            <v>0</v>
          </cell>
          <cell r="AH401">
            <v>0</v>
          </cell>
        </row>
        <row r="401">
          <cell r="AK401">
            <v>960</v>
          </cell>
          <cell r="AL401" t="str">
            <v>内科</v>
          </cell>
        </row>
        <row r="402">
          <cell r="F402" t="str">
            <v>内科</v>
          </cell>
          <cell r="G402">
            <v>2021</v>
          </cell>
        </row>
        <row r="402">
          <cell r="I402" t="str">
            <v>合格</v>
          </cell>
          <cell r="J402">
            <v>0</v>
          </cell>
          <cell r="K402">
            <v>0</v>
          </cell>
          <cell r="L402">
            <v>0</v>
          </cell>
          <cell r="M402">
            <v>160</v>
          </cell>
        </row>
        <row r="402">
          <cell r="O402">
            <v>6</v>
          </cell>
          <cell r="P402">
            <v>1</v>
          </cell>
        </row>
        <row r="402">
          <cell r="S402">
            <v>140</v>
          </cell>
          <cell r="T402">
            <v>100</v>
          </cell>
          <cell r="U402">
            <v>10</v>
          </cell>
          <cell r="V402">
            <v>80</v>
          </cell>
          <cell r="W402">
            <v>60</v>
          </cell>
          <cell r="X402">
            <v>60</v>
          </cell>
          <cell r="Y402">
            <v>0</v>
          </cell>
          <cell r="Z402">
            <v>100</v>
          </cell>
          <cell r="AA402">
            <v>150</v>
          </cell>
          <cell r="AB402">
            <v>100</v>
          </cell>
          <cell r="AC402">
            <v>0</v>
          </cell>
          <cell r="AD402">
            <v>0</v>
          </cell>
          <cell r="AE402">
            <v>0</v>
          </cell>
          <cell r="AF402">
            <v>0</v>
          </cell>
          <cell r="AG402">
            <v>0</v>
          </cell>
          <cell r="AH402">
            <v>0</v>
          </cell>
        </row>
        <row r="402">
          <cell r="AK402">
            <v>960</v>
          </cell>
          <cell r="AL402" t="str">
            <v>内科</v>
          </cell>
        </row>
        <row r="403">
          <cell r="F403" t="str">
            <v>内科</v>
          </cell>
          <cell r="G403">
            <v>2021</v>
          </cell>
        </row>
        <row r="403">
          <cell r="I403" t="str">
            <v>合格</v>
          </cell>
          <cell r="J403">
            <v>0</v>
          </cell>
          <cell r="K403">
            <v>0</v>
          </cell>
          <cell r="L403">
            <v>0</v>
          </cell>
          <cell r="M403">
            <v>160</v>
          </cell>
        </row>
        <row r="403">
          <cell r="O403">
            <v>6</v>
          </cell>
          <cell r="P403">
            <v>1</v>
          </cell>
        </row>
        <row r="403">
          <cell r="S403">
            <v>140</v>
          </cell>
          <cell r="T403">
            <v>100</v>
          </cell>
          <cell r="U403">
            <v>10</v>
          </cell>
          <cell r="V403">
            <v>80</v>
          </cell>
          <cell r="W403">
            <v>60</v>
          </cell>
          <cell r="X403">
            <v>60</v>
          </cell>
          <cell r="Y403">
            <v>0</v>
          </cell>
          <cell r="Z403">
            <v>100</v>
          </cell>
          <cell r="AA403">
            <v>150</v>
          </cell>
          <cell r="AB403">
            <v>100</v>
          </cell>
          <cell r="AC403">
            <v>0</v>
          </cell>
          <cell r="AD403">
            <v>0</v>
          </cell>
          <cell r="AE403">
            <v>0</v>
          </cell>
          <cell r="AF403">
            <v>0</v>
          </cell>
          <cell r="AG403">
            <v>0</v>
          </cell>
          <cell r="AH403">
            <v>0</v>
          </cell>
        </row>
        <row r="403">
          <cell r="AK403">
            <v>960</v>
          </cell>
          <cell r="AL403" t="str">
            <v>内科</v>
          </cell>
        </row>
        <row r="404">
          <cell r="F404" t="str">
            <v>内科</v>
          </cell>
          <cell r="G404">
            <v>2021</v>
          </cell>
        </row>
        <row r="404">
          <cell r="I404" t="str">
            <v>合格</v>
          </cell>
          <cell r="J404">
            <v>0</v>
          </cell>
          <cell r="K404">
            <v>0</v>
          </cell>
          <cell r="L404">
            <v>0</v>
          </cell>
          <cell r="M404">
            <v>160</v>
          </cell>
        </row>
        <row r="404">
          <cell r="O404">
            <v>2</v>
          </cell>
          <cell r="P404">
            <v>2</v>
          </cell>
        </row>
        <row r="404">
          <cell r="S404">
            <v>80</v>
          </cell>
          <cell r="T404">
            <v>100</v>
          </cell>
          <cell r="U404">
            <v>10</v>
          </cell>
          <cell r="V404">
            <v>80</v>
          </cell>
          <cell r="W404">
            <v>60</v>
          </cell>
          <cell r="X404">
            <v>90</v>
          </cell>
          <cell r="Y404">
            <v>0</v>
          </cell>
          <cell r="Z404">
            <v>100</v>
          </cell>
          <cell r="AA404">
            <v>150</v>
          </cell>
          <cell r="AB404">
            <v>100</v>
          </cell>
          <cell r="AC404">
            <v>0</v>
          </cell>
          <cell r="AD404">
            <v>20</v>
          </cell>
          <cell r="AE404">
            <v>0</v>
          </cell>
          <cell r="AF404">
            <v>0</v>
          </cell>
          <cell r="AG404">
            <v>0</v>
          </cell>
          <cell r="AH404">
            <v>0</v>
          </cell>
        </row>
        <row r="404">
          <cell r="AK404">
            <v>950</v>
          </cell>
          <cell r="AL404" t="str">
            <v>内科</v>
          </cell>
        </row>
        <row r="405">
          <cell r="F405" t="str">
            <v>内科</v>
          </cell>
          <cell r="G405">
            <v>2020</v>
          </cell>
        </row>
        <row r="405">
          <cell r="I405" t="str">
            <v>合格</v>
          </cell>
          <cell r="J405">
            <v>0</v>
          </cell>
          <cell r="K405">
            <v>0</v>
          </cell>
          <cell r="L405">
            <v>0</v>
          </cell>
          <cell r="M405">
            <v>160</v>
          </cell>
        </row>
        <row r="405">
          <cell r="O405">
            <v>5</v>
          </cell>
          <cell r="P405">
            <v>1</v>
          </cell>
        </row>
        <row r="405">
          <cell r="S405">
            <v>120</v>
          </cell>
          <cell r="T405">
            <v>100</v>
          </cell>
          <cell r="U405">
            <v>10</v>
          </cell>
          <cell r="V405">
            <v>80</v>
          </cell>
          <cell r="W405">
            <v>60</v>
          </cell>
          <cell r="X405">
            <v>60</v>
          </cell>
          <cell r="Y405">
            <v>0</v>
          </cell>
          <cell r="Z405">
            <v>100</v>
          </cell>
          <cell r="AA405">
            <v>150</v>
          </cell>
          <cell r="AB405">
            <v>100</v>
          </cell>
          <cell r="AC405">
            <v>0</v>
          </cell>
          <cell r="AD405">
            <v>0</v>
          </cell>
          <cell r="AE405">
            <v>0</v>
          </cell>
          <cell r="AF405">
            <v>0</v>
          </cell>
          <cell r="AG405">
            <v>0</v>
          </cell>
          <cell r="AH405">
            <v>0</v>
          </cell>
        </row>
        <row r="405">
          <cell r="AK405">
            <v>940</v>
          </cell>
          <cell r="AL405" t="str">
            <v>内科</v>
          </cell>
        </row>
        <row r="406">
          <cell r="F406" t="str">
            <v>内科</v>
          </cell>
          <cell r="G406">
            <v>2021</v>
          </cell>
        </row>
        <row r="406">
          <cell r="I406" t="str">
            <v>合格</v>
          </cell>
          <cell r="J406">
            <v>0</v>
          </cell>
          <cell r="K406">
            <v>0</v>
          </cell>
          <cell r="L406">
            <v>0</v>
          </cell>
          <cell r="M406">
            <v>160</v>
          </cell>
        </row>
        <row r="406">
          <cell r="O406">
            <v>5</v>
          </cell>
          <cell r="P406">
            <v>4</v>
          </cell>
        </row>
        <row r="406">
          <cell r="S406">
            <v>180</v>
          </cell>
          <cell r="T406">
            <v>100</v>
          </cell>
          <cell r="U406">
            <v>0</v>
          </cell>
          <cell r="V406">
            <v>60</v>
          </cell>
          <cell r="W406">
            <v>60</v>
          </cell>
          <cell r="X406">
            <v>30</v>
          </cell>
          <cell r="Y406">
            <v>0</v>
          </cell>
          <cell r="Z406">
            <v>100</v>
          </cell>
          <cell r="AA406">
            <v>150</v>
          </cell>
          <cell r="AB406">
            <v>100</v>
          </cell>
          <cell r="AC406">
            <v>0</v>
          </cell>
          <cell r="AD406">
            <v>0</v>
          </cell>
          <cell r="AE406">
            <v>0</v>
          </cell>
          <cell r="AF406">
            <v>0</v>
          </cell>
          <cell r="AG406">
            <v>0</v>
          </cell>
          <cell r="AH406">
            <v>0</v>
          </cell>
        </row>
        <row r="406">
          <cell r="AK406">
            <v>940</v>
          </cell>
          <cell r="AL406" t="str">
            <v>内科</v>
          </cell>
        </row>
        <row r="407">
          <cell r="F407" t="str">
            <v>内科</v>
          </cell>
          <cell r="G407">
            <v>2021</v>
          </cell>
        </row>
        <row r="407">
          <cell r="I407" t="str">
            <v>合格</v>
          </cell>
          <cell r="J407">
            <v>0</v>
          </cell>
          <cell r="K407">
            <v>0</v>
          </cell>
          <cell r="L407">
            <v>0</v>
          </cell>
          <cell r="M407">
            <v>160</v>
          </cell>
          <cell r="N407">
            <v>0</v>
          </cell>
          <cell r="O407">
            <v>2</v>
          </cell>
          <cell r="P407">
            <v>0</v>
          </cell>
          <cell r="Q407">
            <v>0</v>
          </cell>
          <cell r="R407">
            <v>0</v>
          </cell>
          <cell r="S407">
            <v>40</v>
          </cell>
          <cell r="T407">
            <v>100</v>
          </cell>
          <cell r="U407">
            <v>10</v>
          </cell>
          <cell r="V407">
            <v>80</v>
          </cell>
          <cell r="W407">
            <v>60</v>
          </cell>
          <cell r="X407">
            <v>90</v>
          </cell>
          <cell r="Y407">
            <v>40</v>
          </cell>
          <cell r="Z407">
            <v>100</v>
          </cell>
          <cell r="AA407">
            <v>150</v>
          </cell>
          <cell r="AB407">
            <v>100</v>
          </cell>
          <cell r="AC407">
            <v>0</v>
          </cell>
          <cell r="AD407">
            <v>0</v>
          </cell>
          <cell r="AE407">
            <v>0</v>
          </cell>
          <cell r="AF407">
            <v>0</v>
          </cell>
          <cell r="AG407">
            <v>0</v>
          </cell>
          <cell r="AH407">
            <v>0</v>
          </cell>
        </row>
        <row r="407">
          <cell r="AK407">
            <v>930</v>
          </cell>
          <cell r="AL407" t="str">
            <v>内科</v>
          </cell>
        </row>
        <row r="408">
          <cell r="F408" t="str">
            <v>内科</v>
          </cell>
          <cell r="G408">
            <v>2020</v>
          </cell>
        </row>
        <row r="408">
          <cell r="I408" t="str">
            <v>合格</v>
          </cell>
          <cell r="J408">
            <v>0</v>
          </cell>
          <cell r="K408">
            <v>0</v>
          </cell>
          <cell r="L408">
            <v>0</v>
          </cell>
          <cell r="M408">
            <v>160</v>
          </cell>
        </row>
        <row r="408">
          <cell r="O408">
            <v>6</v>
          </cell>
          <cell r="P408">
            <v>3</v>
          </cell>
        </row>
        <row r="408">
          <cell r="S408">
            <v>180</v>
          </cell>
          <cell r="T408">
            <v>100</v>
          </cell>
          <cell r="U408">
            <v>10</v>
          </cell>
          <cell r="V408">
            <v>80</v>
          </cell>
          <cell r="W408">
            <v>60</v>
          </cell>
          <cell r="X408">
            <v>60</v>
          </cell>
          <cell r="Y408">
            <v>20</v>
          </cell>
          <cell r="Z408">
            <v>100</v>
          </cell>
          <cell r="AA408">
            <v>150</v>
          </cell>
          <cell r="AB408">
            <v>0</v>
          </cell>
          <cell r="AC408">
            <v>0</v>
          </cell>
          <cell r="AD408">
            <v>0</v>
          </cell>
          <cell r="AE408">
            <v>0</v>
          </cell>
          <cell r="AF408">
            <v>0</v>
          </cell>
          <cell r="AG408">
            <v>0</v>
          </cell>
          <cell r="AH408">
            <v>0</v>
          </cell>
        </row>
        <row r="408">
          <cell r="AK408">
            <v>920</v>
          </cell>
          <cell r="AL408" t="str">
            <v>内科</v>
          </cell>
        </row>
        <row r="409">
          <cell r="F409" t="str">
            <v>内科</v>
          </cell>
          <cell r="G409">
            <v>2021</v>
          </cell>
        </row>
        <row r="409">
          <cell r="I409" t="str">
            <v>合格</v>
          </cell>
          <cell r="J409">
            <v>0</v>
          </cell>
          <cell r="K409">
            <v>0</v>
          </cell>
          <cell r="L409">
            <v>0</v>
          </cell>
          <cell r="M409">
            <v>160</v>
          </cell>
        </row>
        <row r="409">
          <cell r="O409">
            <v>6</v>
          </cell>
          <cell r="P409">
            <v>4</v>
          </cell>
        </row>
        <row r="409">
          <cell r="S409">
            <v>200</v>
          </cell>
          <cell r="T409">
            <v>100</v>
          </cell>
          <cell r="U409">
            <v>10</v>
          </cell>
          <cell r="V409">
            <v>60</v>
          </cell>
          <cell r="W409">
            <v>0</v>
          </cell>
          <cell r="X409">
            <v>30</v>
          </cell>
          <cell r="Y409">
            <v>0</v>
          </cell>
          <cell r="Z409">
            <v>100</v>
          </cell>
          <cell r="AA409">
            <v>150</v>
          </cell>
          <cell r="AB409">
            <v>100</v>
          </cell>
          <cell r="AC409">
            <v>0</v>
          </cell>
          <cell r="AD409">
            <v>0</v>
          </cell>
          <cell r="AE409">
            <v>0</v>
          </cell>
          <cell r="AF409">
            <v>0</v>
          </cell>
          <cell r="AG409">
            <v>0</v>
          </cell>
          <cell r="AH409">
            <v>0</v>
          </cell>
        </row>
        <row r="409">
          <cell r="AK409">
            <v>910</v>
          </cell>
          <cell r="AL409" t="str">
            <v>内科</v>
          </cell>
        </row>
        <row r="410">
          <cell r="F410" t="str">
            <v>内科</v>
          </cell>
          <cell r="G410">
            <v>2020</v>
          </cell>
        </row>
        <row r="410">
          <cell r="I410" t="str">
            <v>合格</v>
          </cell>
          <cell r="J410">
            <v>0</v>
          </cell>
          <cell r="K410">
            <v>0</v>
          </cell>
          <cell r="L410">
            <v>0</v>
          </cell>
          <cell r="M410">
            <v>160</v>
          </cell>
          <cell r="N410">
            <v>0</v>
          </cell>
          <cell r="O410">
            <v>4</v>
          </cell>
          <cell r="P410">
            <v>1</v>
          </cell>
          <cell r="Q410">
            <v>0</v>
          </cell>
          <cell r="R410">
            <v>0</v>
          </cell>
          <cell r="S410">
            <v>100</v>
          </cell>
          <cell r="T410">
            <v>100</v>
          </cell>
          <cell r="U410">
            <v>10</v>
          </cell>
          <cell r="V410">
            <v>40</v>
          </cell>
          <cell r="W410">
            <v>90</v>
          </cell>
          <cell r="X410">
            <v>60</v>
          </cell>
          <cell r="Y410">
            <v>0</v>
          </cell>
          <cell r="Z410">
            <v>100</v>
          </cell>
          <cell r="AA410">
            <v>150</v>
          </cell>
          <cell r="AB410">
            <v>100</v>
          </cell>
          <cell r="AC410">
            <v>0</v>
          </cell>
          <cell r="AD410">
            <v>0</v>
          </cell>
          <cell r="AE410">
            <v>0</v>
          </cell>
          <cell r="AF410">
            <v>0</v>
          </cell>
          <cell r="AG410">
            <v>0</v>
          </cell>
          <cell r="AH410">
            <v>0</v>
          </cell>
        </row>
        <row r="410">
          <cell r="AK410">
            <v>910</v>
          </cell>
          <cell r="AL410" t="str">
            <v>内科</v>
          </cell>
        </row>
        <row r="411">
          <cell r="F411" t="str">
            <v>内科</v>
          </cell>
          <cell r="G411">
            <v>2020</v>
          </cell>
        </row>
        <row r="411">
          <cell r="I411" t="str">
            <v>合格</v>
          </cell>
          <cell r="J411">
            <v>0</v>
          </cell>
          <cell r="K411">
            <v>0</v>
          </cell>
          <cell r="L411">
            <v>0</v>
          </cell>
          <cell r="M411">
            <v>160</v>
          </cell>
        </row>
        <row r="411">
          <cell r="O411">
            <v>4</v>
          </cell>
          <cell r="P411">
            <v>2</v>
          </cell>
        </row>
        <row r="411">
          <cell r="S411">
            <v>120</v>
          </cell>
          <cell r="T411">
            <v>100</v>
          </cell>
          <cell r="U411">
            <v>10</v>
          </cell>
          <cell r="V411">
            <v>80</v>
          </cell>
          <cell r="W411">
            <v>30</v>
          </cell>
          <cell r="X411">
            <v>60</v>
          </cell>
          <cell r="Y411">
            <v>0</v>
          </cell>
          <cell r="Z411">
            <v>100</v>
          </cell>
          <cell r="AA411">
            <v>150</v>
          </cell>
          <cell r="AB411">
            <v>100</v>
          </cell>
          <cell r="AC411">
            <v>0</v>
          </cell>
          <cell r="AD411">
            <v>0</v>
          </cell>
          <cell r="AE411">
            <v>0</v>
          </cell>
          <cell r="AF411">
            <v>0</v>
          </cell>
          <cell r="AG411">
            <v>0</v>
          </cell>
          <cell r="AH411">
            <v>0</v>
          </cell>
        </row>
        <row r="411">
          <cell r="AK411">
            <v>910</v>
          </cell>
          <cell r="AL411" t="str">
            <v>内科</v>
          </cell>
        </row>
        <row r="412">
          <cell r="F412" t="str">
            <v>内科</v>
          </cell>
          <cell r="G412">
            <v>2022</v>
          </cell>
        </row>
        <row r="412">
          <cell r="I412" t="str">
            <v>合格</v>
          </cell>
          <cell r="J412">
            <v>0</v>
          </cell>
          <cell r="K412">
            <v>0</v>
          </cell>
          <cell r="L412">
            <v>0</v>
          </cell>
          <cell r="M412">
            <v>160</v>
          </cell>
          <cell r="N412">
            <v>0</v>
          </cell>
          <cell r="O412">
            <v>5</v>
          </cell>
          <cell r="P412">
            <v>1</v>
          </cell>
          <cell r="Q412">
            <v>0</v>
          </cell>
          <cell r="R412">
            <v>0</v>
          </cell>
          <cell r="S412">
            <v>120</v>
          </cell>
          <cell r="T412">
            <v>100</v>
          </cell>
          <cell r="U412">
            <v>10</v>
          </cell>
          <cell r="V412">
            <v>40</v>
          </cell>
          <cell r="W412">
            <v>60</v>
          </cell>
          <cell r="X412">
            <v>60</v>
          </cell>
          <cell r="Y412">
            <v>0</v>
          </cell>
          <cell r="Z412">
            <v>100</v>
          </cell>
          <cell r="AA412">
            <v>150</v>
          </cell>
          <cell r="AB412">
            <v>100</v>
          </cell>
          <cell r="AC412">
            <v>0</v>
          </cell>
          <cell r="AD412">
            <v>0</v>
          </cell>
          <cell r="AE412">
            <v>0</v>
          </cell>
          <cell r="AF412">
            <v>0</v>
          </cell>
          <cell r="AG412">
            <v>0</v>
          </cell>
          <cell r="AH412">
            <v>0</v>
          </cell>
        </row>
        <row r="412">
          <cell r="AK412">
            <v>900</v>
          </cell>
          <cell r="AL412" t="str">
            <v>内科</v>
          </cell>
        </row>
        <row r="413">
          <cell r="F413" t="str">
            <v>内科</v>
          </cell>
          <cell r="G413">
            <v>2020</v>
          </cell>
        </row>
        <row r="413">
          <cell r="I413" t="str">
            <v>合格</v>
          </cell>
          <cell r="J413">
            <v>0</v>
          </cell>
          <cell r="K413">
            <v>0</v>
          </cell>
          <cell r="L413">
            <v>0</v>
          </cell>
          <cell r="M413">
            <v>120</v>
          </cell>
          <cell r="N413">
            <v>0</v>
          </cell>
          <cell r="O413">
            <v>1</v>
          </cell>
          <cell r="P413">
            <v>0</v>
          </cell>
          <cell r="Q413">
            <v>0</v>
          </cell>
          <cell r="R413">
            <v>0</v>
          </cell>
          <cell r="S413">
            <v>20</v>
          </cell>
          <cell r="T413">
            <v>100</v>
          </cell>
          <cell r="U413">
            <v>10</v>
          </cell>
          <cell r="V413">
            <v>80</v>
          </cell>
          <cell r="W413">
            <v>60</v>
          </cell>
          <cell r="X413">
            <v>120</v>
          </cell>
          <cell r="Y413">
            <v>40</v>
          </cell>
          <cell r="Z413">
            <v>100</v>
          </cell>
          <cell r="AA413">
            <v>150</v>
          </cell>
          <cell r="AB413">
            <v>100</v>
          </cell>
          <cell r="AC413">
            <v>0</v>
          </cell>
          <cell r="AD413">
            <v>0</v>
          </cell>
          <cell r="AE413">
            <v>0</v>
          </cell>
          <cell r="AF413">
            <v>0</v>
          </cell>
          <cell r="AG413">
            <v>0</v>
          </cell>
          <cell r="AH413">
            <v>0</v>
          </cell>
        </row>
        <row r="413">
          <cell r="AK413">
            <v>900</v>
          </cell>
          <cell r="AL413" t="str">
            <v>内科</v>
          </cell>
        </row>
        <row r="414">
          <cell r="F414" t="str">
            <v>内科</v>
          </cell>
          <cell r="G414">
            <v>2020</v>
          </cell>
        </row>
        <row r="414">
          <cell r="I414" t="str">
            <v>合格</v>
          </cell>
          <cell r="J414">
            <v>0</v>
          </cell>
          <cell r="K414">
            <v>0</v>
          </cell>
          <cell r="L414">
            <v>0</v>
          </cell>
          <cell r="M414">
            <v>160</v>
          </cell>
          <cell r="N414">
            <v>0</v>
          </cell>
          <cell r="O414">
            <v>4</v>
          </cell>
          <cell r="P414">
            <v>2</v>
          </cell>
          <cell r="Q414">
            <v>0</v>
          </cell>
          <cell r="R414">
            <v>0</v>
          </cell>
          <cell r="S414">
            <v>120</v>
          </cell>
          <cell r="T414">
            <v>100</v>
          </cell>
          <cell r="U414">
            <v>10</v>
          </cell>
          <cell r="V414">
            <v>40</v>
          </cell>
          <cell r="W414">
            <v>60</v>
          </cell>
          <cell r="X414">
            <v>60</v>
          </cell>
          <cell r="Y414">
            <v>0</v>
          </cell>
          <cell r="Z414">
            <v>100</v>
          </cell>
          <cell r="AA414">
            <v>150</v>
          </cell>
          <cell r="AB414">
            <v>100</v>
          </cell>
          <cell r="AC414">
            <v>0</v>
          </cell>
          <cell r="AD414">
            <v>0</v>
          </cell>
          <cell r="AE414">
            <v>0</v>
          </cell>
          <cell r="AF414">
            <v>0</v>
          </cell>
          <cell r="AG414">
            <v>0</v>
          </cell>
          <cell r="AH414">
            <v>0</v>
          </cell>
        </row>
        <row r="414">
          <cell r="AK414">
            <v>900</v>
          </cell>
          <cell r="AL414" t="str">
            <v>内科</v>
          </cell>
        </row>
        <row r="415">
          <cell r="F415" t="str">
            <v>内科</v>
          </cell>
          <cell r="G415">
            <v>2020</v>
          </cell>
        </row>
        <row r="415">
          <cell r="I415" t="str">
            <v>合格</v>
          </cell>
          <cell r="J415">
            <v>0</v>
          </cell>
          <cell r="K415">
            <v>0</v>
          </cell>
          <cell r="L415">
            <v>0</v>
          </cell>
          <cell r="M415">
            <v>160</v>
          </cell>
        </row>
        <row r="415">
          <cell r="O415">
            <v>2</v>
          </cell>
          <cell r="P415">
            <v>2</v>
          </cell>
        </row>
        <row r="415">
          <cell r="S415">
            <v>80</v>
          </cell>
          <cell r="T415">
            <v>100</v>
          </cell>
          <cell r="U415">
            <v>10</v>
          </cell>
          <cell r="V415">
            <v>80</v>
          </cell>
          <cell r="W415">
            <v>60</v>
          </cell>
          <cell r="X415">
            <v>60</v>
          </cell>
          <cell r="Y415">
            <v>0</v>
          </cell>
          <cell r="Z415">
            <v>100</v>
          </cell>
          <cell r="AA415">
            <v>150</v>
          </cell>
          <cell r="AB415">
            <v>100</v>
          </cell>
          <cell r="AC415">
            <v>0</v>
          </cell>
          <cell r="AD415">
            <v>0</v>
          </cell>
          <cell r="AE415">
            <v>0</v>
          </cell>
          <cell r="AF415">
            <v>0</v>
          </cell>
          <cell r="AG415">
            <v>0</v>
          </cell>
          <cell r="AH415">
            <v>0</v>
          </cell>
        </row>
        <row r="415">
          <cell r="AK415">
            <v>900</v>
          </cell>
          <cell r="AL415" t="str">
            <v>内科</v>
          </cell>
        </row>
        <row r="416">
          <cell r="F416" t="str">
            <v>内科</v>
          </cell>
          <cell r="G416">
            <v>2020</v>
          </cell>
        </row>
        <row r="416">
          <cell r="I416" t="str">
            <v>合格</v>
          </cell>
          <cell r="J416">
            <v>0</v>
          </cell>
          <cell r="K416">
            <v>0</v>
          </cell>
          <cell r="L416">
            <v>0</v>
          </cell>
          <cell r="M416">
            <v>160</v>
          </cell>
        </row>
        <row r="416">
          <cell r="O416">
            <v>3</v>
          </cell>
          <cell r="P416">
            <v>2</v>
          </cell>
        </row>
        <row r="416">
          <cell r="S416">
            <v>100</v>
          </cell>
          <cell r="T416">
            <v>100</v>
          </cell>
          <cell r="U416">
            <v>10</v>
          </cell>
          <cell r="V416">
            <v>60</v>
          </cell>
          <cell r="W416">
            <v>60</v>
          </cell>
          <cell r="X416">
            <v>60</v>
          </cell>
          <cell r="Y416">
            <v>0</v>
          </cell>
          <cell r="Z416">
            <v>100</v>
          </cell>
          <cell r="AA416">
            <v>150</v>
          </cell>
          <cell r="AB416">
            <v>100</v>
          </cell>
          <cell r="AC416">
            <v>0</v>
          </cell>
          <cell r="AD416">
            <v>0</v>
          </cell>
          <cell r="AE416">
            <v>0</v>
          </cell>
          <cell r="AF416">
            <v>0</v>
          </cell>
          <cell r="AG416">
            <v>0</v>
          </cell>
          <cell r="AH416">
            <v>0</v>
          </cell>
        </row>
        <row r="416">
          <cell r="AK416">
            <v>900</v>
          </cell>
          <cell r="AL416" t="str">
            <v>内科</v>
          </cell>
        </row>
        <row r="417">
          <cell r="F417" t="str">
            <v>内科</v>
          </cell>
          <cell r="G417">
            <v>2020</v>
          </cell>
        </row>
        <row r="417">
          <cell r="I417" t="str">
            <v>合格</v>
          </cell>
          <cell r="J417">
            <v>0</v>
          </cell>
          <cell r="K417">
            <v>0</v>
          </cell>
          <cell r="L417">
            <v>0</v>
          </cell>
          <cell r="M417">
            <v>160</v>
          </cell>
        </row>
        <row r="417">
          <cell r="O417">
            <v>5</v>
          </cell>
          <cell r="P417">
            <v>2</v>
          </cell>
        </row>
        <row r="417">
          <cell r="S417">
            <v>140</v>
          </cell>
          <cell r="T417">
            <v>100</v>
          </cell>
          <cell r="U417">
            <v>10</v>
          </cell>
          <cell r="V417">
            <v>80</v>
          </cell>
          <cell r="W417">
            <v>30</v>
          </cell>
          <cell r="X417">
            <v>30</v>
          </cell>
          <cell r="Y417">
            <v>0</v>
          </cell>
          <cell r="Z417">
            <v>100</v>
          </cell>
          <cell r="AA417">
            <v>150</v>
          </cell>
          <cell r="AB417">
            <v>100</v>
          </cell>
          <cell r="AC417">
            <v>0</v>
          </cell>
          <cell r="AD417">
            <v>0</v>
          </cell>
          <cell r="AE417">
            <v>0</v>
          </cell>
          <cell r="AF417">
            <v>0</v>
          </cell>
          <cell r="AG417">
            <v>0</v>
          </cell>
          <cell r="AH417">
            <v>0</v>
          </cell>
        </row>
        <row r="417">
          <cell r="AK417">
            <v>900</v>
          </cell>
          <cell r="AL417" t="str">
            <v>内科</v>
          </cell>
        </row>
        <row r="418">
          <cell r="F418" t="str">
            <v>内科</v>
          </cell>
          <cell r="G418">
            <v>2021</v>
          </cell>
        </row>
        <row r="418">
          <cell r="I418" t="str">
            <v>合格</v>
          </cell>
          <cell r="J418">
            <v>0</v>
          </cell>
          <cell r="K418">
            <v>0</v>
          </cell>
          <cell r="L418">
            <v>0</v>
          </cell>
          <cell r="M418">
            <v>160</v>
          </cell>
        </row>
        <row r="418">
          <cell r="O418">
            <v>2</v>
          </cell>
          <cell r="P418">
            <v>2</v>
          </cell>
        </row>
        <row r="418">
          <cell r="S418">
            <v>80</v>
          </cell>
          <cell r="T418">
            <v>100</v>
          </cell>
          <cell r="U418">
            <v>10</v>
          </cell>
          <cell r="V418">
            <v>80</v>
          </cell>
          <cell r="W418">
            <v>60</v>
          </cell>
          <cell r="X418">
            <v>60</v>
          </cell>
          <cell r="Y418">
            <v>0</v>
          </cell>
          <cell r="Z418">
            <v>100</v>
          </cell>
          <cell r="AA418">
            <v>150</v>
          </cell>
          <cell r="AB418">
            <v>100</v>
          </cell>
          <cell r="AC418">
            <v>0</v>
          </cell>
          <cell r="AD418">
            <v>0</v>
          </cell>
          <cell r="AE418">
            <v>0</v>
          </cell>
          <cell r="AF418">
            <v>0</v>
          </cell>
          <cell r="AG418">
            <v>0</v>
          </cell>
          <cell r="AH418">
            <v>0</v>
          </cell>
        </row>
        <row r="418">
          <cell r="AK418">
            <v>900</v>
          </cell>
          <cell r="AL418" t="str">
            <v>内科</v>
          </cell>
        </row>
        <row r="419">
          <cell r="F419" t="str">
            <v>内科</v>
          </cell>
          <cell r="G419">
            <v>2021</v>
          </cell>
        </row>
        <row r="419">
          <cell r="I419" t="str">
            <v>合格</v>
          </cell>
          <cell r="J419">
            <v>0</v>
          </cell>
          <cell r="K419">
            <v>0</v>
          </cell>
          <cell r="L419">
            <v>0</v>
          </cell>
          <cell r="M419">
            <v>160</v>
          </cell>
          <cell r="N419">
            <v>0</v>
          </cell>
          <cell r="O419">
            <v>5</v>
          </cell>
          <cell r="P419">
            <v>1</v>
          </cell>
          <cell r="Q419">
            <v>0</v>
          </cell>
          <cell r="R419">
            <v>0</v>
          </cell>
          <cell r="S419">
            <v>120</v>
          </cell>
          <cell r="T419">
            <v>100</v>
          </cell>
          <cell r="U419">
            <v>10</v>
          </cell>
          <cell r="V419">
            <v>40</v>
          </cell>
          <cell r="W419">
            <v>60</v>
          </cell>
          <cell r="X419">
            <v>60</v>
          </cell>
          <cell r="Y419">
            <v>0</v>
          </cell>
          <cell r="Z419">
            <v>100</v>
          </cell>
          <cell r="AA419">
            <v>150</v>
          </cell>
          <cell r="AB419">
            <v>100</v>
          </cell>
          <cell r="AC419">
            <v>0</v>
          </cell>
          <cell r="AD419">
            <v>0</v>
          </cell>
          <cell r="AE419">
            <v>0</v>
          </cell>
          <cell r="AF419">
            <v>0</v>
          </cell>
          <cell r="AG419">
            <v>0</v>
          </cell>
          <cell r="AH419">
            <v>0</v>
          </cell>
        </row>
        <row r="419">
          <cell r="AK419">
            <v>900</v>
          </cell>
          <cell r="AL419" t="str">
            <v>内科</v>
          </cell>
        </row>
        <row r="420">
          <cell r="F420" t="str">
            <v>内科</v>
          </cell>
          <cell r="G420">
            <v>2021</v>
          </cell>
        </row>
        <row r="420">
          <cell r="I420" t="str">
            <v>合格</v>
          </cell>
          <cell r="J420">
            <v>0</v>
          </cell>
          <cell r="K420">
            <v>0</v>
          </cell>
          <cell r="L420">
            <v>0</v>
          </cell>
          <cell r="M420">
            <v>160</v>
          </cell>
        </row>
        <row r="420">
          <cell r="O420">
            <v>4</v>
          </cell>
          <cell r="P420">
            <v>0</v>
          </cell>
        </row>
        <row r="420">
          <cell r="S420">
            <v>80</v>
          </cell>
          <cell r="T420">
            <v>100</v>
          </cell>
          <cell r="U420">
            <v>10</v>
          </cell>
          <cell r="V420">
            <v>80</v>
          </cell>
          <cell r="W420">
            <v>60</v>
          </cell>
          <cell r="X420">
            <v>60</v>
          </cell>
          <cell r="Y420">
            <v>0</v>
          </cell>
          <cell r="Z420">
            <v>100</v>
          </cell>
          <cell r="AA420">
            <v>150</v>
          </cell>
          <cell r="AB420">
            <v>100</v>
          </cell>
          <cell r="AC420">
            <v>0</v>
          </cell>
          <cell r="AD420">
            <v>0</v>
          </cell>
          <cell r="AE420">
            <v>0</v>
          </cell>
          <cell r="AF420">
            <v>0</v>
          </cell>
          <cell r="AG420">
            <v>0</v>
          </cell>
          <cell r="AH420">
            <v>0</v>
          </cell>
        </row>
        <row r="420">
          <cell r="AK420">
            <v>900</v>
          </cell>
          <cell r="AL420" t="str">
            <v>内科</v>
          </cell>
        </row>
        <row r="421">
          <cell r="F421" t="str">
            <v>内科</v>
          </cell>
          <cell r="G421">
            <v>2021</v>
          </cell>
        </row>
        <row r="421">
          <cell r="I421" t="str">
            <v>合格</v>
          </cell>
          <cell r="J421">
            <v>0</v>
          </cell>
          <cell r="K421">
            <v>0</v>
          </cell>
          <cell r="L421">
            <v>0</v>
          </cell>
          <cell r="M421">
            <v>160</v>
          </cell>
        </row>
        <row r="421">
          <cell r="O421">
            <v>3</v>
          </cell>
          <cell r="P421">
            <v>1</v>
          </cell>
        </row>
        <row r="421">
          <cell r="S421">
            <v>80</v>
          </cell>
          <cell r="T421">
            <v>100</v>
          </cell>
          <cell r="U421">
            <v>10</v>
          </cell>
          <cell r="V421">
            <v>80</v>
          </cell>
          <cell r="W421">
            <v>60</v>
          </cell>
          <cell r="X421">
            <v>60</v>
          </cell>
          <cell r="Y421">
            <v>0</v>
          </cell>
          <cell r="Z421">
            <v>100</v>
          </cell>
          <cell r="AA421">
            <v>150</v>
          </cell>
          <cell r="AB421">
            <v>100</v>
          </cell>
          <cell r="AC421">
            <v>0</v>
          </cell>
          <cell r="AD421">
            <v>0</v>
          </cell>
          <cell r="AE421">
            <v>0</v>
          </cell>
          <cell r="AF421">
            <v>0</v>
          </cell>
          <cell r="AG421">
            <v>0</v>
          </cell>
          <cell r="AH421">
            <v>0</v>
          </cell>
        </row>
        <row r="421">
          <cell r="AK421">
            <v>900</v>
          </cell>
          <cell r="AL421" t="str">
            <v>内科</v>
          </cell>
        </row>
        <row r="422">
          <cell r="F422" t="str">
            <v>内科</v>
          </cell>
          <cell r="G422">
            <v>2021</v>
          </cell>
        </row>
        <row r="422">
          <cell r="I422" t="str">
            <v>合格</v>
          </cell>
          <cell r="J422">
            <v>0</v>
          </cell>
          <cell r="K422">
            <v>0</v>
          </cell>
          <cell r="L422">
            <v>0</v>
          </cell>
          <cell r="M422">
            <v>120</v>
          </cell>
          <cell r="N422">
            <v>0</v>
          </cell>
          <cell r="O422">
            <v>2</v>
          </cell>
          <cell r="P422">
            <v>0</v>
          </cell>
          <cell r="Q422">
            <v>0</v>
          </cell>
          <cell r="R422">
            <v>0</v>
          </cell>
          <cell r="S422">
            <v>40</v>
          </cell>
          <cell r="T422">
            <v>100</v>
          </cell>
          <cell r="U422">
            <v>10</v>
          </cell>
          <cell r="V422">
            <v>60</v>
          </cell>
          <cell r="W422">
            <v>60</v>
          </cell>
          <cell r="X422">
            <v>120</v>
          </cell>
          <cell r="Y422">
            <v>40</v>
          </cell>
          <cell r="Z422">
            <v>100</v>
          </cell>
          <cell r="AA422">
            <v>150</v>
          </cell>
          <cell r="AB422">
            <v>100</v>
          </cell>
          <cell r="AC422">
            <v>0</v>
          </cell>
          <cell r="AD422">
            <v>0</v>
          </cell>
          <cell r="AE422">
            <v>0</v>
          </cell>
          <cell r="AF422">
            <v>0</v>
          </cell>
          <cell r="AG422">
            <v>0</v>
          </cell>
          <cell r="AH422">
            <v>0</v>
          </cell>
        </row>
        <row r="422">
          <cell r="AK422">
            <v>900</v>
          </cell>
          <cell r="AL422" t="str">
            <v>内科</v>
          </cell>
        </row>
        <row r="423">
          <cell r="F423" t="str">
            <v>内科</v>
          </cell>
          <cell r="G423">
            <v>2021</v>
          </cell>
        </row>
        <row r="423">
          <cell r="I423" t="str">
            <v>合格</v>
          </cell>
          <cell r="J423">
            <v>0</v>
          </cell>
          <cell r="K423">
            <v>0</v>
          </cell>
          <cell r="L423">
            <v>0</v>
          </cell>
          <cell r="M423">
            <v>160</v>
          </cell>
        </row>
        <row r="423">
          <cell r="O423">
            <v>2</v>
          </cell>
          <cell r="P423">
            <v>2</v>
          </cell>
        </row>
        <row r="423">
          <cell r="S423">
            <v>80</v>
          </cell>
          <cell r="T423">
            <v>100</v>
          </cell>
          <cell r="U423">
            <v>10</v>
          </cell>
          <cell r="V423">
            <v>80</v>
          </cell>
          <cell r="W423">
            <v>60</v>
          </cell>
          <cell r="X423">
            <v>60</v>
          </cell>
          <cell r="Y423">
            <v>0</v>
          </cell>
          <cell r="Z423">
            <v>100</v>
          </cell>
          <cell r="AA423">
            <v>150</v>
          </cell>
          <cell r="AB423">
            <v>100</v>
          </cell>
          <cell r="AC423">
            <v>0</v>
          </cell>
          <cell r="AD423">
            <v>0</v>
          </cell>
          <cell r="AE423">
            <v>0</v>
          </cell>
          <cell r="AF423">
            <v>0</v>
          </cell>
          <cell r="AG423">
            <v>0</v>
          </cell>
          <cell r="AH423">
            <v>0</v>
          </cell>
        </row>
        <row r="423">
          <cell r="AK423">
            <v>900</v>
          </cell>
          <cell r="AL423" t="str">
            <v>内科</v>
          </cell>
        </row>
        <row r="424">
          <cell r="F424" t="str">
            <v>内科</v>
          </cell>
          <cell r="G424">
            <v>2021</v>
          </cell>
        </row>
        <row r="424">
          <cell r="I424" t="str">
            <v>合格</v>
          </cell>
          <cell r="J424">
            <v>0</v>
          </cell>
          <cell r="K424">
            <v>0</v>
          </cell>
          <cell r="L424">
            <v>0</v>
          </cell>
          <cell r="M424">
            <v>160</v>
          </cell>
          <cell r="N424">
            <v>0</v>
          </cell>
          <cell r="O424">
            <v>3</v>
          </cell>
          <cell r="P424">
            <v>1</v>
          </cell>
          <cell r="Q424">
            <v>0</v>
          </cell>
          <cell r="R424">
            <v>0</v>
          </cell>
          <cell r="S424">
            <v>80</v>
          </cell>
          <cell r="T424">
            <v>100</v>
          </cell>
          <cell r="U424">
            <v>10</v>
          </cell>
          <cell r="V424">
            <v>80</v>
          </cell>
          <cell r="W424">
            <v>30</v>
          </cell>
          <cell r="X424">
            <v>60</v>
          </cell>
          <cell r="Y424">
            <v>20</v>
          </cell>
          <cell r="Z424">
            <v>100</v>
          </cell>
          <cell r="AA424">
            <v>150</v>
          </cell>
          <cell r="AB424">
            <v>100</v>
          </cell>
          <cell r="AC424">
            <v>0</v>
          </cell>
          <cell r="AD424">
            <v>0</v>
          </cell>
          <cell r="AE424">
            <v>0</v>
          </cell>
          <cell r="AF424">
            <v>0</v>
          </cell>
          <cell r="AG424">
            <v>0</v>
          </cell>
          <cell r="AH424">
            <v>0</v>
          </cell>
        </row>
        <row r="424">
          <cell r="AK424">
            <v>890</v>
          </cell>
          <cell r="AL424" t="str">
            <v>内科</v>
          </cell>
        </row>
        <row r="425">
          <cell r="F425" t="str">
            <v>内科</v>
          </cell>
          <cell r="G425">
            <v>2022</v>
          </cell>
        </row>
        <row r="425">
          <cell r="I425" t="str">
            <v>合格</v>
          </cell>
          <cell r="J425">
            <v>0</v>
          </cell>
          <cell r="K425">
            <v>0</v>
          </cell>
          <cell r="L425">
            <v>0</v>
          </cell>
          <cell r="M425">
            <v>160</v>
          </cell>
          <cell r="N425">
            <v>0</v>
          </cell>
          <cell r="O425">
            <v>3</v>
          </cell>
          <cell r="P425">
            <v>1</v>
          </cell>
          <cell r="Q425">
            <v>0</v>
          </cell>
          <cell r="R425">
            <v>0</v>
          </cell>
          <cell r="S425">
            <v>80</v>
          </cell>
          <cell r="T425">
            <v>100</v>
          </cell>
          <cell r="U425">
            <v>10</v>
          </cell>
          <cell r="V425">
            <v>80</v>
          </cell>
          <cell r="W425">
            <v>60</v>
          </cell>
          <cell r="X425">
            <v>30</v>
          </cell>
          <cell r="Y425">
            <v>20</v>
          </cell>
          <cell r="Z425">
            <v>100</v>
          </cell>
          <cell r="AA425">
            <v>150</v>
          </cell>
          <cell r="AB425">
            <v>100</v>
          </cell>
          <cell r="AC425">
            <v>0</v>
          </cell>
          <cell r="AD425">
            <v>0</v>
          </cell>
          <cell r="AE425">
            <v>0</v>
          </cell>
          <cell r="AF425">
            <v>0</v>
          </cell>
          <cell r="AG425">
            <v>0</v>
          </cell>
          <cell r="AH425">
            <v>0</v>
          </cell>
        </row>
        <row r="425">
          <cell r="AK425">
            <v>890</v>
          </cell>
          <cell r="AL425" t="str">
            <v>内科</v>
          </cell>
        </row>
        <row r="426">
          <cell r="F426" t="str">
            <v>内科</v>
          </cell>
          <cell r="G426">
            <v>2021</v>
          </cell>
        </row>
        <row r="426">
          <cell r="I426" t="str">
            <v>合格</v>
          </cell>
          <cell r="J426">
            <v>0</v>
          </cell>
          <cell r="K426">
            <v>0</v>
          </cell>
          <cell r="L426">
            <v>0</v>
          </cell>
          <cell r="M426">
            <v>160</v>
          </cell>
          <cell r="N426">
            <v>0</v>
          </cell>
          <cell r="O426">
            <v>2</v>
          </cell>
          <cell r="P426">
            <v>6</v>
          </cell>
        </row>
        <row r="426">
          <cell r="S426">
            <v>160</v>
          </cell>
          <cell r="T426">
            <v>100</v>
          </cell>
          <cell r="U426">
            <v>0</v>
          </cell>
          <cell r="V426">
            <v>40</v>
          </cell>
          <cell r="W426">
            <v>30</v>
          </cell>
          <cell r="X426">
            <v>30</v>
          </cell>
          <cell r="Y426">
            <v>20</v>
          </cell>
          <cell r="Z426">
            <v>100</v>
          </cell>
          <cell r="AA426">
            <v>150</v>
          </cell>
          <cell r="AB426">
            <v>100</v>
          </cell>
          <cell r="AC426">
            <v>0</v>
          </cell>
          <cell r="AD426">
            <v>0</v>
          </cell>
          <cell r="AE426">
            <v>0</v>
          </cell>
          <cell r="AF426">
            <v>0</v>
          </cell>
          <cell r="AG426">
            <v>0</v>
          </cell>
          <cell r="AH426">
            <v>0</v>
          </cell>
        </row>
        <row r="426">
          <cell r="AK426">
            <v>890</v>
          </cell>
          <cell r="AL426" t="str">
            <v>内科</v>
          </cell>
        </row>
        <row r="427">
          <cell r="F427" t="str">
            <v>内科</v>
          </cell>
          <cell r="G427">
            <v>2022</v>
          </cell>
        </row>
        <row r="427">
          <cell r="I427" t="str">
            <v>合格</v>
          </cell>
          <cell r="J427">
            <v>0</v>
          </cell>
          <cell r="K427">
            <v>0</v>
          </cell>
          <cell r="L427">
            <v>0</v>
          </cell>
          <cell r="M427">
            <v>160</v>
          </cell>
          <cell r="N427">
            <v>0</v>
          </cell>
          <cell r="O427">
            <v>4</v>
          </cell>
          <cell r="P427">
            <v>1</v>
          </cell>
          <cell r="Q427">
            <v>0</v>
          </cell>
          <cell r="R427">
            <v>0</v>
          </cell>
          <cell r="S427">
            <v>100</v>
          </cell>
          <cell r="T427">
            <v>100</v>
          </cell>
          <cell r="U427">
            <v>10</v>
          </cell>
          <cell r="V427">
            <v>40</v>
          </cell>
          <cell r="W427">
            <v>60</v>
          </cell>
          <cell r="X427">
            <v>60</v>
          </cell>
          <cell r="Y427">
            <v>0</v>
          </cell>
          <cell r="Z427">
            <v>100</v>
          </cell>
          <cell r="AA427">
            <v>150</v>
          </cell>
          <cell r="AB427">
            <v>100</v>
          </cell>
          <cell r="AC427">
            <v>0</v>
          </cell>
          <cell r="AD427">
            <v>0</v>
          </cell>
          <cell r="AE427">
            <v>0</v>
          </cell>
          <cell r="AF427">
            <v>0</v>
          </cell>
          <cell r="AG427">
            <v>0</v>
          </cell>
          <cell r="AH427">
            <v>0</v>
          </cell>
        </row>
        <row r="427">
          <cell r="AK427">
            <v>880</v>
          </cell>
          <cell r="AL427" t="str">
            <v>内科</v>
          </cell>
        </row>
        <row r="428">
          <cell r="F428" t="str">
            <v>内科</v>
          </cell>
          <cell r="G428">
            <v>2021</v>
          </cell>
        </row>
        <row r="428">
          <cell r="I428" t="str">
            <v>合格</v>
          </cell>
          <cell r="J428">
            <v>0</v>
          </cell>
          <cell r="K428">
            <v>0</v>
          </cell>
          <cell r="L428">
            <v>0</v>
          </cell>
          <cell r="M428">
            <v>160</v>
          </cell>
        </row>
        <row r="428">
          <cell r="O428">
            <v>6</v>
          </cell>
          <cell r="P428">
            <v>2</v>
          </cell>
        </row>
        <row r="428">
          <cell r="S428">
            <v>160</v>
          </cell>
          <cell r="T428">
            <v>100</v>
          </cell>
          <cell r="U428">
            <v>10</v>
          </cell>
          <cell r="V428">
            <v>80</v>
          </cell>
          <cell r="W428">
            <v>60</v>
          </cell>
          <cell r="X428">
            <v>60</v>
          </cell>
          <cell r="Y428">
            <v>0</v>
          </cell>
          <cell r="Z428">
            <v>100</v>
          </cell>
          <cell r="AA428">
            <v>150</v>
          </cell>
          <cell r="AB428">
            <v>0</v>
          </cell>
          <cell r="AC428">
            <v>0</v>
          </cell>
          <cell r="AD428">
            <v>0</v>
          </cell>
          <cell r="AE428">
            <v>0</v>
          </cell>
          <cell r="AF428">
            <v>0</v>
          </cell>
          <cell r="AG428">
            <v>0</v>
          </cell>
          <cell r="AH428">
            <v>0</v>
          </cell>
        </row>
        <row r="428">
          <cell r="AK428">
            <v>880</v>
          </cell>
          <cell r="AL428" t="str">
            <v>内科</v>
          </cell>
        </row>
        <row r="429">
          <cell r="F429" t="str">
            <v>内科</v>
          </cell>
          <cell r="G429">
            <v>2022</v>
          </cell>
        </row>
        <row r="429">
          <cell r="I429" t="str">
            <v>合格</v>
          </cell>
          <cell r="J429">
            <v>0</v>
          </cell>
          <cell r="K429">
            <v>0</v>
          </cell>
          <cell r="L429">
            <v>0</v>
          </cell>
          <cell r="M429">
            <v>160</v>
          </cell>
          <cell r="N429">
            <v>0</v>
          </cell>
          <cell r="O429">
            <v>4</v>
          </cell>
          <cell r="P429">
            <v>1</v>
          </cell>
          <cell r="Q429">
            <v>0</v>
          </cell>
          <cell r="R429">
            <v>0</v>
          </cell>
          <cell r="S429">
            <v>100</v>
          </cell>
          <cell r="T429">
            <v>100</v>
          </cell>
          <cell r="U429">
            <v>10</v>
          </cell>
          <cell r="V429">
            <v>20</v>
          </cell>
          <cell r="W429">
            <v>60</v>
          </cell>
          <cell r="X429">
            <v>60</v>
          </cell>
          <cell r="Y429">
            <v>20</v>
          </cell>
          <cell r="Z429">
            <v>100</v>
          </cell>
          <cell r="AA429">
            <v>150</v>
          </cell>
          <cell r="AB429">
            <v>100</v>
          </cell>
          <cell r="AC429">
            <v>0</v>
          </cell>
          <cell r="AD429">
            <v>0</v>
          </cell>
          <cell r="AE429">
            <v>0</v>
          </cell>
          <cell r="AF429">
            <v>0</v>
          </cell>
          <cell r="AG429">
            <v>0</v>
          </cell>
          <cell r="AH429">
            <v>0</v>
          </cell>
        </row>
        <row r="429">
          <cell r="AK429">
            <v>880</v>
          </cell>
          <cell r="AL429" t="str">
            <v>内科</v>
          </cell>
        </row>
        <row r="430">
          <cell r="F430" t="str">
            <v>内科</v>
          </cell>
          <cell r="G430">
            <v>2020</v>
          </cell>
        </row>
        <row r="430">
          <cell r="I430" t="str">
            <v>合格</v>
          </cell>
          <cell r="J430">
            <v>0</v>
          </cell>
          <cell r="K430">
            <v>0</v>
          </cell>
          <cell r="L430">
            <v>0</v>
          </cell>
          <cell r="M430">
            <v>160</v>
          </cell>
          <cell r="N430">
            <v>0</v>
          </cell>
          <cell r="O430">
            <v>2</v>
          </cell>
          <cell r="P430">
            <v>1</v>
          </cell>
          <cell r="Q430">
            <v>0</v>
          </cell>
          <cell r="R430">
            <v>0</v>
          </cell>
          <cell r="S430">
            <v>60</v>
          </cell>
          <cell r="T430">
            <v>100</v>
          </cell>
          <cell r="U430">
            <v>10</v>
          </cell>
          <cell r="V430">
            <v>60</v>
          </cell>
          <cell r="W430">
            <v>60</v>
          </cell>
          <cell r="X430">
            <v>60</v>
          </cell>
          <cell r="Y430">
            <v>20</v>
          </cell>
          <cell r="Z430">
            <v>100</v>
          </cell>
          <cell r="AA430">
            <v>150</v>
          </cell>
          <cell r="AB430">
            <v>100</v>
          </cell>
          <cell r="AC430">
            <v>0</v>
          </cell>
          <cell r="AD430">
            <v>0</v>
          </cell>
          <cell r="AE430">
            <v>0</v>
          </cell>
          <cell r="AF430">
            <v>0</v>
          </cell>
          <cell r="AG430">
            <v>0</v>
          </cell>
          <cell r="AH430">
            <v>0</v>
          </cell>
        </row>
        <row r="430">
          <cell r="AK430">
            <v>880</v>
          </cell>
          <cell r="AL430" t="str">
            <v>内科</v>
          </cell>
        </row>
        <row r="431">
          <cell r="F431" t="str">
            <v>内科</v>
          </cell>
          <cell r="G431">
            <v>2021</v>
          </cell>
        </row>
        <row r="431">
          <cell r="I431" t="str">
            <v>合格</v>
          </cell>
          <cell r="J431">
            <v>0</v>
          </cell>
          <cell r="K431">
            <v>0</v>
          </cell>
          <cell r="L431">
            <v>0</v>
          </cell>
          <cell r="M431">
            <v>160</v>
          </cell>
          <cell r="N431">
            <v>0</v>
          </cell>
          <cell r="O431">
            <v>4</v>
          </cell>
          <cell r="P431">
            <v>1</v>
          </cell>
          <cell r="Q431">
            <v>0</v>
          </cell>
          <cell r="R431">
            <v>0</v>
          </cell>
          <cell r="S431">
            <v>100</v>
          </cell>
          <cell r="T431">
            <v>100</v>
          </cell>
          <cell r="U431">
            <v>10</v>
          </cell>
          <cell r="V431">
            <v>40</v>
          </cell>
          <cell r="W431">
            <v>60</v>
          </cell>
          <cell r="X431">
            <v>60</v>
          </cell>
          <cell r="Y431">
            <v>0</v>
          </cell>
          <cell r="Z431">
            <v>100</v>
          </cell>
          <cell r="AA431">
            <v>150</v>
          </cell>
          <cell r="AB431">
            <v>100</v>
          </cell>
          <cell r="AC431">
            <v>0</v>
          </cell>
          <cell r="AD431">
            <v>0</v>
          </cell>
          <cell r="AE431">
            <v>0</v>
          </cell>
          <cell r="AF431">
            <v>0</v>
          </cell>
          <cell r="AG431">
            <v>0</v>
          </cell>
          <cell r="AH431">
            <v>0</v>
          </cell>
        </row>
        <row r="431">
          <cell r="AK431">
            <v>880</v>
          </cell>
          <cell r="AL431" t="str">
            <v>内科</v>
          </cell>
        </row>
        <row r="432">
          <cell r="F432" t="str">
            <v>内科</v>
          </cell>
          <cell r="G432">
            <v>2021</v>
          </cell>
        </row>
        <row r="432">
          <cell r="I432" t="str">
            <v>合格</v>
          </cell>
          <cell r="J432">
            <v>0</v>
          </cell>
          <cell r="K432">
            <v>0</v>
          </cell>
          <cell r="L432">
            <v>0</v>
          </cell>
          <cell r="M432">
            <v>160</v>
          </cell>
          <cell r="N432">
            <v>0</v>
          </cell>
          <cell r="O432">
            <v>2</v>
          </cell>
          <cell r="P432">
            <v>1</v>
          </cell>
          <cell r="Q432">
            <v>0</v>
          </cell>
          <cell r="R432">
            <v>0</v>
          </cell>
          <cell r="S432">
            <v>60</v>
          </cell>
          <cell r="T432">
            <v>100</v>
          </cell>
          <cell r="U432">
            <v>0</v>
          </cell>
          <cell r="V432">
            <v>40</v>
          </cell>
          <cell r="W432">
            <v>90</v>
          </cell>
          <cell r="X432">
            <v>60</v>
          </cell>
          <cell r="Y432">
            <v>0</v>
          </cell>
          <cell r="Z432">
            <v>100</v>
          </cell>
          <cell r="AA432">
            <v>150</v>
          </cell>
          <cell r="AB432">
            <v>100</v>
          </cell>
          <cell r="AC432">
            <v>0</v>
          </cell>
          <cell r="AD432">
            <v>20</v>
          </cell>
          <cell r="AE432">
            <v>0</v>
          </cell>
          <cell r="AF432">
            <v>0</v>
          </cell>
          <cell r="AG432">
            <v>0</v>
          </cell>
          <cell r="AH432">
            <v>0</v>
          </cell>
        </row>
        <row r="432">
          <cell r="AK432">
            <v>880</v>
          </cell>
          <cell r="AL432" t="str">
            <v>内科</v>
          </cell>
        </row>
        <row r="433">
          <cell r="F433" t="str">
            <v>内科</v>
          </cell>
          <cell r="G433">
            <v>2021</v>
          </cell>
        </row>
        <row r="433">
          <cell r="I433" t="str">
            <v>合格</v>
          </cell>
          <cell r="J433">
            <v>0</v>
          </cell>
          <cell r="K433">
            <v>0</v>
          </cell>
          <cell r="L433">
            <v>0</v>
          </cell>
          <cell r="M433">
            <v>160</v>
          </cell>
          <cell r="N433">
            <v>0</v>
          </cell>
          <cell r="O433">
            <v>2</v>
          </cell>
          <cell r="P433">
            <v>1</v>
          </cell>
          <cell r="Q433">
            <v>0</v>
          </cell>
          <cell r="R433">
            <v>0</v>
          </cell>
          <cell r="S433">
            <v>60</v>
          </cell>
          <cell r="T433">
            <v>100</v>
          </cell>
          <cell r="U433">
            <v>10</v>
          </cell>
          <cell r="V433">
            <v>60</v>
          </cell>
          <cell r="W433">
            <v>60</v>
          </cell>
          <cell r="X433">
            <v>60</v>
          </cell>
          <cell r="Y433">
            <v>20</v>
          </cell>
          <cell r="Z433">
            <v>100</v>
          </cell>
          <cell r="AA433">
            <v>150</v>
          </cell>
          <cell r="AB433">
            <v>100</v>
          </cell>
          <cell r="AC433">
            <v>0</v>
          </cell>
          <cell r="AD433">
            <v>0</v>
          </cell>
          <cell r="AE433">
            <v>0</v>
          </cell>
          <cell r="AF433">
            <v>0</v>
          </cell>
          <cell r="AG433">
            <v>0</v>
          </cell>
          <cell r="AH433">
            <v>0</v>
          </cell>
        </row>
        <row r="433">
          <cell r="AK433">
            <v>880</v>
          </cell>
          <cell r="AL433" t="str">
            <v>内科</v>
          </cell>
        </row>
        <row r="434">
          <cell r="F434" t="str">
            <v>内科</v>
          </cell>
          <cell r="G434">
            <v>2021</v>
          </cell>
        </row>
        <row r="434">
          <cell r="I434" t="str">
            <v>合格</v>
          </cell>
          <cell r="J434">
            <v>0</v>
          </cell>
          <cell r="K434">
            <v>0</v>
          </cell>
          <cell r="L434">
            <v>0</v>
          </cell>
          <cell r="M434">
            <v>160</v>
          </cell>
          <cell r="N434">
            <v>0</v>
          </cell>
          <cell r="O434">
            <v>3</v>
          </cell>
          <cell r="P434">
            <v>1</v>
          </cell>
          <cell r="Q434">
            <v>0</v>
          </cell>
          <cell r="R434">
            <v>0</v>
          </cell>
          <cell r="S434">
            <v>80</v>
          </cell>
          <cell r="T434">
            <v>100</v>
          </cell>
          <cell r="U434">
            <v>10</v>
          </cell>
          <cell r="V434">
            <v>40</v>
          </cell>
          <cell r="W434">
            <v>60</v>
          </cell>
          <cell r="X434">
            <v>60</v>
          </cell>
          <cell r="Y434">
            <v>20</v>
          </cell>
          <cell r="Z434">
            <v>100</v>
          </cell>
          <cell r="AA434">
            <v>150</v>
          </cell>
          <cell r="AB434">
            <v>100</v>
          </cell>
          <cell r="AC434">
            <v>0</v>
          </cell>
          <cell r="AD434">
            <v>0</v>
          </cell>
          <cell r="AE434">
            <v>0</v>
          </cell>
          <cell r="AF434">
            <v>0</v>
          </cell>
          <cell r="AG434">
            <v>0</v>
          </cell>
          <cell r="AH434">
            <v>0</v>
          </cell>
        </row>
        <row r="434">
          <cell r="AK434">
            <v>880</v>
          </cell>
          <cell r="AL434" t="str">
            <v>内科</v>
          </cell>
        </row>
        <row r="435">
          <cell r="F435" t="str">
            <v>内科</v>
          </cell>
          <cell r="G435">
            <v>2021</v>
          </cell>
        </row>
        <row r="435">
          <cell r="I435" t="str">
            <v>合格</v>
          </cell>
          <cell r="J435">
            <v>0</v>
          </cell>
          <cell r="K435">
            <v>0</v>
          </cell>
          <cell r="L435">
            <v>0</v>
          </cell>
          <cell r="M435">
            <v>160</v>
          </cell>
          <cell r="N435">
            <v>0</v>
          </cell>
          <cell r="O435">
            <v>5</v>
          </cell>
          <cell r="P435">
            <v>1</v>
          </cell>
          <cell r="Q435">
            <v>0</v>
          </cell>
          <cell r="R435">
            <v>0</v>
          </cell>
          <cell r="S435">
            <v>120</v>
          </cell>
          <cell r="T435">
            <v>100</v>
          </cell>
          <cell r="U435">
            <v>10</v>
          </cell>
          <cell r="V435">
            <v>40</v>
          </cell>
          <cell r="W435">
            <v>30</v>
          </cell>
          <cell r="X435">
            <v>60</v>
          </cell>
          <cell r="Y435">
            <v>0</v>
          </cell>
          <cell r="Z435">
            <v>100</v>
          </cell>
          <cell r="AA435">
            <v>150</v>
          </cell>
          <cell r="AB435">
            <v>100</v>
          </cell>
          <cell r="AC435">
            <v>0</v>
          </cell>
          <cell r="AD435">
            <v>0</v>
          </cell>
          <cell r="AE435">
            <v>0</v>
          </cell>
          <cell r="AF435">
            <v>0</v>
          </cell>
          <cell r="AG435">
            <v>0</v>
          </cell>
          <cell r="AH435">
            <v>0</v>
          </cell>
        </row>
        <row r="435">
          <cell r="AK435">
            <v>870</v>
          </cell>
          <cell r="AL435" t="str">
            <v>内科</v>
          </cell>
        </row>
        <row r="436">
          <cell r="F436" t="str">
            <v>内科</v>
          </cell>
          <cell r="G436">
            <v>2020</v>
          </cell>
        </row>
        <row r="436">
          <cell r="I436" t="str">
            <v>合格</v>
          </cell>
          <cell r="J436">
            <v>0</v>
          </cell>
          <cell r="K436">
            <v>0</v>
          </cell>
          <cell r="L436">
            <v>0</v>
          </cell>
          <cell r="M436">
            <v>160</v>
          </cell>
          <cell r="N436">
            <v>0</v>
          </cell>
          <cell r="O436">
            <v>5</v>
          </cell>
          <cell r="P436">
            <v>1</v>
          </cell>
          <cell r="Q436">
            <v>0</v>
          </cell>
          <cell r="R436">
            <v>0</v>
          </cell>
          <cell r="S436">
            <v>120</v>
          </cell>
          <cell r="T436">
            <v>100</v>
          </cell>
          <cell r="U436">
            <v>10</v>
          </cell>
          <cell r="V436">
            <v>40</v>
          </cell>
          <cell r="W436">
            <v>30</v>
          </cell>
          <cell r="X436">
            <v>60</v>
          </cell>
          <cell r="Y436">
            <v>0</v>
          </cell>
          <cell r="Z436">
            <v>100</v>
          </cell>
          <cell r="AA436">
            <v>150</v>
          </cell>
          <cell r="AB436">
            <v>100</v>
          </cell>
          <cell r="AC436">
            <v>0</v>
          </cell>
          <cell r="AD436">
            <v>0</v>
          </cell>
          <cell r="AE436">
            <v>0</v>
          </cell>
          <cell r="AF436">
            <v>0</v>
          </cell>
          <cell r="AG436">
            <v>0</v>
          </cell>
          <cell r="AH436">
            <v>0</v>
          </cell>
        </row>
        <row r="436">
          <cell r="AK436">
            <v>870</v>
          </cell>
          <cell r="AL436" t="str">
            <v>内科</v>
          </cell>
        </row>
        <row r="437">
          <cell r="F437" t="str">
            <v>内科</v>
          </cell>
          <cell r="G437">
            <v>2022</v>
          </cell>
        </row>
        <row r="437">
          <cell r="I437" t="str">
            <v>合格</v>
          </cell>
          <cell r="J437">
            <v>0</v>
          </cell>
          <cell r="K437">
            <v>0</v>
          </cell>
          <cell r="L437">
            <v>0</v>
          </cell>
          <cell r="M437">
            <v>160</v>
          </cell>
          <cell r="N437">
            <v>0</v>
          </cell>
          <cell r="O437">
            <v>5</v>
          </cell>
          <cell r="P437">
            <v>1</v>
          </cell>
          <cell r="Q437">
            <v>0</v>
          </cell>
          <cell r="R437">
            <v>0</v>
          </cell>
          <cell r="S437">
            <v>120</v>
          </cell>
          <cell r="T437">
            <v>100</v>
          </cell>
          <cell r="U437">
            <v>10</v>
          </cell>
          <cell r="V437">
            <v>40</v>
          </cell>
          <cell r="W437">
            <v>60</v>
          </cell>
          <cell r="X437">
            <v>30</v>
          </cell>
          <cell r="Y437">
            <v>0</v>
          </cell>
          <cell r="Z437">
            <v>100</v>
          </cell>
          <cell r="AA437">
            <v>150</v>
          </cell>
          <cell r="AB437">
            <v>100</v>
          </cell>
          <cell r="AC437">
            <v>0</v>
          </cell>
          <cell r="AD437">
            <v>0</v>
          </cell>
          <cell r="AE437">
            <v>0</v>
          </cell>
          <cell r="AF437">
            <v>0</v>
          </cell>
          <cell r="AG437">
            <v>0</v>
          </cell>
          <cell r="AH437">
            <v>0</v>
          </cell>
        </row>
        <row r="437">
          <cell r="AK437">
            <v>870</v>
          </cell>
          <cell r="AL437" t="str">
            <v>内科</v>
          </cell>
        </row>
        <row r="438">
          <cell r="F438" t="str">
            <v>内科</v>
          </cell>
          <cell r="G438">
            <v>2020</v>
          </cell>
        </row>
        <row r="438">
          <cell r="I438" t="str">
            <v>合格</v>
          </cell>
          <cell r="J438">
            <v>0</v>
          </cell>
          <cell r="K438">
            <v>0</v>
          </cell>
          <cell r="L438">
            <v>0</v>
          </cell>
          <cell r="M438">
            <v>160</v>
          </cell>
          <cell r="N438">
            <v>0</v>
          </cell>
          <cell r="O438">
            <v>3</v>
          </cell>
          <cell r="P438">
            <v>4</v>
          </cell>
        </row>
        <row r="438">
          <cell r="S438">
            <v>140</v>
          </cell>
          <cell r="T438">
            <v>100</v>
          </cell>
          <cell r="U438">
            <v>10</v>
          </cell>
          <cell r="V438">
            <v>40</v>
          </cell>
          <cell r="W438">
            <v>0</v>
          </cell>
          <cell r="X438">
            <v>30</v>
          </cell>
          <cell r="Y438">
            <v>40</v>
          </cell>
          <cell r="Z438">
            <v>100</v>
          </cell>
          <cell r="AA438">
            <v>150</v>
          </cell>
          <cell r="AB438">
            <v>100</v>
          </cell>
          <cell r="AC438">
            <v>0</v>
          </cell>
          <cell r="AD438">
            <v>0</v>
          </cell>
          <cell r="AE438">
            <v>0</v>
          </cell>
          <cell r="AF438">
            <v>0</v>
          </cell>
          <cell r="AG438">
            <v>0</v>
          </cell>
          <cell r="AH438">
            <v>0</v>
          </cell>
        </row>
        <row r="438">
          <cell r="AK438">
            <v>870</v>
          </cell>
          <cell r="AL438" t="str">
            <v>内科</v>
          </cell>
        </row>
        <row r="439">
          <cell r="F439" t="str">
            <v>内科</v>
          </cell>
          <cell r="G439">
            <v>2020</v>
          </cell>
        </row>
        <row r="439">
          <cell r="I439" t="str">
            <v>合格</v>
          </cell>
          <cell r="J439">
            <v>0</v>
          </cell>
          <cell r="K439">
            <v>0</v>
          </cell>
          <cell r="L439">
            <v>0</v>
          </cell>
          <cell r="M439">
            <v>160</v>
          </cell>
          <cell r="N439">
            <v>0</v>
          </cell>
          <cell r="O439">
            <v>2</v>
          </cell>
          <cell r="P439">
            <v>1</v>
          </cell>
          <cell r="Q439">
            <v>0</v>
          </cell>
          <cell r="R439">
            <v>0</v>
          </cell>
          <cell r="S439">
            <v>60</v>
          </cell>
          <cell r="T439">
            <v>100</v>
          </cell>
          <cell r="U439">
            <v>10</v>
          </cell>
          <cell r="V439">
            <v>80</v>
          </cell>
          <cell r="W439">
            <v>30</v>
          </cell>
          <cell r="X439">
            <v>60</v>
          </cell>
          <cell r="Y439">
            <v>20</v>
          </cell>
          <cell r="Z439">
            <v>100</v>
          </cell>
          <cell r="AA439">
            <v>150</v>
          </cell>
          <cell r="AB439">
            <v>100</v>
          </cell>
          <cell r="AC439">
            <v>0</v>
          </cell>
          <cell r="AD439">
            <v>0</v>
          </cell>
          <cell r="AE439">
            <v>0</v>
          </cell>
          <cell r="AF439">
            <v>0</v>
          </cell>
          <cell r="AG439">
            <v>0</v>
          </cell>
          <cell r="AH439">
            <v>0</v>
          </cell>
        </row>
        <row r="439">
          <cell r="AK439">
            <v>870</v>
          </cell>
          <cell r="AL439" t="str">
            <v>内科</v>
          </cell>
        </row>
        <row r="440">
          <cell r="F440" t="str">
            <v>内科</v>
          </cell>
          <cell r="G440">
            <v>2020</v>
          </cell>
        </row>
        <row r="440">
          <cell r="I440" t="str">
            <v>合格</v>
          </cell>
          <cell r="J440">
            <v>0</v>
          </cell>
          <cell r="K440">
            <v>0</v>
          </cell>
          <cell r="L440">
            <v>0</v>
          </cell>
          <cell r="M440">
            <v>160</v>
          </cell>
          <cell r="N440">
            <v>0</v>
          </cell>
          <cell r="O440">
            <v>3</v>
          </cell>
          <cell r="P440">
            <v>2</v>
          </cell>
          <cell r="Q440">
            <v>0</v>
          </cell>
          <cell r="R440">
            <v>0</v>
          </cell>
          <cell r="S440">
            <v>100</v>
          </cell>
          <cell r="T440">
            <v>100</v>
          </cell>
          <cell r="U440">
            <v>10</v>
          </cell>
          <cell r="V440">
            <v>40</v>
          </cell>
          <cell r="W440">
            <v>30</v>
          </cell>
          <cell r="X440">
            <v>60</v>
          </cell>
          <cell r="Y440">
            <v>20</v>
          </cell>
          <cell r="Z440">
            <v>100</v>
          </cell>
          <cell r="AA440">
            <v>150</v>
          </cell>
          <cell r="AB440">
            <v>100</v>
          </cell>
          <cell r="AC440">
            <v>0</v>
          </cell>
          <cell r="AD440">
            <v>0</v>
          </cell>
          <cell r="AE440">
            <v>0</v>
          </cell>
          <cell r="AF440">
            <v>0</v>
          </cell>
          <cell r="AG440">
            <v>0</v>
          </cell>
          <cell r="AH440">
            <v>0</v>
          </cell>
        </row>
        <row r="440">
          <cell r="AK440">
            <v>870</v>
          </cell>
          <cell r="AL440" t="str">
            <v>内科</v>
          </cell>
        </row>
        <row r="441">
          <cell r="F441" t="str">
            <v>内科</v>
          </cell>
          <cell r="G441">
            <v>2021</v>
          </cell>
        </row>
        <row r="441">
          <cell r="I441" t="str">
            <v>合格</v>
          </cell>
          <cell r="J441">
            <v>0</v>
          </cell>
          <cell r="K441">
            <v>0</v>
          </cell>
          <cell r="L441">
            <v>0</v>
          </cell>
          <cell r="M441">
            <v>160</v>
          </cell>
          <cell r="N441">
            <v>0</v>
          </cell>
          <cell r="O441">
            <v>2</v>
          </cell>
          <cell r="P441">
            <v>1</v>
          </cell>
          <cell r="Q441">
            <v>0</v>
          </cell>
          <cell r="R441">
            <v>0</v>
          </cell>
          <cell r="S441">
            <v>60</v>
          </cell>
          <cell r="T441">
            <v>100</v>
          </cell>
          <cell r="U441">
            <v>10</v>
          </cell>
          <cell r="V441">
            <v>40</v>
          </cell>
          <cell r="W441">
            <v>90</v>
          </cell>
          <cell r="X441">
            <v>60</v>
          </cell>
          <cell r="Y441">
            <v>0</v>
          </cell>
          <cell r="Z441">
            <v>100</v>
          </cell>
          <cell r="AA441">
            <v>150</v>
          </cell>
          <cell r="AB441">
            <v>100</v>
          </cell>
          <cell r="AC441">
            <v>0</v>
          </cell>
          <cell r="AD441">
            <v>0</v>
          </cell>
          <cell r="AE441">
            <v>0</v>
          </cell>
          <cell r="AF441">
            <v>0</v>
          </cell>
          <cell r="AG441">
            <v>0</v>
          </cell>
          <cell r="AH441">
            <v>0</v>
          </cell>
        </row>
        <row r="441">
          <cell r="AK441">
            <v>870</v>
          </cell>
          <cell r="AL441" t="str">
            <v>内科</v>
          </cell>
        </row>
        <row r="442">
          <cell r="F442" t="str">
            <v>内科</v>
          </cell>
          <cell r="G442">
            <v>2021</v>
          </cell>
        </row>
        <row r="442">
          <cell r="I442" t="str">
            <v>合格</v>
          </cell>
          <cell r="J442">
            <v>0</v>
          </cell>
          <cell r="K442">
            <v>0</v>
          </cell>
          <cell r="L442">
            <v>0</v>
          </cell>
          <cell r="M442">
            <v>160</v>
          </cell>
          <cell r="N442">
            <v>0</v>
          </cell>
          <cell r="O442">
            <v>4</v>
          </cell>
          <cell r="P442">
            <v>1</v>
          </cell>
          <cell r="Q442">
            <v>0</v>
          </cell>
          <cell r="R442">
            <v>0</v>
          </cell>
          <cell r="S442">
            <v>100</v>
          </cell>
          <cell r="T442">
            <v>100</v>
          </cell>
          <cell r="U442">
            <v>10</v>
          </cell>
          <cell r="V442">
            <v>40</v>
          </cell>
          <cell r="W442">
            <v>30</v>
          </cell>
          <cell r="X442">
            <v>60</v>
          </cell>
          <cell r="Y442">
            <v>20</v>
          </cell>
          <cell r="Z442">
            <v>100</v>
          </cell>
          <cell r="AA442">
            <v>150</v>
          </cell>
          <cell r="AB442">
            <v>100</v>
          </cell>
          <cell r="AC442">
            <v>0</v>
          </cell>
          <cell r="AD442">
            <v>0</v>
          </cell>
          <cell r="AE442">
            <v>0</v>
          </cell>
          <cell r="AF442">
            <v>0</v>
          </cell>
          <cell r="AG442">
            <v>0</v>
          </cell>
          <cell r="AH442">
            <v>0</v>
          </cell>
        </row>
        <row r="442">
          <cell r="AK442">
            <v>870</v>
          </cell>
          <cell r="AL442" t="str">
            <v>内科</v>
          </cell>
        </row>
        <row r="443">
          <cell r="F443" t="str">
            <v>内科</v>
          </cell>
          <cell r="G443">
            <v>2021</v>
          </cell>
        </row>
        <row r="443">
          <cell r="I443" t="str">
            <v>合格</v>
          </cell>
          <cell r="J443">
            <v>0</v>
          </cell>
          <cell r="K443">
            <v>0</v>
          </cell>
          <cell r="L443">
            <v>0</v>
          </cell>
          <cell r="M443">
            <v>160</v>
          </cell>
          <cell r="N443">
            <v>0</v>
          </cell>
          <cell r="O443">
            <v>2</v>
          </cell>
          <cell r="P443">
            <v>1</v>
          </cell>
          <cell r="Q443">
            <v>0</v>
          </cell>
          <cell r="R443">
            <v>0</v>
          </cell>
          <cell r="S443">
            <v>60</v>
          </cell>
          <cell r="T443">
            <v>100</v>
          </cell>
          <cell r="U443">
            <v>10</v>
          </cell>
          <cell r="V443">
            <v>40</v>
          </cell>
          <cell r="W443">
            <v>90</v>
          </cell>
          <cell r="X443">
            <v>60</v>
          </cell>
          <cell r="Y443">
            <v>0</v>
          </cell>
          <cell r="Z443">
            <v>100</v>
          </cell>
          <cell r="AA443">
            <v>150</v>
          </cell>
          <cell r="AB443">
            <v>100</v>
          </cell>
          <cell r="AC443">
            <v>0</v>
          </cell>
          <cell r="AD443">
            <v>0</v>
          </cell>
          <cell r="AE443">
            <v>0</v>
          </cell>
          <cell r="AF443">
            <v>0</v>
          </cell>
          <cell r="AG443">
            <v>0</v>
          </cell>
          <cell r="AH443">
            <v>0</v>
          </cell>
        </row>
        <row r="443">
          <cell r="AK443">
            <v>870</v>
          </cell>
          <cell r="AL443" t="str">
            <v>内科</v>
          </cell>
        </row>
        <row r="444">
          <cell r="F444" t="str">
            <v>内科</v>
          </cell>
          <cell r="G444">
            <v>2021</v>
          </cell>
        </row>
        <row r="444">
          <cell r="I444" t="str">
            <v>合格</v>
          </cell>
          <cell r="J444">
            <v>0</v>
          </cell>
          <cell r="K444">
            <v>0</v>
          </cell>
          <cell r="L444">
            <v>0</v>
          </cell>
          <cell r="M444">
            <v>160</v>
          </cell>
        </row>
        <row r="444">
          <cell r="O444">
            <v>3</v>
          </cell>
          <cell r="P444">
            <v>1</v>
          </cell>
        </row>
        <row r="444">
          <cell r="S444">
            <v>80</v>
          </cell>
          <cell r="T444">
            <v>100</v>
          </cell>
          <cell r="U444">
            <v>10</v>
          </cell>
          <cell r="V444">
            <v>80</v>
          </cell>
          <cell r="W444">
            <v>60</v>
          </cell>
          <cell r="X444">
            <v>30</v>
          </cell>
          <cell r="Y444">
            <v>0</v>
          </cell>
          <cell r="Z444">
            <v>100</v>
          </cell>
          <cell r="AA444">
            <v>150</v>
          </cell>
          <cell r="AB444">
            <v>100</v>
          </cell>
          <cell r="AC444">
            <v>0</v>
          </cell>
          <cell r="AD444">
            <v>0</v>
          </cell>
          <cell r="AE444">
            <v>0</v>
          </cell>
          <cell r="AF444">
            <v>0</v>
          </cell>
          <cell r="AG444">
            <v>0</v>
          </cell>
          <cell r="AH444">
            <v>0</v>
          </cell>
        </row>
        <row r="444">
          <cell r="AK444">
            <v>870</v>
          </cell>
          <cell r="AL444" t="str">
            <v>内科</v>
          </cell>
        </row>
        <row r="445">
          <cell r="F445" t="str">
            <v>内科</v>
          </cell>
          <cell r="G445">
            <v>2022</v>
          </cell>
        </row>
        <row r="445">
          <cell r="I445" t="str">
            <v>合格</v>
          </cell>
          <cell r="J445">
            <v>0</v>
          </cell>
          <cell r="K445">
            <v>0</v>
          </cell>
          <cell r="L445">
            <v>0</v>
          </cell>
          <cell r="M445">
            <v>160</v>
          </cell>
          <cell r="N445">
            <v>0</v>
          </cell>
          <cell r="O445">
            <v>2</v>
          </cell>
          <cell r="P445">
            <v>0.5</v>
          </cell>
          <cell r="Q445">
            <v>0</v>
          </cell>
          <cell r="R445">
            <v>0</v>
          </cell>
          <cell r="S445">
            <v>50</v>
          </cell>
          <cell r="T445">
            <v>100</v>
          </cell>
          <cell r="U445">
            <v>10</v>
          </cell>
          <cell r="V445">
            <v>80</v>
          </cell>
          <cell r="W445">
            <v>30</v>
          </cell>
          <cell r="X445">
            <v>60</v>
          </cell>
          <cell r="Y445">
            <v>20</v>
          </cell>
          <cell r="Z445">
            <v>100</v>
          </cell>
          <cell r="AA445">
            <v>150</v>
          </cell>
          <cell r="AB445">
            <v>100</v>
          </cell>
          <cell r="AC445">
            <v>0</v>
          </cell>
          <cell r="AD445">
            <v>0</v>
          </cell>
          <cell r="AE445">
            <v>0</v>
          </cell>
          <cell r="AF445">
            <v>0</v>
          </cell>
          <cell r="AG445">
            <v>0</v>
          </cell>
          <cell r="AH445">
            <v>0</v>
          </cell>
        </row>
        <row r="445">
          <cell r="AK445">
            <v>860</v>
          </cell>
          <cell r="AL445" t="str">
            <v>内科</v>
          </cell>
        </row>
        <row r="446">
          <cell r="F446" t="str">
            <v>内科</v>
          </cell>
          <cell r="G446">
            <v>2020</v>
          </cell>
        </row>
        <row r="446">
          <cell r="I446" t="str">
            <v>合格</v>
          </cell>
          <cell r="J446">
            <v>0</v>
          </cell>
          <cell r="K446">
            <v>0</v>
          </cell>
          <cell r="L446">
            <v>0</v>
          </cell>
          <cell r="M446">
            <v>160</v>
          </cell>
          <cell r="N446">
            <v>0</v>
          </cell>
          <cell r="O446">
            <v>1</v>
          </cell>
          <cell r="P446">
            <v>0</v>
          </cell>
          <cell r="Q446">
            <v>0</v>
          </cell>
          <cell r="R446">
            <v>0</v>
          </cell>
          <cell r="S446">
            <v>20</v>
          </cell>
          <cell r="T446">
            <v>100</v>
          </cell>
          <cell r="U446">
            <v>10</v>
          </cell>
          <cell r="V446">
            <v>40</v>
          </cell>
          <cell r="W446">
            <v>120</v>
          </cell>
          <cell r="X446">
            <v>60</v>
          </cell>
          <cell r="Y446">
            <v>0</v>
          </cell>
          <cell r="Z446">
            <v>100</v>
          </cell>
          <cell r="AA446">
            <v>150</v>
          </cell>
          <cell r="AB446">
            <v>100</v>
          </cell>
          <cell r="AC446">
            <v>0</v>
          </cell>
          <cell r="AD446">
            <v>0</v>
          </cell>
          <cell r="AE446">
            <v>0</v>
          </cell>
          <cell r="AF446">
            <v>0</v>
          </cell>
          <cell r="AG446">
            <v>0</v>
          </cell>
          <cell r="AH446">
            <v>0</v>
          </cell>
        </row>
        <row r="446">
          <cell r="AK446">
            <v>860</v>
          </cell>
          <cell r="AL446" t="str">
            <v>内科</v>
          </cell>
        </row>
        <row r="447">
          <cell r="F447" t="str">
            <v>内科</v>
          </cell>
          <cell r="G447">
            <v>2021</v>
          </cell>
        </row>
        <row r="447">
          <cell r="I447" t="str">
            <v>合格</v>
          </cell>
          <cell r="J447">
            <v>0</v>
          </cell>
          <cell r="K447">
            <v>0</v>
          </cell>
          <cell r="L447">
            <v>0</v>
          </cell>
          <cell r="M447">
            <v>160</v>
          </cell>
          <cell r="N447">
            <v>0</v>
          </cell>
          <cell r="O447">
            <v>2</v>
          </cell>
          <cell r="P447">
            <v>1.5</v>
          </cell>
          <cell r="Q447">
            <v>0</v>
          </cell>
          <cell r="R447">
            <v>0</v>
          </cell>
          <cell r="S447">
            <v>70</v>
          </cell>
          <cell r="T447">
            <v>100</v>
          </cell>
          <cell r="U447">
            <v>10</v>
          </cell>
          <cell r="V447">
            <v>80</v>
          </cell>
          <cell r="W447">
            <v>30</v>
          </cell>
          <cell r="X447">
            <v>60</v>
          </cell>
          <cell r="Y447">
            <v>0</v>
          </cell>
          <cell r="Z447">
            <v>100</v>
          </cell>
          <cell r="AA447">
            <v>150</v>
          </cell>
          <cell r="AB447">
            <v>100</v>
          </cell>
          <cell r="AC447">
            <v>0</v>
          </cell>
          <cell r="AD447">
            <v>0</v>
          </cell>
          <cell r="AE447">
            <v>0</v>
          </cell>
          <cell r="AF447">
            <v>0</v>
          </cell>
          <cell r="AG447">
            <v>0</v>
          </cell>
          <cell r="AH447">
            <v>0</v>
          </cell>
        </row>
        <row r="447">
          <cell r="AK447">
            <v>860</v>
          </cell>
          <cell r="AL447" t="str">
            <v>内科</v>
          </cell>
        </row>
        <row r="448">
          <cell r="F448" t="str">
            <v>内科</v>
          </cell>
          <cell r="G448">
            <v>2021</v>
          </cell>
        </row>
        <row r="448">
          <cell r="I448" t="str">
            <v>合格</v>
          </cell>
          <cell r="J448">
            <v>0</v>
          </cell>
          <cell r="K448">
            <v>0</v>
          </cell>
          <cell r="L448">
            <v>0</v>
          </cell>
          <cell r="M448">
            <v>160</v>
          </cell>
          <cell r="N448">
            <v>0</v>
          </cell>
          <cell r="O448">
            <v>5</v>
          </cell>
          <cell r="P448">
            <v>1</v>
          </cell>
          <cell r="Q448">
            <v>0</v>
          </cell>
          <cell r="R448">
            <v>0</v>
          </cell>
          <cell r="S448">
            <v>120</v>
          </cell>
          <cell r="T448">
            <v>100</v>
          </cell>
          <cell r="U448">
            <v>0</v>
          </cell>
          <cell r="V448">
            <v>40</v>
          </cell>
          <cell r="W448">
            <v>60</v>
          </cell>
          <cell r="X448">
            <v>30</v>
          </cell>
          <cell r="Y448">
            <v>0</v>
          </cell>
          <cell r="Z448">
            <v>100</v>
          </cell>
          <cell r="AA448">
            <v>150</v>
          </cell>
          <cell r="AB448">
            <v>100</v>
          </cell>
          <cell r="AC448">
            <v>0</v>
          </cell>
          <cell r="AD448">
            <v>0</v>
          </cell>
          <cell r="AE448">
            <v>0</v>
          </cell>
          <cell r="AF448">
            <v>0</v>
          </cell>
          <cell r="AG448">
            <v>0</v>
          </cell>
          <cell r="AH448">
            <v>0</v>
          </cell>
        </row>
        <row r="448">
          <cell r="AK448">
            <v>860</v>
          </cell>
          <cell r="AL448" t="str">
            <v>内科</v>
          </cell>
        </row>
        <row r="449">
          <cell r="F449" t="str">
            <v>内科</v>
          </cell>
          <cell r="G449">
            <v>2021</v>
          </cell>
        </row>
        <row r="449">
          <cell r="I449" t="str">
            <v>合格</v>
          </cell>
          <cell r="J449">
            <v>0</v>
          </cell>
          <cell r="K449">
            <v>0</v>
          </cell>
          <cell r="L449">
            <v>0</v>
          </cell>
          <cell r="M449">
            <v>160</v>
          </cell>
          <cell r="N449">
            <v>0</v>
          </cell>
          <cell r="O449">
            <v>2</v>
          </cell>
          <cell r="P449">
            <v>0</v>
          </cell>
          <cell r="Q449">
            <v>0</v>
          </cell>
          <cell r="R449">
            <v>0</v>
          </cell>
          <cell r="S449">
            <v>40</v>
          </cell>
          <cell r="T449">
            <v>100</v>
          </cell>
          <cell r="U449">
            <v>10</v>
          </cell>
          <cell r="V449">
            <v>60</v>
          </cell>
          <cell r="W449">
            <v>60</v>
          </cell>
          <cell r="X449">
            <v>60</v>
          </cell>
          <cell r="Y449">
            <v>20</v>
          </cell>
          <cell r="Z449">
            <v>100</v>
          </cell>
          <cell r="AA449">
            <v>150</v>
          </cell>
          <cell r="AB449">
            <v>100</v>
          </cell>
          <cell r="AC449">
            <v>0</v>
          </cell>
          <cell r="AD449">
            <v>0</v>
          </cell>
          <cell r="AE449">
            <v>0</v>
          </cell>
          <cell r="AF449">
            <v>0</v>
          </cell>
          <cell r="AG449">
            <v>0</v>
          </cell>
          <cell r="AH449">
            <v>0</v>
          </cell>
        </row>
        <row r="449">
          <cell r="AK449">
            <v>860</v>
          </cell>
          <cell r="AL449" t="str">
            <v>内科</v>
          </cell>
        </row>
        <row r="450">
          <cell r="F450" t="str">
            <v>内科</v>
          </cell>
          <cell r="G450">
            <v>2021</v>
          </cell>
        </row>
        <row r="450">
          <cell r="I450" t="str">
            <v>合格</v>
          </cell>
          <cell r="J450">
            <v>0</v>
          </cell>
          <cell r="K450">
            <v>0</v>
          </cell>
          <cell r="L450">
            <v>0</v>
          </cell>
          <cell r="M450">
            <v>160</v>
          </cell>
          <cell r="N450">
            <v>0</v>
          </cell>
          <cell r="O450">
            <v>2</v>
          </cell>
          <cell r="P450">
            <v>0</v>
          </cell>
          <cell r="Q450">
            <v>0</v>
          </cell>
          <cell r="R450">
            <v>0</v>
          </cell>
          <cell r="S450">
            <v>40</v>
          </cell>
          <cell r="T450">
            <v>100</v>
          </cell>
          <cell r="U450">
            <v>10</v>
          </cell>
          <cell r="V450">
            <v>60</v>
          </cell>
          <cell r="W450">
            <v>60</v>
          </cell>
          <cell r="X450">
            <v>60</v>
          </cell>
          <cell r="Y450">
            <v>20</v>
          </cell>
          <cell r="Z450">
            <v>100</v>
          </cell>
          <cell r="AA450">
            <v>150</v>
          </cell>
          <cell r="AB450">
            <v>100</v>
          </cell>
          <cell r="AC450">
            <v>0</v>
          </cell>
          <cell r="AD450">
            <v>0</v>
          </cell>
          <cell r="AE450">
            <v>0</v>
          </cell>
          <cell r="AF450">
            <v>0</v>
          </cell>
          <cell r="AG450">
            <v>0</v>
          </cell>
          <cell r="AH450">
            <v>0</v>
          </cell>
        </row>
        <row r="450">
          <cell r="AK450">
            <v>860</v>
          </cell>
          <cell r="AL450" t="str">
            <v>内科</v>
          </cell>
        </row>
        <row r="451">
          <cell r="F451" t="str">
            <v>内科</v>
          </cell>
          <cell r="G451">
            <v>2021</v>
          </cell>
        </row>
        <row r="451">
          <cell r="I451" t="str">
            <v>合格</v>
          </cell>
          <cell r="J451">
            <v>0</v>
          </cell>
          <cell r="K451">
            <v>0</v>
          </cell>
          <cell r="L451">
            <v>0</v>
          </cell>
          <cell r="M451">
            <v>160</v>
          </cell>
          <cell r="N451">
            <v>0</v>
          </cell>
          <cell r="O451">
            <v>4</v>
          </cell>
          <cell r="P451">
            <v>2</v>
          </cell>
          <cell r="Q451">
            <v>0</v>
          </cell>
          <cell r="R451">
            <v>0</v>
          </cell>
          <cell r="S451">
            <v>120</v>
          </cell>
          <cell r="T451">
            <v>100</v>
          </cell>
          <cell r="U451">
            <v>10</v>
          </cell>
          <cell r="V451">
            <v>0</v>
          </cell>
          <cell r="W451">
            <v>60</v>
          </cell>
          <cell r="X451">
            <v>60</v>
          </cell>
          <cell r="Y451">
            <v>0</v>
          </cell>
          <cell r="Z451">
            <v>100</v>
          </cell>
          <cell r="AA451">
            <v>150</v>
          </cell>
          <cell r="AB451">
            <v>100</v>
          </cell>
          <cell r="AC451">
            <v>0</v>
          </cell>
          <cell r="AD451">
            <v>0</v>
          </cell>
          <cell r="AE451">
            <v>0</v>
          </cell>
          <cell r="AF451">
            <v>0</v>
          </cell>
          <cell r="AG451">
            <v>0</v>
          </cell>
          <cell r="AH451">
            <v>0</v>
          </cell>
        </row>
        <row r="451">
          <cell r="AK451">
            <v>860</v>
          </cell>
          <cell r="AL451" t="str">
            <v>内科</v>
          </cell>
        </row>
        <row r="452">
          <cell r="F452" t="str">
            <v>内科</v>
          </cell>
          <cell r="G452">
            <v>2021</v>
          </cell>
        </row>
        <row r="452">
          <cell r="I452" t="str">
            <v>合格</v>
          </cell>
          <cell r="J452">
            <v>0</v>
          </cell>
          <cell r="K452">
            <v>0</v>
          </cell>
          <cell r="L452">
            <v>0</v>
          </cell>
          <cell r="M452">
            <v>160</v>
          </cell>
        </row>
        <row r="452">
          <cell r="O452">
            <v>4</v>
          </cell>
          <cell r="P452">
            <v>2</v>
          </cell>
        </row>
        <row r="452">
          <cell r="S452">
            <v>120</v>
          </cell>
          <cell r="T452">
            <v>100</v>
          </cell>
          <cell r="U452">
            <v>0</v>
          </cell>
          <cell r="V452">
            <v>60</v>
          </cell>
          <cell r="W452">
            <v>60</v>
          </cell>
          <cell r="X452">
            <v>0</v>
          </cell>
          <cell r="Y452">
            <v>0</v>
          </cell>
          <cell r="Z452">
            <v>100</v>
          </cell>
          <cell r="AA452">
            <v>150</v>
          </cell>
          <cell r="AB452">
            <v>100</v>
          </cell>
          <cell r="AC452">
            <v>0</v>
          </cell>
          <cell r="AD452">
            <v>0</v>
          </cell>
          <cell r="AE452">
            <v>0</v>
          </cell>
          <cell r="AF452">
            <v>0</v>
          </cell>
          <cell r="AG452">
            <v>0</v>
          </cell>
          <cell r="AH452">
            <v>0</v>
          </cell>
        </row>
        <row r="452">
          <cell r="AK452">
            <v>850</v>
          </cell>
          <cell r="AL452" t="str">
            <v>内科</v>
          </cell>
        </row>
        <row r="453">
          <cell r="F453" t="str">
            <v>内科</v>
          </cell>
          <cell r="G453">
            <v>2022</v>
          </cell>
        </row>
        <row r="453">
          <cell r="I453" t="str">
            <v>合格</v>
          </cell>
          <cell r="J453">
            <v>0</v>
          </cell>
          <cell r="K453">
            <v>0</v>
          </cell>
          <cell r="L453">
            <v>0</v>
          </cell>
          <cell r="M453">
            <v>160</v>
          </cell>
        </row>
        <row r="453">
          <cell r="O453">
            <v>3</v>
          </cell>
          <cell r="P453">
            <v>1</v>
          </cell>
        </row>
        <row r="453">
          <cell r="S453">
            <v>80</v>
          </cell>
          <cell r="T453">
            <v>100</v>
          </cell>
          <cell r="U453">
            <v>10</v>
          </cell>
          <cell r="V453">
            <v>60</v>
          </cell>
          <cell r="W453">
            <v>60</v>
          </cell>
          <cell r="X453">
            <v>30</v>
          </cell>
          <cell r="Y453">
            <v>0</v>
          </cell>
          <cell r="Z453">
            <v>100</v>
          </cell>
          <cell r="AA453">
            <v>150</v>
          </cell>
          <cell r="AB453">
            <v>100</v>
          </cell>
          <cell r="AC453">
            <v>0</v>
          </cell>
          <cell r="AD453">
            <v>0</v>
          </cell>
          <cell r="AE453">
            <v>0</v>
          </cell>
          <cell r="AF453">
            <v>0</v>
          </cell>
          <cell r="AG453">
            <v>0</v>
          </cell>
          <cell r="AH453">
            <v>0</v>
          </cell>
        </row>
        <row r="453">
          <cell r="AK453">
            <v>850</v>
          </cell>
          <cell r="AL453" t="str">
            <v>内科</v>
          </cell>
        </row>
        <row r="454">
          <cell r="F454" t="str">
            <v>内科</v>
          </cell>
          <cell r="G454">
            <v>2020</v>
          </cell>
        </row>
        <row r="454">
          <cell r="I454" t="str">
            <v>合格</v>
          </cell>
          <cell r="J454">
            <v>0</v>
          </cell>
          <cell r="K454">
            <v>0</v>
          </cell>
          <cell r="L454">
            <v>0</v>
          </cell>
          <cell r="M454">
            <v>160</v>
          </cell>
          <cell r="N454">
            <v>0</v>
          </cell>
          <cell r="O454">
            <v>4</v>
          </cell>
          <cell r="P454">
            <v>1</v>
          </cell>
          <cell r="Q454">
            <v>0</v>
          </cell>
          <cell r="R454">
            <v>0</v>
          </cell>
          <cell r="S454">
            <v>100</v>
          </cell>
          <cell r="T454">
            <v>100</v>
          </cell>
          <cell r="U454">
            <v>10</v>
          </cell>
          <cell r="V454">
            <v>40</v>
          </cell>
          <cell r="W454">
            <v>30</v>
          </cell>
          <cell r="X454">
            <v>60</v>
          </cell>
          <cell r="Y454">
            <v>0</v>
          </cell>
          <cell r="Z454">
            <v>100</v>
          </cell>
          <cell r="AA454">
            <v>150</v>
          </cell>
          <cell r="AB454">
            <v>100</v>
          </cell>
          <cell r="AC454">
            <v>0</v>
          </cell>
          <cell r="AD454">
            <v>0</v>
          </cell>
          <cell r="AE454">
            <v>0</v>
          </cell>
          <cell r="AF454">
            <v>0</v>
          </cell>
          <cell r="AG454">
            <v>0</v>
          </cell>
          <cell r="AH454">
            <v>0</v>
          </cell>
        </row>
        <row r="454">
          <cell r="AK454">
            <v>850</v>
          </cell>
          <cell r="AL454" t="str">
            <v>内科</v>
          </cell>
        </row>
        <row r="455">
          <cell r="F455" t="str">
            <v>内科</v>
          </cell>
          <cell r="G455">
            <v>2020</v>
          </cell>
        </row>
        <row r="455">
          <cell r="I455" t="str">
            <v>合格</v>
          </cell>
          <cell r="J455">
            <v>0</v>
          </cell>
          <cell r="K455">
            <v>0</v>
          </cell>
          <cell r="L455">
            <v>0</v>
          </cell>
          <cell r="M455">
            <v>160</v>
          </cell>
        </row>
        <row r="455">
          <cell r="O455">
            <v>3</v>
          </cell>
          <cell r="P455">
            <v>1</v>
          </cell>
        </row>
        <row r="455">
          <cell r="S455">
            <v>80</v>
          </cell>
          <cell r="T455">
            <v>100</v>
          </cell>
          <cell r="U455">
            <v>10</v>
          </cell>
          <cell r="V455">
            <v>60</v>
          </cell>
          <cell r="W455">
            <v>60</v>
          </cell>
          <cell r="X455">
            <v>30</v>
          </cell>
          <cell r="Y455">
            <v>0</v>
          </cell>
          <cell r="Z455">
            <v>100</v>
          </cell>
          <cell r="AA455">
            <v>150</v>
          </cell>
          <cell r="AB455">
            <v>100</v>
          </cell>
          <cell r="AC455">
            <v>0</v>
          </cell>
          <cell r="AD455">
            <v>0</v>
          </cell>
          <cell r="AE455">
            <v>0</v>
          </cell>
          <cell r="AF455">
            <v>0</v>
          </cell>
          <cell r="AG455">
            <v>0</v>
          </cell>
          <cell r="AH455">
            <v>0</v>
          </cell>
        </row>
        <row r="455">
          <cell r="AK455">
            <v>850</v>
          </cell>
          <cell r="AL455" t="str">
            <v>内科</v>
          </cell>
        </row>
        <row r="456">
          <cell r="F456" t="str">
            <v>内科</v>
          </cell>
          <cell r="G456">
            <v>2021</v>
          </cell>
        </row>
        <row r="456">
          <cell r="I456" t="str">
            <v>合格</v>
          </cell>
          <cell r="J456">
            <v>0</v>
          </cell>
          <cell r="K456">
            <v>0</v>
          </cell>
          <cell r="L456">
            <v>0</v>
          </cell>
          <cell r="M456">
            <v>160</v>
          </cell>
          <cell r="N456">
            <v>0</v>
          </cell>
          <cell r="O456">
            <v>2</v>
          </cell>
          <cell r="P456">
            <v>0</v>
          </cell>
          <cell r="Q456">
            <v>0</v>
          </cell>
          <cell r="R456">
            <v>0</v>
          </cell>
          <cell r="S456">
            <v>40</v>
          </cell>
          <cell r="T456">
            <v>100</v>
          </cell>
          <cell r="U456">
            <v>10</v>
          </cell>
          <cell r="V456">
            <v>40</v>
          </cell>
          <cell r="W456">
            <v>60</v>
          </cell>
          <cell r="X456">
            <v>90</v>
          </cell>
          <cell r="Y456">
            <v>0</v>
          </cell>
          <cell r="Z456">
            <v>100</v>
          </cell>
          <cell r="AA456">
            <v>150</v>
          </cell>
          <cell r="AB456">
            <v>100</v>
          </cell>
          <cell r="AC456">
            <v>0</v>
          </cell>
          <cell r="AD456">
            <v>0</v>
          </cell>
          <cell r="AE456">
            <v>0</v>
          </cell>
          <cell r="AF456">
            <v>0</v>
          </cell>
          <cell r="AG456">
            <v>0</v>
          </cell>
          <cell r="AH456">
            <v>0</v>
          </cell>
        </row>
        <row r="456">
          <cell r="AK456">
            <v>850</v>
          </cell>
          <cell r="AL456" t="str">
            <v>内科</v>
          </cell>
        </row>
        <row r="457">
          <cell r="F457" t="str">
            <v>内科</v>
          </cell>
          <cell r="G457">
            <v>2022</v>
          </cell>
        </row>
        <row r="457">
          <cell r="I457" t="str">
            <v>合格</v>
          </cell>
          <cell r="J457">
            <v>0</v>
          </cell>
          <cell r="K457">
            <v>0</v>
          </cell>
          <cell r="L457">
            <v>0</v>
          </cell>
          <cell r="M457">
            <v>160</v>
          </cell>
          <cell r="N457">
            <v>0</v>
          </cell>
          <cell r="O457">
            <v>2</v>
          </cell>
          <cell r="P457">
            <v>1</v>
          </cell>
          <cell r="Q457">
            <v>0</v>
          </cell>
          <cell r="R457">
            <v>0</v>
          </cell>
          <cell r="S457">
            <v>60</v>
          </cell>
          <cell r="T457">
            <v>100</v>
          </cell>
          <cell r="U457">
            <v>10</v>
          </cell>
          <cell r="V457">
            <v>40</v>
          </cell>
          <cell r="W457">
            <v>60</v>
          </cell>
          <cell r="X457">
            <v>60</v>
          </cell>
          <cell r="Y457">
            <v>0</v>
          </cell>
          <cell r="Z457">
            <v>100</v>
          </cell>
          <cell r="AA457">
            <v>150</v>
          </cell>
          <cell r="AB457">
            <v>100</v>
          </cell>
          <cell r="AC457">
            <v>0</v>
          </cell>
          <cell r="AD457">
            <v>0</v>
          </cell>
          <cell r="AE457">
            <v>0</v>
          </cell>
          <cell r="AF457">
            <v>0</v>
          </cell>
          <cell r="AG457">
            <v>0</v>
          </cell>
          <cell r="AH457">
            <v>0</v>
          </cell>
        </row>
        <row r="457">
          <cell r="AK457">
            <v>840</v>
          </cell>
          <cell r="AL457" t="str">
            <v>内科</v>
          </cell>
        </row>
        <row r="458">
          <cell r="F458" t="str">
            <v>内科</v>
          </cell>
          <cell r="G458">
            <v>2022</v>
          </cell>
        </row>
        <row r="458">
          <cell r="I458" t="str">
            <v>合格</v>
          </cell>
          <cell r="J458">
            <v>0</v>
          </cell>
          <cell r="K458">
            <v>0</v>
          </cell>
          <cell r="L458">
            <v>0</v>
          </cell>
          <cell r="M458">
            <v>160</v>
          </cell>
          <cell r="N458">
            <v>0</v>
          </cell>
          <cell r="O458">
            <v>2</v>
          </cell>
          <cell r="P458">
            <v>1</v>
          </cell>
          <cell r="Q458">
            <v>0</v>
          </cell>
          <cell r="R458">
            <v>0</v>
          </cell>
          <cell r="S458">
            <v>60</v>
          </cell>
          <cell r="T458">
            <v>100</v>
          </cell>
          <cell r="U458">
            <v>10</v>
          </cell>
          <cell r="V458">
            <v>40</v>
          </cell>
          <cell r="W458">
            <v>60</v>
          </cell>
          <cell r="X458">
            <v>60</v>
          </cell>
          <cell r="Y458">
            <v>0</v>
          </cell>
          <cell r="Z458">
            <v>100</v>
          </cell>
          <cell r="AA458">
            <v>150</v>
          </cell>
          <cell r="AB458">
            <v>100</v>
          </cell>
          <cell r="AC458">
            <v>0</v>
          </cell>
          <cell r="AD458">
            <v>0</v>
          </cell>
          <cell r="AE458">
            <v>0</v>
          </cell>
          <cell r="AF458">
            <v>0</v>
          </cell>
          <cell r="AG458">
            <v>0</v>
          </cell>
          <cell r="AH458">
            <v>0</v>
          </cell>
        </row>
        <row r="458">
          <cell r="AK458">
            <v>840</v>
          </cell>
          <cell r="AL458" t="str">
            <v>内科</v>
          </cell>
        </row>
        <row r="459">
          <cell r="F459" t="str">
            <v>内科</v>
          </cell>
          <cell r="G459">
            <v>2020</v>
          </cell>
        </row>
        <row r="459">
          <cell r="I459" t="str">
            <v>合格</v>
          </cell>
          <cell r="J459">
            <v>0</v>
          </cell>
          <cell r="K459">
            <v>0</v>
          </cell>
          <cell r="L459">
            <v>0</v>
          </cell>
          <cell r="M459">
            <v>160</v>
          </cell>
          <cell r="N459">
            <v>0</v>
          </cell>
          <cell r="O459">
            <v>2</v>
          </cell>
          <cell r="P459">
            <v>1</v>
          </cell>
          <cell r="Q459">
            <v>0</v>
          </cell>
          <cell r="R459">
            <v>0</v>
          </cell>
          <cell r="S459">
            <v>60</v>
          </cell>
          <cell r="T459">
            <v>100</v>
          </cell>
          <cell r="U459">
            <v>10</v>
          </cell>
          <cell r="V459">
            <v>40</v>
          </cell>
          <cell r="W459">
            <v>60</v>
          </cell>
          <cell r="X459">
            <v>60</v>
          </cell>
          <cell r="Y459">
            <v>0</v>
          </cell>
          <cell r="Z459">
            <v>100</v>
          </cell>
          <cell r="AA459">
            <v>150</v>
          </cell>
          <cell r="AB459">
            <v>100</v>
          </cell>
          <cell r="AC459">
            <v>0</v>
          </cell>
          <cell r="AD459">
            <v>0</v>
          </cell>
          <cell r="AE459">
            <v>0</v>
          </cell>
          <cell r="AF459">
            <v>0</v>
          </cell>
          <cell r="AG459">
            <v>0</v>
          </cell>
          <cell r="AH459">
            <v>0</v>
          </cell>
        </row>
        <row r="459">
          <cell r="AK459">
            <v>840</v>
          </cell>
          <cell r="AL459" t="str">
            <v>内科</v>
          </cell>
        </row>
        <row r="460">
          <cell r="F460" t="str">
            <v>内科</v>
          </cell>
          <cell r="G460">
            <v>2020</v>
          </cell>
        </row>
        <row r="460">
          <cell r="I460" t="str">
            <v>合格</v>
          </cell>
          <cell r="J460">
            <v>0</v>
          </cell>
          <cell r="K460">
            <v>0</v>
          </cell>
          <cell r="L460">
            <v>0</v>
          </cell>
          <cell r="M460">
            <v>160</v>
          </cell>
          <cell r="N460">
            <v>0</v>
          </cell>
          <cell r="O460">
            <v>2</v>
          </cell>
          <cell r="P460">
            <v>1</v>
          </cell>
          <cell r="Q460">
            <v>0</v>
          </cell>
          <cell r="R460">
            <v>0</v>
          </cell>
          <cell r="S460">
            <v>60</v>
          </cell>
          <cell r="T460">
            <v>100</v>
          </cell>
          <cell r="U460">
            <v>10</v>
          </cell>
          <cell r="V460">
            <v>40</v>
          </cell>
          <cell r="W460">
            <v>60</v>
          </cell>
          <cell r="X460">
            <v>60</v>
          </cell>
          <cell r="Y460">
            <v>0</v>
          </cell>
          <cell r="Z460">
            <v>100</v>
          </cell>
          <cell r="AA460">
            <v>150</v>
          </cell>
          <cell r="AB460">
            <v>100</v>
          </cell>
          <cell r="AC460">
            <v>0</v>
          </cell>
          <cell r="AD460">
            <v>0</v>
          </cell>
          <cell r="AE460">
            <v>0</v>
          </cell>
          <cell r="AF460">
            <v>0</v>
          </cell>
          <cell r="AG460">
            <v>0</v>
          </cell>
          <cell r="AH460">
            <v>0</v>
          </cell>
        </row>
        <row r="460">
          <cell r="AK460">
            <v>840</v>
          </cell>
          <cell r="AL460" t="str">
            <v>内科</v>
          </cell>
        </row>
        <row r="461">
          <cell r="F461" t="str">
            <v>内科</v>
          </cell>
          <cell r="G461">
            <v>2020</v>
          </cell>
        </row>
        <row r="461">
          <cell r="I461" t="str">
            <v>合格</v>
          </cell>
          <cell r="J461">
            <v>0</v>
          </cell>
          <cell r="K461">
            <v>0</v>
          </cell>
          <cell r="L461">
            <v>0</v>
          </cell>
          <cell r="M461">
            <v>160</v>
          </cell>
        </row>
        <row r="461">
          <cell r="O461">
            <v>3</v>
          </cell>
          <cell r="P461">
            <v>2</v>
          </cell>
        </row>
        <row r="461">
          <cell r="S461">
            <v>100</v>
          </cell>
          <cell r="T461">
            <v>100</v>
          </cell>
          <cell r="U461">
            <v>10</v>
          </cell>
          <cell r="V461">
            <v>60</v>
          </cell>
          <cell r="W461">
            <v>30</v>
          </cell>
          <cell r="X461">
            <v>30</v>
          </cell>
          <cell r="Y461">
            <v>0</v>
          </cell>
          <cell r="Z461">
            <v>100</v>
          </cell>
          <cell r="AA461">
            <v>150</v>
          </cell>
          <cell r="AB461">
            <v>100</v>
          </cell>
          <cell r="AC461">
            <v>0</v>
          </cell>
          <cell r="AD461">
            <v>0</v>
          </cell>
          <cell r="AE461">
            <v>0</v>
          </cell>
          <cell r="AF461">
            <v>0</v>
          </cell>
          <cell r="AG461">
            <v>0</v>
          </cell>
          <cell r="AH461">
            <v>0</v>
          </cell>
        </row>
        <row r="461">
          <cell r="AK461">
            <v>840</v>
          </cell>
          <cell r="AL461" t="str">
            <v>内科</v>
          </cell>
        </row>
        <row r="462">
          <cell r="F462" t="str">
            <v>内科</v>
          </cell>
          <cell r="G462">
            <v>2020</v>
          </cell>
        </row>
        <row r="462">
          <cell r="I462" t="str">
            <v>合格</v>
          </cell>
          <cell r="J462">
            <v>0</v>
          </cell>
          <cell r="K462">
            <v>0</v>
          </cell>
          <cell r="L462">
            <v>0</v>
          </cell>
          <cell r="M462">
            <v>160</v>
          </cell>
          <cell r="N462">
            <v>0</v>
          </cell>
          <cell r="O462">
            <v>3</v>
          </cell>
          <cell r="P462">
            <v>1.5</v>
          </cell>
          <cell r="Q462">
            <v>0</v>
          </cell>
          <cell r="R462">
            <v>0</v>
          </cell>
          <cell r="S462">
            <v>90</v>
          </cell>
          <cell r="T462">
            <v>100</v>
          </cell>
          <cell r="U462">
            <v>10</v>
          </cell>
          <cell r="V462">
            <v>80</v>
          </cell>
          <cell r="W462">
            <v>0</v>
          </cell>
          <cell r="X462">
            <v>30</v>
          </cell>
          <cell r="Y462">
            <v>20</v>
          </cell>
          <cell r="Z462">
            <v>100</v>
          </cell>
          <cell r="AA462">
            <v>150</v>
          </cell>
          <cell r="AB462">
            <v>100</v>
          </cell>
          <cell r="AC462">
            <v>0</v>
          </cell>
          <cell r="AD462">
            <v>0</v>
          </cell>
          <cell r="AE462">
            <v>0</v>
          </cell>
          <cell r="AF462">
            <v>0</v>
          </cell>
          <cell r="AG462">
            <v>0</v>
          </cell>
          <cell r="AH462">
            <v>0</v>
          </cell>
        </row>
        <row r="462">
          <cell r="AK462">
            <v>840</v>
          </cell>
          <cell r="AL462" t="str">
            <v>内科</v>
          </cell>
        </row>
        <row r="463">
          <cell r="F463" t="str">
            <v>内科</v>
          </cell>
          <cell r="G463">
            <v>2021</v>
          </cell>
        </row>
        <row r="463">
          <cell r="I463" t="str">
            <v>合格</v>
          </cell>
          <cell r="J463">
            <v>0</v>
          </cell>
          <cell r="K463">
            <v>0</v>
          </cell>
          <cell r="L463">
            <v>0</v>
          </cell>
          <cell r="M463">
            <v>120</v>
          </cell>
          <cell r="N463">
            <v>0</v>
          </cell>
          <cell r="O463">
            <v>2</v>
          </cell>
          <cell r="P463">
            <v>6</v>
          </cell>
        </row>
        <row r="463">
          <cell r="S463">
            <v>160</v>
          </cell>
          <cell r="T463">
            <v>100</v>
          </cell>
          <cell r="U463">
            <v>10</v>
          </cell>
          <cell r="V463">
            <v>20</v>
          </cell>
          <cell r="W463">
            <v>30</v>
          </cell>
          <cell r="X463">
            <v>30</v>
          </cell>
          <cell r="Y463">
            <v>20</v>
          </cell>
          <cell r="Z463">
            <v>100</v>
          </cell>
          <cell r="AA463">
            <v>150</v>
          </cell>
          <cell r="AB463">
            <v>100</v>
          </cell>
          <cell r="AC463">
            <v>0</v>
          </cell>
          <cell r="AD463">
            <v>0</v>
          </cell>
          <cell r="AE463">
            <v>0</v>
          </cell>
          <cell r="AF463">
            <v>0</v>
          </cell>
          <cell r="AG463">
            <v>0</v>
          </cell>
          <cell r="AH463">
            <v>0</v>
          </cell>
        </row>
        <row r="463">
          <cell r="AK463">
            <v>840</v>
          </cell>
          <cell r="AL463" t="str">
            <v>内科</v>
          </cell>
        </row>
        <row r="464">
          <cell r="F464" t="str">
            <v>内科</v>
          </cell>
          <cell r="G464">
            <v>2021</v>
          </cell>
        </row>
        <row r="464">
          <cell r="I464" t="str">
            <v>合格</v>
          </cell>
          <cell r="J464">
            <v>0</v>
          </cell>
          <cell r="K464">
            <v>0</v>
          </cell>
          <cell r="L464">
            <v>0</v>
          </cell>
          <cell r="M464">
            <v>160</v>
          </cell>
        </row>
        <row r="464">
          <cell r="O464">
            <v>2</v>
          </cell>
          <cell r="P464">
            <v>1</v>
          </cell>
        </row>
        <row r="464">
          <cell r="S464">
            <v>60</v>
          </cell>
          <cell r="T464">
            <v>100</v>
          </cell>
          <cell r="U464">
            <v>10</v>
          </cell>
          <cell r="V464">
            <v>40</v>
          </cell>
          <cell r="W464">
            <v>60</v>
          </cell>
          <cell r="X464">
            <v>60</v>
          </cell>
          <cell r="Y464">
            <v>0</v>
          </cell>
          <cell r="Z464">
            <v>100</v>
          </cell>
          <cell r="AA464">
            <v>150</v>
          </cell>
          <cell r="AB464">
            <v>100</v>
          </cell>
          <cell r="AC464">
            <v>0</v>
          </cell>
          <cell r="AD464">
            <v>0</v>
          </cell>
          <cell r="AE464">
            <v>0</v>
          </cell>
          <cell r="AF464">
            <v>0</v>
          </cell>
          <cell r="AG464">
            <v>0</v>
          </cell>
          <cell r="AH464">
            <v>0</v>
          </cell>
        </row>
        <row r="464">
          <cell r="AK464">
            <v>840</v>
          </cell>
          <cell r="AL464" t="str">
            <v>内科</v>
          </cell>
        </row>
        <row r="465">
          <cell r="F465" t="str">
            <v>内科</v>
          </cell>
          <cell r="G465">
            <v>2020</v>
          </cell>
        </row>
        <row r="465">
          <cell r="I465" t="str">
            <v>合格</v>
          </cell>
          <cell r="J465">
            <v>0</v>
          </cell>
          <cell r="K465">
            <v>0</v>
          </cell>
          <cell r="L465">
            <v>0</v>
          </cell>
          <cell r="M465">
            <v>160</v>
          </cell>
          <cell r="N465">
            <v>0</v>
          </cell>
          <cell r="O465">
            <v>1</v>
          </cell>
          <cell r="P465">
            <v>1</v>
          </cell>
          <cell r="Q465">
            <v>0</v>
          </cell>
          <cell r="R465">
            <v>0</v>
          </cell>
          <cell r="S465">
            <v>40</v>
          </cell>
          <cell r="T465">
            <v>100</v>
          </cell>
          <cell r="U465">
            <v>10</v>
          </cell>
          <cell r="V465">
            <v>60</v>
          </cell>
          <cell r="W465">
            <v>60</v>
          </cell>
          <cell r="X465">
            <v>30</v>
          </cell>
          <cell r="Y465">
            <v>20</v>
          </cell>
          <cell r="Z465">
            <v>100</v>
          </cell>
          <cell r="AA465">
            <v>150</v>
          </cell>
          <cell r="AB465">
            <v>100</v>
          </cell>
          <cell r="AC465">
            <v>0</v>
          </cell>
          <cell r="AD465">
            <v>0</v>
          </cell>
          <cell r="AE465">
            <v>0</v>
          </cell>
          <cell r="AF465">
            <v>0</v>
          </cell>
          <cell r="AG465">
            <v>0</v>
          </cell>
          <cell r="AH465">
            <v>0</v>
          </cell>
        </row>
        <row r="465">
          <cell r="AK465">
            <v>830</v>
          </cell>
          <cell r="AL465" t="str">
            <v>内科</v>
          </cell>
        </row>
        <row r="466">
          <cell r="F466" t="str">
            <v>内科</v>
          </cell>
          <cell r="G466">
            <v>2021</v>
          </cell>
        </row>
        <row r="466">
          <cell r="I466" t="str">
            <v>合格</v>
          </cell>
          <cell r="J466">
            <v>0</v>
          </cell>
          <cell r="K466">
            <v>0</v>
          </cell>
          <cell r="L466">
            <v>0</v>
          </cell>
          <cell r="M466">
            <v>160</v>
          </cell>
          <cell r="N466">
            <v>0</v>
          </cell>
          <cell r="O466">
            <v>2</v>
          </cell>
          <cell r="P466">
            <v>0</v>
          </cell>
          <cell r="Q466">
            <v>0</v>
          </cell>
          <cell r="R466">
            <v>0</v>
          </cell>
          <cell r="S466">
            <v>40</v>
          </cell>
          <cell r="T466">
            <v>100</v>
          </cell>
          <cell r="U466">
            <v>10</v>
          </cell>
          <cell r="V466">
            <v>60</v>
          </cell>
          <cell r="W466">
            <v>60</v>
          </cell>
          <cell r="X466">
            <v>30</v>
          </cell>
          <cell r="Y466">
            <v>20</v>
          </cell>
          <cell r="Z466">
            <v>100</v>
          </cell>
          <cell r="AA466">
            <v>150</v>
          </cell>
          <cell r="AB466">
            <v>100</v>
          </cell>
          <cell r="AC466">
            <v>0</v>
          </cell>
          <cell r="AD466">
            <v>0</v>
          </cell>
          <cell r="AE466">
            <v>0</v>
          </cell>
          <cell r="AF466">
            <v>0</v>
          </cell>
          <cell r="AG466">
            <v>0</v>
          </cell>
          <cell r="AH466">
            <v>0</v>
          </cell>
        </row>
        <row r="466">
          <cell r="AK466">
            <v>830</v>
          </cell>
          <cell r="AL466" t="str">
            <v>内科</v>
          </cell>
        </row>
        <row r="467">
          <cell r="F467" t="str">
            <v>内科</v>
          </cell>
          <cell r="G467">
            <v>2022</v>
          </cell>
        </row>
        <row r="467">
          <cell r="I467" t="str">
            <v>合格</v>
          </cell>
          <cell r="J467">
            <v>0</v>
          </cell>
          <cell r="K467">
            <v>0</v>
          </cell>
          <cell r="L467">
            <v>0</v>
          </cell>
          <cell r="M467">
            <v>160</v>
          </cell>
          <cell r="N467">
            <v>0</v>
          </cell>
          <cell r="O467">
            <v>5</v>
          </cell>
          <cell r="P467">
            <v>1</v>
          </cell>
          <cell r="Q467">
            <v>0</v>
          </cell>
          <cell r="R467">
            <v>0</v>
          </cell>
          <cell r="S467">
            <v>120</v>
          </cell>
          <cell r="T467">
            <v>100</v>
          </cell>
          <cell r="U467">
            <v>10</v>
          </cell>
          <cell r="V467">
            <v>40</v>
          </cell>
          <cell r="W467">
            <v>0</v>
          </cell>
          <cell r="X467">
            <v>30</v>
          </cell>
          <cell r="Y467">
            <v>20</v>
          </cell>
          <cell r="Z467">
            <v>100</v>
          </cell>
          <cell r="AA467">
            <v>150</v>
          </cell>
          <cell r="AB467">
            <v>100</v>
          </cell>
          <cell r="AC467">
            <v>0</v>
          </cell>
          <cell r="AD467">
            <v>0</v>
          </cell>
          <cell r="AE467">
            <v>0</v>
          </cell>
          <cell r="AF467">
            <v>0</v>
          </cell>
          <cell r="AG467">
            <v>0</v>
          </cell>
          <cell r="AH467">
            <v>0</v>
          </cell>
        </row>
        <row r="467">
          <cell r="AK467">
            <v>830</v>
          </cell>
          <cell r="AL467" t="str">
            <v>内科</v>
          </cell>
        </row>
        <row r="468">
          <cell r="F468" t="str">
            <v>内科</v>
          </cell>
          <cell r="G468">
            <v>2020</v>
          </cell>
        </row>
        <row r="468">
          <cell r="I468" t="str">
            <v>合格</v>
          </cell>
          <cell r="J468">
            <v>0</v>
          </cell>
          <cell r="K468">
            <v>0</v>
          </cell>
          <cell r="L468">
            <v>0</v>
          </cell>
          <cell r="M468">
            <v>160</v>
          </cell>
          <cell r="N468">
            <v>0</v>
          </cell>
          <cell r="O468">
            <v>3</v>
          </cell>
          <cell r="P468">
            <v>1</v>
          </cell>
          <cell r="Q468">
            <v>0</v>
          </cell>
          <cell r="R468">
            <v>0</v>
          </cell>
          <cell r="S468">
            <v>80</v>
          </cell>
          <cell r="T468">
            <v>100</v>
          </cell>
          <cell r="U468">
            <v>10</v>
          </cell>
          <cell r="V468">
            <v>40</v>
          </cell>
          <cell r="W468">
            <v>30</v>
          </cell>
          <cell r="X468">
            <v>60</v>
          </cell>
          <cell r="Y468">
            <v>0</v>
          </cell>
          <cell r="Z468">
            <v>100</v>
          </cell>
          <cell r="AA468">
            <v>150</v>
          </cell>
          <cell r="AB468">
            <v>100</v>
          </cell>
          <cell r="AC468">
            <v>0</v>
          </cell>
          <cell r="AD468">
            <v>0</v>
          </cell>
          <cell r="AE468">
            <v>0</v>
          </cell>
          <cell r="AF468">
            <v>0</v>
          </cell>
          <cell r="AG468">
            <v>0</v>
          </cell>
          <cell r="AH468">
            <v>0</v>
          </cell>
        </row>
        <row r="468">
          <cell r="AK468">
            <v>830</v>
          </cell>
          <cell r="AL468" t="str">
            <v>内科</v>
          </cell>
        </row>
        <row r="469">
          <cell r="F469" t="str">
            <v>内科</v>
          </cell>
          <cell r="G469">
            <v>2020</v>
          </cell>
        </row>
        <row r="469">
          <cell r="I469" t="str">
            <v>合格</v>
          </cell>
          <cell r="J469">
            <v>0</v>
          </cell>
          <cell r="K469">
            <v>0</v>
          </cell>
          <cell r="L469">
            <v>0</v>
          </cell>
          <cell r="M469">
            <v>160</v>
          </cell>
          <cell r="N469">
            <v>0</v>
          </cell>
          <cell r="O469">
            <v>2</v>
          </cell>
          <cell r="P469">
            <v>0</v>
          </cell>
          <cell r="Q469">
            <v>0</v>
          </cell>
          <cell r="R469">
            <v>0</v>
          </cell>
          <cell r="S469">
            <v>40</v>
          </cell>
          <cell r="T469">
            <v>100</v>
          </cell>
          <cell r="U469">
            <v>10</v>
          </cell>
          <cell r="V469">
            <v>60</v>
          </cell>
          <cell r="W469">
            <v>60</v>
          </cell>
          <cell r="X469">
            <v>30</v>
          </cell>
          <cell r="Y469">
            <v>20</v>
          </cell>
          <cell r="Z469">
            <v>100</v>
          </cell>
          <cell r="AA469">
            <v>150</v>
          </cell>
          <cell r="AB469">
            <v>100</v>
          </cell>
          <cell r="AC469">
            <v>0</v>
          </cell>
          <cell r="AD469">
            <v>0</v>
          </cell>
          <cell r="AE469">
            <v>0</v>
          </cell>
          <cell r="AF469">
            <v>0</v>
          </cell>
          <cell r="AG469">
            <v>0</v>
          </cell>
          <cell r="AH469">
            <v>0</v>
          </cell>
        </row>
        <row r="469">
          <cell r="AK469">
            <v>830</v>
          </cell>
          <cell r="AL469" t="str">
            <v>内科</v>
          </cell>
        </row>
        <row r="470">
          <cell r="F470" t="str">
            <v>内科</v>
          </cell>
          <cell r="G470">
            <v>2020</v>
          </cell>
        </row>
        <row r="470">
          <cell r="I470" t="str">
            <v>合格</v>
          </cell>
          <cell r="J470">
            <v>0</v>
          </cell>
          <cell r="K470">
            <v>0</v>
          </cell>
          <cell r="L470">
            <v>0</v>
          </cell>
          <cell r="M470">
            <v>160</v>
          </cell>
        </row>
        <row r="470">
          <cell r="O470">
            <v>4</v>
          </cell>
          <cell r="P470">
            <v>2</v>
          </cell>
        </row>
        <row r="470">
          <cell r="S470">
            <v>120</v>
          </cell>
          <cell r="T470">
            <v>100</v>
          </cell>
          <cell r="U470">
            <v>10</v>
          </cell>
          <cell r="V470">
            <v>60</v>
          </cell>
          <cell r="W470">
            <v>30</v>
          </cell>
          <cell r="X470">
            <v>0</v>
          </cell>
          <cell r="Y470">
            <v>0</v>
          </cell>
          <cell r="Z470">
            <v>100</v>
          </cell>
          <cell r="AA470">
            <v>150</v>
          </cell>
          <cell r="AB470">
            <v>100</v>
          </cell>
          <cell r="AC470">
            <v>0</v>
          </cell>
          <cell r="AD470">
            <v>0</v>
          </cell>
          <cell r="AE470">
            <v>0</v>
          </cell>
          <cell r="AF470">
            <v>0</v>
          </cell>
          <cell r="AG470">
            <v>0</v>
          </cell>
          <cell r="AH470">
            <v>0</v>
          </cell>
        </row>
        <row r="470">
          <cell r="AK470">
            <v>830</v>
          </cell>
          <cell r="AL470" t="str">
            <v>内科</v>
          </cell>
        </row>
        <row r="471">
          <cell r="F471" t="str">
            <v>内科</v>
          </cell>
          <cell r="G471">
            <v>2020</v>
          </cell>
        </row>
        <row r="471">
          <cell r="I471" t="str">
            <v>合格</v>
          </cell>
          <cell r="J471">
            <v>0</v>
          </cell>
          <cell r="K471">
            <v>0</v>
          </cell>
          <cell r="L471">
            <v>0</v>
          </cell>
          <cell r="M471">
            <v>160</v>
          </cell>
          <cell r="N471">
            <v>0</v>
          </cell>
          <cell r="O471">
            <v>3</v>
          </cell>
          <cell r="P471">
            <v>1</v>
          </cell>
          <cell r="Q471">
            <v>0</v>
          </cell>
          <cell r="R471">
            <v>0</v>
          </cell>
          <cell r="S471">
            <v>80</v>
          </cell>
          <cell r="T471">
            <v>100</v>
          </cell>
          <cell r="U471">
            <v>0</v>
          </cell>
          <cell r="V471">
            <v>40</v>
          </cell>
          <cell r="W471">
            <v>30</v>
          </cell>
          <cell r="X471">
            <v>60</v>
          </cell>
          <cell r="Y471">
            <v>0</v>
          </cell>
          <cell r="Z471">
            <v>100</v>
          </cell>
          <cell r="AA471">
            <v>150</v>
          </cell>
          <cell r="AB471">
            <v>100</v>
          </cell>
          <cell r="AC471">
            <v>0</v>
          </cell>
          <cell r="AD471">
            <v>0</v>
          </cell>
          <cell r="AE471">
            <v>0</v>
          </cell>
          <cell r="AF471">
            <v>0</v>
          </cell>
          <cell r="AG471">
            <v>0</v>
          </cell>
          <cell r="AH471">
            <v>0</v>
          </cell>
        </row>
        <row r="471">
          <cell r="AK471">
            <v>820</v>
          </cell>
          <cell r="AL471" t="str">
            <v>内科</v>
          </cell>
        </row>
        <row r="472">
          <cell r="F472" t="str">
            <v>内科</v>
          </cell>
          <cell r="G472">
            <v>2020</v>
          </cell>
        </row>
        <row r="472">
          <cell r="I472" t="str">
            <v>合格</v>
          </cell>
          <cell r="J472">
            <v>0</v>
          </cell>
          <cell r="K472">
            <v>0</v>
          </cell>
          <cell r="L472">
            <v>0</v>
          </cell>
          <cell r="M472">
            <v>160</v>
          </cell>
          <cell r="N472">
            <v>0</v>
          </cell>
          <cell r="O472">
            <v>3</v>
          </cell>
          <cell r="P472">
            <v>2</v>
          </cell>
          <cell r="Q472">
            <v>0</v>
          </cell>
          <cell r="R472">
            <v>0</v>
          </cell>
          <cell r="S472">
            <v>100</v>
          </cell>
          <cell r="T472">
            <v>100</v>
          </cell>
          <cell r="U472">
            <v>10</v>
          </cell>
          <cell r="V472">
            <v>20</v>
          </cell>
          <cell r="W472">
            <v>30</v>
          </cell>
          <cell r="X472">
            <v>30</v>
          </cell>
          <cell r="Y472">
            <v>20</v>
          </cell>
          <cell r="Z472">
            <v>100</v>
          </cell>
          <cell r="AA472">
            <v>150</v>
          </cell>
          <cell r="AB472">
            <v>100</v>
          </cell>
          <cell r="AC472">
            <v>0</v>
          </cell>
          <cell r="AD472">
            <v>0</v>
          </cell>
          <cell r="AE472">
            <v>0</v>
          </cell>
          <cell r="AF472">
            <v>0</v>
          </cell>
          <cell r="AG472">
            <v>0</v>
          </cell>
          <cell r="AH472">
            <v>0</v>
          </cell>
        </row>
        <row r="472">
          <cell r="AK472">
            <v>820</v>
          </cell>
          <cell r="AL472" t="str">
            <v>内科</v>
          </cell>
        </row>
        <row r="473">
          <cell r="F473" t="str">
            <v>内科</v>
          </cell>
          <cell r="G473">
            <v>2021</v>
          </cell>
        </row>
        <row r="473">
          <cell r="I473" t="str">
            <v>合格</v>
          </cell>
          <cell r="J473">
            <v>0</v>
          </cell>
          <cell r="K473">
            <v>0</v>
          </cell>
          <cell r="L473">
            <v>0</v>
          </cell>
          <cell r="M473">
            <v>160</v>
          </cell>
        </row>
        <row r="473">
          <cell r="O473">
            <v>2</v>
          </cell>
          <cell r="P473">
            <v>0</v>
          </cell>
          <cell r="Q473">
            <v>0</v>
          </cell>
          <cell r="R473">
            <v>0</v>
          </cell>
          <cell r="S473">
            <v>40</v>
          </cell>
          <cell r="T473">
            <v>100</v>
          </cell>
          <cell r="U473">
            <v>10</v>
          </cell>
          <cell r="V473">
            <v>40</v>
          </cell>
          <cell r="W473">
            <v>60</v>
          </cell>
          <cell r="X473">
            <v>60</v>
          </cell>
          <cell r="Y473">
            <v>0</v>
          </cell>
          <cell r="Z473">
            <v>100</v>
          </cell>
          <cell r="AA473">
            <v>150</v>
          </cell>
          <cell r="AB473">
            <v>100</v>
          </cell>
          <cell r="AC473">
            <v>0</v>
          </cell>
          <cell r="AD473">
            <v>0</v>
          </cell>
          <cell r="AE473">
            <v>0</v>
          </cell>
          <cell r="AF473">
            <v>0</v>
          </cell>
          <cell r="AG473">
            <v>0</v>
          </cell>
          <cell r="AH473">
            <v>0</v>
          </cell>
        </row>
        <row r="473">
          <cell r="AK473">
            <v>820</v>
          </cell>
          <cell r="AL473" t="str">
            <v>内科</v>
          </cell>
        </row>
        <row r="474">
          <cell r="F474" t="str">
            <v>内科</v>
          </cell>
          <cell r="G474">
            <v>2021</v>
          </cell>
        </row>
        <row r="474">
          <cell r="I474" t="str">
            <v>合格</v>
          </cell>
          <cell r="J474">
            <v>0</v>
          </cell>
          <cell r="K474">
            <v>0</v>
          </cell>
          <cell r="L474">
            <v>0</v>
          </cell>
          <cell r="M474">
            <v>160</v>
          </cell>
        </row>
        <row r="474">
          <cell r="O474">
            <v>1</v>
          </cell>
          <cell r="P474">
            <v>1</v>
          </cell>
        </row>
        <row r="474">
          <cell r="S474">
            <v>40</v>
          </cell>
          <cell r="T474">
            <v>100</v>
          </cell>
          <cell r="U474">
            <v>10</v>
          </cell>
          <cell r="V474">
            <v>40</v>
          </cell>
          <cell r="W474">
            <v>60</v>
          </cell>
          <cell r="X474">
            <v>60</v>
          </cell>
          <cell r="Y474">
            <v>0</v>
          </cell>
          <cell r="Z474">
            <v>100</v>
          </cell>
          <cell r="AA474">
            <v>150</v>
          </cell>
          <cell r="AB474">
            <v>100</v>
          </cell>
          <cell r="AC474">
            <v>0</v>
          </cell>
          <cell r="AD474">
            <v>0</v>
          </cell>
          <cell r="AE474">
            <v>0</v>
          </cell>
          <cell r="AF474">
            <v>0</v>
          </cell>
          <cell r="AG474">
            <v>0</v>
          </cell>
          <cell r="AH474">
            <v>0</v>
          </cell>
        </row>
        <row r="474">
          <cell r="AK474">
            <v>820</v>
          </cell>
          <cell r="AL474" t="str">
            <v>内科</v>
          </cell>
        </row>
        <row r="475">
          <cell r="F475" t="str">
            <v>内科</v>
          </cell>
          <cell r="G475">
            <v>2021</v>
          </cell>
        </row>
        <row r="475">
          <cell r="I475" t="str">
            <v>合格</v>
          </cell>
          <cell r="J475">
            <v>0</v>
          </cell>
          <cell r="K475">
            <v>0</v>
          </cell>
          <cell r="L475">
            <v>0</v>
          </cell>
          <cell r="M475">
            <v>160</v>
          </cell>
          <cell r="N475">
            <v>0</v>
          </cell>
          <cell r="O475">
            <v>3</v>
          </cell>
          <cell r="P475">
            <v>0</v>
          </cell>
          <cell r="Q475">
            <v>0</v>
          </cell>
          <cell r="R475">
            <v>0</v>
          </cell>
          <cell r="S475">
            <v>60</v>
          </cell>
          <cell r="T475">
            <v>100</v>
          </cell>
          <cell r="U475">
            <v>10</v>
          </cell>
          <cell r="V475">
            <v>20</v>
          </cell>
          <cell r="W475">
            <v>120</v>
          </cell>
          <cell r="X475">
            <v>0</v>
          </cell>
          <cell r="Y475">
            <v>0</v>
          </cell>
          <cell r="Z475">
            <v>100</v>
          </cell>
          <cell r="AA475">
            <v>150</v>
          </cell>
          <cell r="AB475">
            <v>100</v>
          </cell>
          <cell r="AC475">
            <v>0</v>
          </cell>
          <cell r="AD475">
            <v>0</v>
          </cell>
          <cell r="AE475">
            <v>0</v>
          </cell>
          <cell r="AF475">
            <v>0</v>
          </cell>
          <cell r="AG475">
            <v>0</v>
          </cell>
          <cell r="AH475">
            <v>0</v>
          </cell>
        </row>
        <row r="475">
          <cell r="AK475">
            <v>820</v>
          </cell>
          <cell r="AL475" t="str">
            <v>内科</v>
          </cell>
        </row>
        <row r="476">
          <cell r="F476" t="str">
            <v>内科</v>
          </cell>
          <cell r="G476">
            <v>2021</v>
          </cell>
        </row>
        <row r="476">
          <cell r="I476" t="str">
            <v>合格</v>
          </cell>
          <cell r="J476">
            <v>0</v>
          </cell>
          <cell r="K476">
            <v>0</v>
          </cell>
          <cell r="L476">
            <v>0</v>
          </cell>
          <cell r="M476">
            <v>160</v>
          </cell>
        </row>
        <row r="476">
          <cell r="O476">
            <v>1</v>
          </cell>
          <cell r="P476">
            <v>1</v>
          </cell>
          <cell r="Q476">
            <v>0</v>
          </cell>
          <cell r="R476">
            <v>0</v>
          </cell>
          <cell r="S476">
            <v>40</v>
          </cell>
          <cell r="T476">
            <v>100</v>
          </cell>
          <cell r="U476">
            <v>10</v>
          </cell>
          <cell r="V476">
            <v>40</v>
          </cell>
          <cell r="W476">
            <v>60</v>
          </cell>
          <cell r="X476">
            <v>60</v>
          </cell>
          <cell r="Y476">
            <v>0</v>
          </cell>
          <cell r="Z476">
            <v>100</v>
          </cell>
          <cell r="AA476">
            <v>150</v>
          </cell>
          <cell r="AB476">
            <v>100</v>
          </cell>
          <cell r="AC476">
            <v>0</v>
          </cell>
          <cell r="AD476">
            <v>0</v>
          </cell>
          <cell r="AE476">
            <v>0</v>
          </cell>
          <cell r="AF476">
            <v>0</v>
          </cell>
          <cell r="AG476">
            <v>0</v>
          </cell>
          <cell r="AH476">
            <v>0</v>
          </cell>
        </row>
        <row r="476">
          <cell r="AK476">
            <v>820</v>
          </cell>
          <cell r="AL476" t="str">
            <v>内科</v>
          </cell>
        </row>
        <row r="477">
          <cell r="F477" t="str">
            <v>内科</v>
          </cell>
          <cell r="G477">
            <v>2020</v>
          </cell>
        </row>
        <row r="477">
          <cell r="I477" t="str">
            <v>合格</v>
          </cell>
          <cell r="J477">
            <v>0</v>
          </cell>
          <cell r="K477">
            <v>0</v>
          </cell>
          <cell r="L477">
            <v>0</v>
          </cell>
          <cell r="M477">
            <v>160</v>
          </cell>
        </row>
        <row r="477">
          <cell r="O477">
            <v>2</v>
          </cell>
          <cell r="P477">
            <v>1</v>
          </cell>
        </row>
        <row r="477">
          <cell r="S477">
            <v>60</v>
          </cell>
          <cell r="T477">
            <v>100</v>
          </cell>
          <cell r="U477">
            <v>10</v>
          </cell>
          <cell r="V477">
            <v>40</v>
          </cell>
          <cell r="W477">
            <v>30</v>
          </cell>
          <cell r="X477">
            <v>60</v>
          </cell>
          <cell r="Y477">
            <v>0</v>
          </cell>
          <cell r="Z477">
            <v>100</v>
          </cell>
          <cell r="AA477">
            <v>150</v>
          </cell>
          <cell r="AB477">
            <v>100</v>
          </cell>
          <cell r="AC477">
            <v>0</v>
          </cell>
          <cell r="AD477">
            <v>0</v>
          </cell>
          <cell r="AE477">
            <v>0</v>
          </cell>
          <cell r="AF477">
            <v>0</v>
          </cell>
          <cell r="AG477">
            <v>0</v>
          </cell>
          <cell r="AH477">
            <v>0</v>
          </cell>
        </row>
        <row r="477">
          <cell r="AK477">
            <v>810</v>
          </cell>
          <cell r="AL477" t="str">
            <v>内科</v>
          </cell>
        </row>
        <row r="478">
          <cell r="F478" t="str">
            <v>内科</v>
          </cell>
          <cell r="G478">
            <v>2020</v>
          </cell>
        </row>
        <row r="478">
          <cell r="I478" t="str">
            <v>合格</v>
          </cell>
          <cell r="J478">
            <v>0</v>
          </cell>
          <cell r="K478">
            <v>0</v>
          </cell>
          <cell r="L478">
            <v>0</v>
          </cell>
          <cell r="M478">
            <v>160</v>
          </cell>
          <cell r="N478">
            <v>0</v>
          </cell>
          <cell r="O478">
            <v>4</v>
          </cell>
          <cell r="P478">
            <v>1</v>
          </cell>
          <cell r="Q478">
            <v>0</v>
          </cell>
          <cell r="R478">
            <v>0</v>
          </cell>
          <cell r="S478">
            <v>100</v>
          </cell>
          <cell r="T478">
            <v>100</v>
          </cell>
          <cell r="U478">
            <v>10</v>
          </cell>
          <cell r="V478">
            <v>40</v>
          </cell>
          <cell r="W478">
            <v>0</v>
          </cell>
          <cell r="X478">
            <v>30</v>
          </cell>
          <cell r="Y478">
            <v>20</v>
          </cell>
          <cell r="Z478">
            <v>100</v>
          </cell>
          <cell r="AA478">
            <v>150</v>
          </cell>
          <cell r="AB478">
            <v>100</v>
          </cell>
          <cell r="AC478">
            <v>0</v>
          </cell>
          <cell r="AD478">
            <v>0</v>
          </cell>
          <cell r="AE478">
            <v>0</v>
          </cell>
          <cell r="AF478">
            <v>0</v>
          </cell>
          <cell r="AG478">
            <v>0</v>
          </cell>
          <cell r="AH478">
            <v>0</v>
          </cell>
        </row>
        <row r="478">
          <cell r="AK478">
            <v>810</v>
          </cell>
          <cell r="AL478" t="str">
            <v>内科</v>
          </cell>
        </row>
        <row r="479">
          <cell r="F479" t="str">
            <v>内科</v>
          </cell>
          <cell r="G479">
            <v>2021</v>
          </cell>
        </row>
        <row r="479">
          <cell r="I479" t="str">
            <v>合格</v>
          </cell>
          <cell r="J479">
            <v>0</v>
          </cell>
          <cell r="K479">
            <v>0</v>
          </cell>
          <cell r="L479">
            <v>0</v>
          </cell>
          <cell r="M479">
            <v>160</v>
          </cell>
        </row>
        <row r="479">
          <cell r="O479">
            <v>2</v>
          </cell>
          <cell r="P479">
            <v>1</v>
          </cell>
        </row>
        <row r="479">
          <cell r="S479">
            <v>60</v>
          </cell>
          <cell r="T479">
            <v>100</v>
          </cell>
          <cell r="U479">
            <v>10</v>
          </cell>
          <cell r="V479">
            <v>40</v>
          </cell>
          <cell r="W479">
            <v>30</v>
          </cell>
          <cell r="X479">
            <v>60</v>
          </cell>
          <cell r="Y479">
            <v>0</v>
          </cell>
          <cell r="Z479">
            <v>100</v>
          </cell>
          <cell r="AA479">
            <v>150</v>
          </cell>
          <cell r="AB479">
            <v>100</v>
          </cell>
          <cell r="AC479">
            <v>0</v>
          </cell>
          <cell r="AD479">
            <v>0</v>
          </cell>
          <cell r="AE479">
            <v>0</v>
          </cell>
          <cell r="AF479">
            <v>0</v>
          </cell>
          <cell r="AG479">
            <v>0</v>
          </cell>
          <cell r="AH479">
            <v>0</v>
          </cell>
        </row>
        <row r="479">
          <cell r="AK479">
            <v>810</v>
          </cell>
          <cell r="AL479" t="str">
            <v>内科</v>
          </cell>
        </row>
        <row r="480">
          <cell r="F480" t="str">
            <v>内科</v>
          </cell>
          <cell r="G480">
            <v>2020</v>
          </cell>
        </row>
        <row r="480">
          <cell r="I480" t="str">
            <v>合格</v>
          </cell>
          <cell r="J480">
            <v>0</v>
          </cell>
          <cell r="K480">
            <v>0</v>
          </cell>
          <cell r="L480">
            <v>0</v>
          </cell>
          <cell r="M480">
            <v>120</v>
          </cell>
        </row>
        <row r="480">
          <cell r="S480">
            <v>0</v>
          </cell>
          <cell r="T480">
            <v>100</v>
          </cell>
          <cell r="U480">
            <v>10</v>
          </cell>
          <cell r="V480">
            <v>40</v>
          </cell>
          <cell r="W480">
            <v>60</v>
          </cell>
          <cell r="X480">
            <v>120</v>
          </cell>
          <cell r="Y480">
            <v>0</v>
          </cell>
          <cell r="Z480">
            <v>100</v>
          </cell>
          <cell r="AA480">
            <v>150</v>
          </cell>
          <cell r="AB480">
            <v>100</v>
          </cell>
          <cell r="AC480">
            <v>0</v>
          </cell>
          <cell r="AD480">
            <v>0</v>
          </cell>
          <cell r="AE480">
            <v>0</v>
          </cell>
          <cell r="AF480">
            <v>0</v>
          </cell>
          <cell r="AG480">
            <v>0</v>
          </cell>
          <cell r="AH480">
            <v>0</v>
          </cell>
        </row>
        <row r="480">
          <cell r="AK480">
            <v>800</v>
          </cell>
          <cell r="AL480" t="str">
            <v>内科</v>
          </cell>
        </row>
        <row r="481">
          <cell r="F481" t="str">
            <v>内科</v>
          </cell>
          <cell r="G481">
            <v>2020</v>
          </cell>
        </row>
        <row r="481">
          <cell r="I481" t="str">
            <v>合格</v>
          </cell>
          <cell r="J481">
            <v>0</v>
          </cell>
          <cell r="K481">
            <v>0</v>
          </cell>
          <cell r="L481">
            <v>0</v>
          </cell>
          <cell r="M481">
            <v>160</v>
          </cell>
          <cell r="N481">
            <v>0</v>
          </cell>
          <cell r="O481">
            <v>4</v>
          </cell>
          <cell r="P481">
            <v>1</v>
          </cell>
          <cell r="Q481">
            <v>0</v>
          </cell>
          <cell r="R481">
            <v>0</v>
          </cell>
          <cell r="S481">
            <v>100</v>
          </cell>
          <cell r="T481">
            <v>100</v>
          </cell>
          <cell r="U481">
            <v>10</v>
          </cell>
          <cell r="V481">
            <v>20</v>
          </cell>
          <cell r="W481">
            <v>30</v>
          </cell>
          <cell r="X481">
            <v>30</v>
          </cell>
          <cell r="Y481">
            <v>0</v>
          </cell>
          <cell r="Z481">
            <v>100</v>
          </cell>
          <cell r="AA481">
            <v>150</v>
          </cell>
          <cell r="AB481">
            <v>100</v>
          </cell>
          <cell r="AC481">
            <v>0</v>
          </cell>
          <cell r="AD481">
            <v>0</v>
          </cell>
          <cell r="AE481">
            <v>0</v>
          </cell>
          <cell r="AF481">
            <v>0</v>
          </cell>
          <cell r="AG481">
            <v>0</v>
          </cell>
          <cell r="AH481">
            <v>0</v>
          </cell>
        </row>
        <row r="481">
          <cell r="AK481">
            <v>800</v>
          </cell>
          <cell r="AL481" t="str">
            <v>内科</v>
          </cell>
        </row>
        <row r="482">
          <cell r="F482" t="str">
            <v>内科</v>
          </cell>
          <cell r="G482">
            <v>2020</v>
          </cell>
        </row>
        <row r="482">
          <cell r="I482" t="str">
            <v>合格</v>
          </cell>
          <cell r="J482">
            <v>0</v>
          </cell>
          <cell r="K482">
            <v>0</v>
          </cell>
          <cell r="L482">
            <v>0</v>
          </cell>
          <cell r="M482">
            <v>160</v>
          </cell>
        </row>
        <row r="482">
          <cell r="O482">
            <v>3</v>
          </cell>
          <cell r="P482">
            <v>1</v>
          </cell>
        </row>
        <row r="482">
          <cell r="S482">
            <v>80</v>
          </cell>
          <cell r="T482">
            <v>100</v>
          </cell>
          <cell r="U482">
            <v>10</v>
          </cell>
          <cell r="V482">
            <v>80</v>
          </cell>
          <cell r="W482">
            <v>60</v>
          </cell>
          <cell r="X482">
            <v>60</v>
          </cell>
          <cell r="Y482">
            <v>0</v>
          </cell>
          <cell r="Z482">
            <v>100</v>
          </cell>
          <cell r="AA482">
            <v>150</v>
          </cell>
          <cell r="AB482">
            <v>0</v>
          </cell>
          <cell r="AC482">
            <v>0</v>
          </cell>
          <cell r="AD482">
            <v>0</v>
          </cell>
          <cell r="AE482">
            <v>0</v>
          </cell>
          <cell r="AF482">
            <v>0</v>
          </cell>
          <cell r="AG482">
            <v>0</v>
          </cell>
          <cell r="AH482">
            <v>0</v>
          </cell>
        </row>
        <row r="482">
          <cell r="AK482">
            <v>800</v>
          </cell>
          <cell r="AL482" t="str">
            <v>内科</v>
          </cell>
        </row>
        <row r="483">
          <cell r="F483" t="str">
            <v>内科</v>
          </cell>
          <cell r="G483">
            <v>2022</v>
          </cell>
        </row>
        <row r="483">
          <cell r="I483" t="str">
            <v>合格</v>
          </cell>
          <cell r="J483">
            <v>0</v>
          </cell>
          <cell r="K483">
            <v>0</v>
          </cell>
          <cell r="L483">
            <v>0</v>
          </cell>
          <cell r="M483">
            <v>160</v>
          </cell>
          <cell r="N483">
            <v>0</v>
          </cell>
          <cell r="O483">
            <v>2</v>
          </cell>
          <cell r="P483">
            <v>1</v>
          </cell>
          <cell r="Q483">
            <v>0</v>
          </cell>
          <cell r="R483">
            <v>0</v>
          </cell>
          <cell r="S483">
            <v>60</v>
          </cell>
          <cell r="T483">
            <v>100</v>
          </cell>
          <cell r="U483">
            <v>10</v>
          </cell>
          <cell r="V483">
            <v>40</v>
          </cell>
          <cell r="W483">
            <v>0</v>
          </cell>
          <cell r="X483">
            <v>60</v>
          </cell>
          <cell r="Y483">
            <v>20</v>
          </cell>
          <cell r="Z483">
            <v>100</v>
          </cell>
          <cell r="AA483">
            <v>150</v>
          </cell>
          <cell r="AB483">
            <v>100</v>
          </cell>
          <cell r="AC483">
            <v>0</v>
          </cell>
          <cell r="AD483">
            <v>0</v>
          </cell>
          <cell r="AE483">
            <v>0</v>
          </cell>
          <cell r="AF483">
            <v>0</v>
          </cell>
          <cell r="AG483">
            <v>0</v>
          </cell>
          <cell r="AH483">
            <v>0</v>
          </cell>
        </row>
        <row r="483">
          <cell r="AK483">
            <v>800</v>
          </cell>
          <cell r="AL483" t="str">
            <v>内科</v>
          </cell>
        </row>
        <row r="484">
          <cell r="F484" t="str">
            <v>内科</v>
          </cell>
          <cell r="G484">
            <v>2020</v>
          </cell>
        </row>
        <row r="484">
          <cell r="I484" t="str">
            <v>合格</v>
          </cell>
          <cell r="J484">
            <v>0</v>
          </cell>
          <cell r="K484">
            <v>0</v>
          </cell>
          <cell r="L484">
            <v>0</v>
          </cell>
          <cell r="M484">
            <v>160</v>
          </cell>
          <cell r="N484">
            <v>0</v>
          </cell>
          <cell r="O484">
            <v>4</v>
          </cell>
          <cell r="P484">
            <v>1</v>
          </cell>
          <cell r="Q484">
            <v>0</v>
          </cell>
          <cell r="R484">
            <v>0</v>
          </cell>
          <cell r="S484">
            <v>100</v>
          </cell>
          <cell r="T484">
            <v>100</v>
          </cell>
          <cell r="U484">
            <v>10</v>
          </cell>
          <cell r="V484">
            <v>20</v>
          </cell>
          <cell r="W484">
            <v>30</v>
          </cell>
          <cell r="X484">
            <v>30</v>
          </cell>
          <cell r="Y484">
            <v>0</v>
          </cell>
          <cell r="Z484">
            <v>100</v>
          </cell>
          <cell r="AA484">
            <v>150</v>
          </cell>
          <cell r="AB484">
            <v>100</v>
          </cell>
          <cell r="AC484">
            <v>0</v>
          </cell>
          <cell r="AD484">
            <v>0</v>
          </cell>
          <cell r="AE484">
            <v>0</v>
          </cell>
          <cell r="AF484">
            <v>0</v>
          </cell>
          <cell r="AG484">
            <v>0</v>
          </cell>
          <cell r="AH484">
            <v>0</v>
          </cell>
        </row>
        <row r="484">
          <cell r="AK484">
            <v>800</v>
          </cell>
          <cell r="AL484" t="str">
            <v>内科</v>
          </cell>
        </row>
        <row r="485">
          <cell r="F485" t="str">
            <v>内科</v>
          </cell>
          <cell r="G485">
            <v>2020</v>
          </cell>
        </row>
        <row r="485">
          <cell r="I485" t="str">
            <v>合格</v>
          </cell>
          <cell r="J485">
            <v>0</v>
          </cell>
          <cell r="K485">
            <v>0</v>
          </cell>
          <cell r="L485">
            <v>0</v>
          </cell>
          <cell r="M485">
            <v>160</v>
          </cell>
          <cell r="N485">
            <v>0</v>
          </cell>
          <cell r="O485">
            <v>2</v>
          </cell>
          <cell r="P485">
            <v>1</v>
          </cell>
          <cell r="Q485">
            <v>0</v>
          </cell>
          <cell r="R485">
            <v>0</v>
          </cell>
          <cell r="S485">
            <v>60</v>
          </cell>
          <cell r="T485">
            <v>100</v>
          </cell>
          <cell r="U485">
            <v>10</v>
          </cell>
          <cell r="V485">
            <v>60</v>
          </cell>
          <cell r="W485">
            <v>0</v>
          </cell>
          <cell r="X485">
            <v>60</v>
          </cell>
          <cell r="Y485">
            <v>0</v>
          </cell>
          <cell r="Z485">
            <v>100</v>
          </cell>
          <cell r="AA485">
            <v>150</v>
          </cell>
          <cell r="AB485">
            <v>100</v>
          </cell>
          <cell r="AC485">
            <v>0</v>
          </cell>
          <cell r="AD485">
            <v>0</v>
          </cell>
          <cell r="AE485">
            <v>0</v>
          </cell>
          <cell r="AF485">
            <v>0</v>
          </cell>
          <cell r="AG485">
            <v>0</v>
          </cell>
          <cell r="AH485">
            <v>0</v>
          </cell>
        </row>
        <row r="485">
          <cell r="AK485">
            <v>800</v>
          </cell>
          <cell r="AL485" t="str">
            <v>内科</v>
          </cell>
        </row>
        <row r="486">
          <cell r="F486" t="str">
            <v>内科</v>
          </cell>
          <cell r="G486">
            <v>2020</v>
          </cell>
        </row>
        <row r="486">
          <cell r="I486" t="str">
            <v>合格</v>
          </cell>
          <cell r="J486">
            <v>0</v>
          </cell>
          <cell r="K486">
            <v>0</v>
          </cell>
          <cell r="L486">
            <v>0</v>
          </cell>
          <cell r="M486">
            <v>160</v>
          </cell>
          <cell r="N486">
            <v>0</v>
          </cell>
          <cell r="O486">
            <v>3</v>
          </cell>
          <cell r="P486">
            <v>1</v>
          </cell>
          <cell r="Q486">
            <v>0</v>
          </cell>
          <cell r="R486">
            <v>0</v>
          </cell>
          <cell r="S486">
            <v>80</v>
          </cell>
          <cell r="T486">
            <v>100</v>
          </cell>
          <cell r="U486">
            <v>10</v>
          </cell>
          <cell r="V486">
            <v>40</v>
          </cell>
          <cell r="W486">
            <v>30</v>
          </cell>
          <cell r="X486">
            <v>30</v>
          </cell>
          <cell r="Y486">
            <v>0</v>
          </cell>
          <cell r="Z486">
            <v>100</v>
          </cell>
          <cell r="AA486">
            <v>150</v>
          </cell>
          <cell r="AB486">
            <v>100</v>
          </cell>
          <cell r="AC486">
            <v>0</v>
          </cell>
          <cell r="AD486">
            <v>0</v>
          </cell>
          <cell r="AE486">
            <v>0</v>
          </cell>
          <cell r="AF486">
            <v>0</v>
          </cell>
          <cell r="AG486">
            <v>0</v>
          </cell>
          <cell r="AH486">
            <v>0</v>
          </cell>
        </row>
        <row r="486">
          <cell r="AK486">
            <v>800</v>
          </cell>
          <cell r="AL486" t="str">
            <v>内科</v>
          </cell>
        </row>
        <row r="487">
          <cell r="F487" t="str">
            <v>内科</v>
          </cell>
          <cell r="G487">
            <v>2020</v>
          </cell>
        </row>
        <row r="487">
          <cell r="I487" t="str">
            <v>合格</v>
          </cell>
          <cell r="J487">
            <v>0</v>
          </cell>
          <cell r="K487">
            <v>0</v>
          </cell>
          <cell r="L487">
            <v>0</v>
          </cell>
          <cell r="M487">
            <v>160</v>
          </cell>
          <cell r="N487">
            <v>0</v>
          </cell>
          <cell r="O487">
            <v>2</v>
          </cell>
          <cell r="P487">
            <v>1.5</v>
          </cell>
          <cell r="Q487">
            <v>0</v>
          </cell>
          <cell r="R487">
            <v>0</v>
          </cell>
          <cell r="S487">
            <v>70</v>
          </cell>
          <cell r="T487">
            <v>100</v>
          </cell>
          <cell r="U487">
            <v>10</v>
          </cell>
          <cell r="V487">
            <v>80</v>
          </cell>
          <cell r="W487">
            <v>0</v>
          </cell>
          <cell r="X487">
            <v>30</v>
          </cell>
          <cell r="Y487">
            <v>0</v>
          </cell>
          <cell r="Z487">
            <v>100</v>
          </cell>
          <cell r="AA487">
            <v>150</v>
          </cell>
          <cell r="AB487">
            <v>100</v>
          </cell>
          <cell r="AC487">
            <v>0</v>
          </cell>
          <cell r="AD487">
            <v>0</v>
          </cell>
          <cell r="AE487">
            <v>0</v>
          </cell>
          <cell r="AF487">
            <v>0</v>
          </cell>
          <cell r="AG487">
            <v>0</v>
          </cell>
          <cell r="AH487">
            <v>0</v>
          </cell>
        </row>
        <row r="487">
          <cell r="AK487">
            <v>800</v>
          </cell>
          <cell r="AL487" t="str">
            <v>内科</v>
          </cell>
        </row>
        <row r="488">
          <cell r="F488" t="str">
            <v>内科</v>
          </cell>
          <cell r="G488">
            <v>2020</v>
          </cell>
        </row>
        <row r="488">
          <cell r="I488" t="str">
            <v>合格</v>
          </cell>
          <cell r="J488">
            <v>0</v>
          </cell>
          <cell r="K488">
            <v>0</v>
          </cell>
          <cell r="L488">
            <v>0</v>
          </cell>
          <cell r="M488">
            <v>120</v>
          </cell>
        </row>
        <row r="488">
          <cell r="S488">
            <v>0</v>
          </cell>
          <cell r="T488">
            <v>100</v>
          </cell>
          <cell r="U488">
            <v>10</v>
          </cell>
          <cell r="V488">
            <v>40</v>
          </cell>
          <cell r="W488">
            <v>60</v>
          </cell>
          <cell r="X488">
            <v>120</v>
          </cell>
          <cell r="Y488">
            <v>0</v>
          </cell>
          <cell r="Z488">
            <v>100</v>
          </cell>
          <cell r="AA488">
            <v>150</v>
          </cell>
          <cell r="AB488">
            <v>100</v>
          </cell>
          <cell r="AC488">
            <v>0</v>
          </cell>
          <cell r="AD488">
            <v>0</v>
          </cell>
          <cell r="AE488">
            <v>0</v>
          </cell>
          <cell r="AF488">
            <v>0</v>
          </cell>
          <cell r="AG488">
            <v>0</v>
          </cell>
          <cell r="AH488">
            <v>0</v>
          </cell>
        </row>
        <row r="488">
          <cell r="AK488">
            <v>800</v>
          </cell>
          <cell r="AL488" t="str">
            <v>内科</v>
          </cell>
        </row>
        <row r="489">
          <cell r="F489" t="str">
            <v>内科</v>
          </cell>
          <cell r="G489">
            <v>2020</v>
          </cell>
        </row>
        <row r="489">
          <cell r="I489" t="str">
            <v>合格</v>
          </cell>
          <cell r="J489">
            <v>0</v>
          </cell>
          <cell r="K489">
            <v>0</v>
          </cell>
          <cell r="L489">
            <v>0</v>
          </cell>
          <cell r="M489">
            <v>160</v>
          </cell>
          <cell r="N489">
            <v>0</v>
          </cell>
          <cell r="O489">
            <v>1</v>
          </cell>
          <cell r="P489">
            <v>0</v>
          </cell>
          <cell r="Q489">
            <v>0</v>
          </cell>
          <cell r="R489">
            <v>0</v>
          </cell>
          <cell r="S489">
            <v>20</v>
          </cell>
          <cell r="T489">
            <v>100</v>
          </cell>
          <cell r="U489">
            <v>10</v>
          </cell>
          <cell r="V489">
            <v>40</v>
          </cell>
          <cell r="W489">
            <v>90</v>
          </cell>
          <cell r="X489">
            <v>30</v>
          </cell>
          <cell r="Y489">
            <v>0</v>
          </cell>
          <cell r="Z489">
            <v>100</v>
          </cell>
          <cell r="AA489">
            <v>150</v>
          </cell>
          <cell r="AB489">
            <v>100</v>
          </cell>
          <cell r="AC489">
            <v>0</v>
          </cell>
          <cell r="AD489">
            <v>0</v>
          </cell>
          <cell r="AE489">
            <v>0</v>
          </cell>
          <cell r="AF489">
            <v>0</v>
          </cell>
          <cell r="AG489">
            <v>0</v>
          </cell>
          <cell r="AH489">
            <v>0</v>
          </cell>
        </row>
        <row r="489">
          <cell r="AK489">
            <v>800</v>
          </cell>
          <cell r="AL489" t="str">
            <v>内科</v>
          </cell>
        </row>
        <row r="490">
          <cell r="F490" t="str">
            <v>内科</v>
          </cell>
          <cell r="G490">
            <v>2020</v>
          </cell>
        </row>
        <row r="490">
          <cell r="I490" t="str">
            <v>合格</v>
          </cell>
          <cell r="J490">
            <v>0</v>
          </cell>
          <cell r="K490">
            <v>0</v>
          </cell>
          <cell r="L490">
            <v>0</v>
          </cell>
          <cell r="M490">
            <v>160</v>
          </cell>
          <cell r="N490">
            <v>0</v>
          </cell>
          <cell r="O490">
            <v>1</v>
          </cell>
          <cell r="P490">
            <v>1</v>
          </cell>
          <cell r="Q490">
            <v>0</v>
          </cell>
          <cell r="R490">
            <v>0</v>
          </cell>
          <cell r="S490">
            <v>40</v>
          </cell>
          <cell r="T490">
            <v>100</v>
          </cell>
          <cell r="U490">
            <v>10</v>
          </cell>
          <cell r="V490">
            <v>40</v>
          </cell>
          <cell r="W490">
            <v>30</v>
          </cell>
          <cell r="X490">
            <v>60</v>
          </cell>
          <cell r="Y490">
            <v>0</v>
          </cell>
          <cell r="Z490">
            <v>100</v>
          </cell>
          <cell r="AA490">
            <v>150</v>
          </cell>
          <cell r="AB490">
            <v>100</v>
          </cell>
          <cell r="AC490">
            <v>0</v>
          </cell>
          <cell r="AD490">
            <v>0</v>
          </cell>
          <cell r="AE490">
            <v>0</v>
          </cell>
          <cell r="AF490">
            <v>0</v>
          </cell>
          <cell r="AG490">
            <v>0</v>
          </cell>
          <cell r="AH490">
            <v>0</v>
          </cell>
        </row>
        <row r="490">
          <cell r="AK490">
            <v>790</v>
          </cell>
          <cell r="AL490" t="str">
            <v>内科</v>
          </cell>
        </row>
        <row r="491">
          <cell r="F491" t="str">
            <v>内科</v>
          </cell>
          <cell r="G491">
            <v>2020</v>
          </cell>
        </row>
        <row r="491">
          <cell r="I491" t="str">
            <v>合格</v>
          </cell>
          <cell r="J491">
            <v>0</v>
          </cell>
          <cell r="K491">
            <v>0</v>
          </cell>
          <cell r="L491">
            <v>0</v>
          </cell>
          <cell r="M491">
            <v>160</v>
          </cell>
          <cell r="N491">
            <v>0</v>
          </cell>
          <cell r="O491">
            <v>2</v>
          </cell>
          <cell r="P491">
            <v>0</v>
          </cell>
          <cell r="Q491">
            <v>0</v>
          </cell>
          <cell r="R491">
            <v>0</v>
          </cell>
          <cell r="S491">
            <v>40</v>
          </cell>
          <cell r="T491">
            <v>100</v>
          </cell>
          <cell r="U491">
            <v>10</v>
          </cell>
          <cell r="V491">
            <v>40</v>
          </cell>
          <cell r="W491">
            <v>30</v>
          </cell>
          <cell r="X491">
            <v>60</v>
          </cell>
          <cell r="Y491">
            <v>0</v>
          </cell>
          <cell r="Z491">
            <v>100</v>
          </cell>
          <cell r="AA491">
            <v>150</v>
          </cell>
          <cell r="AB491">
            <v>100</v>
          </cell>
          <cell r="AC491">
            <v>0</v>
          </cell>
          <cell r="AD491">
            <v>0</v>
          </cell>
          <cell r="AE491">
            <v>0</v>
          </cell>
          <cell r="AF491">
            <v>0</v>
          </cell>
          <cell r="AG491">
            <v>0</v>
          </cell>
          <cell r="AH491">
            <v>0</v>
          </cell>
        </row>
        <row r="491">
          <cell r="AK491">
            <v>790</v>
          </cell>
          <cell r="AL491" t="str">
            <v>内科</v>
          </cell>
        </row>
        <row r="492">
          <cell r="F492" t="str">
            <v>内科</v>
          </cell>
          <cell r="G492">
            <v>2020</v>
          </cell>
        </row>
        <row r="492">
          <cell r="I492" t="str">
            <v>合格</v>
          </cell>
          <cell r="J492">
            <v>0</v>
          </cell>
          <cell r="K492">
            <v>0</v>
          </cell>
          <cell r="L492">
            <v>0</v>
          </cell>
          <cell r="M492">
            <v>160</v>
          </cell>
          <cell r="N492">
            <v>0</v>
          </cell>
          <cell r="O492">
            <v>2</v>
          </cell>
          <cell r="P492">
            <v>0</v>
          </cell>
          <cell r="Q492">
            <v>0</v>
          </cell>
          <cell r="R492">
            <v>0</v>
          </cell>
          <cell r="S492">
            <v>40</v>
          </cell>
          <cell r="T492">
            <v>100</v>
          </cell>
          <cell r="U492">
            <v>10</v>
          </cell>
          <cell r="V492">
            <v>40</v>
          </cell>
          <cell r="W492">
            <v>30</v>
          </cell>
          <cell r="X492">
            <v>60</v>
          </cell>
          <cell r="Y492">
            <v>0</v>
          </cell>
          <cell r="Z492">
            <v>100</v>
          </cell>
          <cell r="AA492">
            <v>150</v>
          </cell>
          <cell r="AB492">
            <v>100</v>
          </cell>
          <cell r="AC492">
            <v>0</v>
          </cell>
          <cell r="AD492">
            <v>0</v>
          </cell>
          <cell r="AE492">
            <v>0</v>
          </cell>
          <cell r="AF492">
            <v>0</v>
          </cell>
          <cell r="AG492">
            <v>0</v>
          </cell>
          <cell r="AH492">
            <v>0</v>
          </cell>
        </row>
        <row r="492">
          <cell r="AK492">
            <v>790</v>
          </cell>
          <cell r="AL492" t="str">
            <v>内科</v>
          </cell>
        </row>
        <row r="493">
          <cell r="F493" t="str">
            <v>内科</v>
          </cell>
          <cell r="G493">
            <v>2020</v>
          </cell>
        </row>
        <row r="493">
          <cell r="I493" t="str">
            <v>合格</v>
          </cell>
          <cell r="J493">
            <v>0</v>
          </cell>
          <cell r="K493">
            <v>0</v>
          </cell>
          <cell r="L493">
            <v>0</v>
          </cell>
          <cell r="M493">
            <v>160</v>
          </cell>
          <cell r="N493">
            <v>0</v>
          </cell>
          <cell r="O493">
            <v>1</v>
          </cell>
          <cell r="P493">
            <v>1</v>
          </cell>
          <cell r="Q493">
            <v>0</v>
          </cell>
          <cell r="R493">
            <v>0</v>
          </cell>
          <cell r="S493">
            <v>40</v>
          </cell>
          <cell r="T493">
            <v>100</v>
          </cell>
          <cell r="U493">
            <v>10</v>
          </cell>
          <cell r="V493">
            <v>40</v>
          </cell>
          <cell r="W493">
            <v>30</v>
          </cell>
          <cell r="X493">
            <v>60</v>
          </cell>
          <cell r="Y493">
            <v>0</v>
          </cell>
          <cell r="Z493">
            <v>100</v>
          </cell>
          <cell r="AA493">
            <v>150</v>
          </cell>
          <cell r="AB493">
            <v>100</v>
          </cell>
          <cell r="AC493">
            <v>0</v>
          </cell>
          <cell r="AD493">
            <v>0</v>
          </cell>
          <cell r="AE493">
            <v>0</v>
          </cell>
          <cell r="AF493">
            <v>0</v>
          </cell>
          <cell r="AG493">
            <v>0</v>
          </cell>
          <cell r="AH493">
            <v>0</v>
          </cell>
        </row>
        <row r="493">
          <cell r="AK493">
            <v>790</v>
          </cell>
          <cell r="AL493" t="str">
            <v>内科</v>
          </cell>
        </row>
        <row r="494">
          <cell r="F494" t="str">
            <v>内科</v>
          </cell>
          <cell r="G494">
            <v>2020</v>
          </cell>
        </row>
        <row r="494">
          <cell r="I494" t="str">
            <v>合格</v>
          </cell>
          <cell r="J494">
            <v>0</v>
          </cell>
          <cell r="K494">
            <v>0</v>
          </cell>
          <cell r="L494">
            <v>0</v>
          </cell>
          <cell r="M494">
            <v>160</v>
          </cell>
          <cell r="N494">
            <v>0</v>
          </cell>
          <cell r="O494">
            <v>4</v>
          </cell>
          <cell r="P494">
            <v>1</v>
          </cell>
          <cell r="Q494">
            <v>0</v>
          </cell>
          <cell r="R494">
            <v>0</v>
          </cell>
          <cell r="S494">
            <v>100</v>
          </cell>
          <cell r="T494">
            <v>100</v>
          </cell>
          <cell r="U494">
            <v>10</v>
          </cell>
          <cell r="V494">
            <v>40</v>
          </cell>
          <cell r="W494">
            <v>0</v>
          </cell>
          <cell r="X494">
            <v>30</v>
          </cell>
          <cell r="Y494">
            <v>0</v>
          </cell>
          <cell r="Z494">
            <v>100</v>
          </cell>
          <cell r="AA494">
            <v>150</v>
          </cell>
          <cell r="AB494">
            <v>100</v>
          </cell>
          <cell r="AC494">
            <v>0</v>
          </cell>
          <cell r="AD494">
            <v>0</v>
          </cell>
          <cell r="AE494">
            <v>0</v>
          </cell>
          <cell r="AF494">
            <v>0</v>
          </cell>
          <cell r="AG494">
            <v>0</v>
          </cell>
          <cell r="AH494">
            <v>0</v>
          </cell>
        </row>
        <row r="494">
          <cell r="AK494">
            <v>790</v>
          </cell>
          <cell r="AL494" t="str">
            <v>内科</v>
          </cell>
        </row>
        <row r="495">
          <cell r="F495" t="str">
            <v>内科</v>
          </cell>
          <cell r="G495">
            <v>2021</v>
          </cell>
        </row>
        <row r="495">
          <cell r="I495" t="str">
            <v>合格</v>
          </cell>
          <cell r="J495">
            <v>0</v>
          </cell>
          <cell r="K495">
            <v>0</v>
          </cell>
          <cell r="L495">
            <v>0</v>
          </cell>
          <cell r="M495">
            <v>160</v>
          </cell>
        </row>
        <row r="495">
          <cell r="O495">
            <v>3</v>
          </cell>
          <cell r="P495">
            <v>3</v>
          </cell>
        </row>
        <row r="495">
          <cell r="S495">
            <v>120</v>
          </cell>
          <cell r="T495">
            <v>100</v>
          </cell>
          <cell r="U495">
            <v>10</v>
          </cell>
          <cell r="V495">
            <v>60</v>
          </cell>
          <cell r="W495">
            <v>60</v>
          </cell>
          <cell r="X495">
            <v>30</v>
          </cell>
          <cell r="Y495">
            <v>0</v>
          </cell>
          <cell r="Z495">
            <v>100</v>
          </cell>
          <cell r="AA495">
            <v>150</v>
          </cell>
          <cell r="AB495">
            <v>0</v>
          </cell>
          <cell r="AC495">
            <v>0</v>
          </cell>
          <cell r="AD495">
            <v>0</v>
          </cell>
          <cell r="AE495">
            <v>0</v>
          </cell>
          <cell r="AF495">
            <v>0</v>
          </cell>
          <cell r="AG495">
            <v>0</v>
          </cell>
          <cell r="AH495">
            <v>0</v>
          </cell>
        </row>
        <row r="495">
          <cell r="AK495">
            <v>790</v>
          </cell>
          <cell r="AL495" t="str">
            <v>内科</v>
          </cell>
        </row>
        <row r="496">
          <cell r="F496" t="str">
            <v>内科</v>
          </cell>
          <cell r="G496">
            <v>2021</v>
          </cell>
        </row>
        <row r="496">
          <cell r="I496" t="str">
            <v>合格</v>
          </cell>
          <cell r="J496">
            <v>0</v>
          </cell>
          <cell r="K496">
            <v>0</v>
          </cell>
          <cell r="L496">
            <v>0</v>
          </cell>
          <cell r="M496">
            <v>160</v>
          </cell>
          <cell r="N496">
            <v>0</v>
          </cell>
          <cell r="O496">
            <v>3</v>
          </cell>
          <cell r="P496">
            <v>1</v>
          </cell>
          <cell r="Q496">
            <v>0</v>
          </cell>
          <cell r="R496">
            <v>0</v>
          </cell>
          <cell r="S496">
            <v>80</v>
          </cell>
          <cell r="T496">
            <v>100</v>
          </cell>
          <cell r="U496">
            <v>0</v>
          </cell>
          <cell r="V496">
            <v>20</v>
          </cell>
          <cell r="W496">
            <v>60</v>
          </cell>
          <cell r="X496">
            <v>0</v>
          </cell>
          <cell r="Y496">
            <v>20</v>
          </cell>
          <cell r="Z496">
            <v>100</v>
          </cell>
          <cell r="AA496">
            <v>150</v>
          </cell>
          <cell r="AB496">
            <v>100</v>
          </cell>
          <cell r="AC496">
            <v>0</v>
          </cell>
          <cell r="AD496">
            <v>0</v>
          </cell>
          <cell r="AE496">
            <v>0</v>
          </cell>
          <cell r="AF496">
            <v>0</v>
          </cell>
          <cell r="AG496">
            <v>0</v>
          </cell>
          <cell r="AH496">
            <v>0</v>
          </cell>
        </row>
        <row r="496">
          <cell r="AK496">
            <v>790</v>
          </cell>
          <cell r="AL496" t="str">
            <v>内科</v>
          </cell>
        </row>
        <row r="497">
          <cell r="F497" t="str">
            <v>内科</v>
          </cell>
          <cell r="G497">
            <v>2020</v>
          </cell>
        </row>
        <row r="497">
          <cell r="I497" t="str">
            <v>合格</v>
          </cell>
          <cell r="J497">
            <v>0</v>
          </cell>
          <cell r="K497">
            <v>0</v>
          </cell>
          <cell r="L497">
            <v>0</v>
          </cell>
          <cell r="M497">
            <v>120</v>
          </cell>
        </row>
        <row r="497">
          <cell r="S497">
            <v>0</v>
          </cell>
          <cell r="T497">
            <v>100</v>
          </cell>
          <cell r="U497">
            <v>10</v>
          </cell>
          <cell r="V497">
            <v>20</v>
          </cell>
          <cell r="W497">
            <v>60</v>
          </cell>
          <cell r="X497">
            <v>120</v>
          </cell>
          <cell r="Y497">
            <v>0</v>
          </cell>
          <cell r="Z497">
            <v>100</v>
          </cell>
          <cell r="AA497">
            <v>150</v>
          </cell>
          <cell r="AB497">
            <v>100</v>
          </cell>
          <cell r="AC497">
            <v>0</v>
          </cell>
          <cell r="AD497">
            <v>0</v>
          </cell>
          <cell r="AE497">
            <v>0</v>
          </cell>
          <cell r="AF497">
            <v>0</v>
          </cell>
          <cell r="AG497">
            <v>0</v>
          </cell>
          <cell r="AH497">
            <v>0</v>
          </cell>
        </row>
        <row r="497">
          <cell r="AK497">
            <v>780</v>
          </cell>
          <cell r="AL497" t="str">
            <v>内科</v>
          </cell>
        </row>
        <row r="498">
          <cell r="F498" t="str">
            <v>内科</v>
          </cell>
          <cell r="G498">
            <v>2021</v>
          </cell>
        </row>
        <row r="498">
          <cell r="I498" t="str">
            <v>合格</v>
          </cell>
          <cell r="J498">
            <v>0</v>
          </cell>
          <cell r="K498">
            <v>0</v>
          </cell>
          <cell r="L498">
            <v>0</v>
          </cell>
          <cell r="M498">
            <v>160</v>
          </cell>
        </row>
        <row r="498">
          <cell r="O498">
            <v>5</v>
          </cell>
          <cell r="P498">
            <v>2</v>
          </cell>
        </row>
        <row r="498">
          <cell r="S498">
            <v>140</v>
          </cell>
          <cell r="T498">
            <v>100</v>
          </cell>
          <cell r="U498">
            <v>10</v>
          </cell>
          <cell r="V498">
            <v>20</v>
          </cell>
          <cell r="W498">
            <v>0</v>
          </cell>
          <cell r="X498">
            <v>0</v>
          </cell>
          <cell r="Y498">
            <v>0</v>
          </cell>
          <cell r="Z498">
            <v>100</v>
          </cell>
          <cell r="AA498">
            <v>150</v>
          </cell>
          <cell r="AB498">
            <v>100</v>
          </cell>
          <cell r="AC498">
            <v>0</v>
          </cell>
          <cell r="AD498">
            <v>0</v>
          </cell>
          <cell r="AE498">
            <v>0</v>
          </cell>
          <cell r="AF498">
            <v>0</v>
          </cell>
          <cell r="AG498">
            <v>0</v>
          </cell>
          <cell r="AH498">
            <v>0</v>
          </cell>
        </row>
        <row r="498">
          <cell r="AK498">
            <v>780</v>
          </cell>
          <cell r="AL498" t="str">
            <v>内科</v>
          </cell>
        </row>
        <row r="499">
          <cell r="F499" t="str">
            <v>内科</v>
          </cell>
          <cell r="G499">
            <v>2020</v>
          </cell>
        </row>
        <row r="499">
          <cell r="I499" t="str">
            <v>合格</v>
          </cell>
          <cell r="J499">
            <v>0</v>
          </cell>
          <cell r="K499">
            <v>0</v>
          </cell>
          <cell r="L499">
            <v>0</v>
          </cell>
          <cell r="M499">
            <v>160</v>
          </cell>
          <cell r="N499">
            <v>0</v>
          </cell>
          <cell r="O499">
            <v>4</v>
          </cell>
          <cell r="P499">
            <v>1</v>
          </cell>
          <cell r="Q499">
            <v>0</v>
          </cell>
          <cell r="R499">
            <v>0</v>
          </cell>
          <cell r="S499">
            <v>100</v>
          </cell>
          <cell r="T499">
            <v>100</v>
          </cell>
          <cell r="U499">
            <v>10</v>
          </cell>
          <cell r="V499">
            <v>40</v>
          </cell>
          <cell r="W499">
            <v>60</v>
          </cell>
          <cell r="X499">
            <v>60</v>
          </cell>
          <cell r="Y499">
            <v>0</v>
          </cell>
          <cell r="Z499">
            <v>100</v>
          </cell>
          <cell r="AA499">
            <v>150</v>
          </cell>
          <cell r="AB499">
            <v>0</v>
          </cell>
          <cell r="AC499">
            <v>0</v>
          </cell>
          <cell r="AD499">
            <v>0</v>
          </cell>
          <cell r="AE499">
            <v>0</v>
          </cell>
          <cell r="AF499">
            <v>0</v>
          </cell>
          <cell r="AG499">
            <v>0</v>
          </cell>
          <cell r="AH499">
            <v>0</v>
          </cell>
        </row>
        <row r="499">
          <cell r="AK499">
            <v>780</v>
          </cell>
          <cell r="AL499" t="str">
            <v>内科</v>
          </cell>
        </row>
        <row r="500">
          <cell r="F500" t="str">
            <v>内科</v>
          </cell>
          <cell r="G500">
            <v>2020</v>
          </cell>
        </row>
        <row r="500">
          <cell r="I500" t="str">
            <v>合格</v>
          </cell>
          <cell r="J500">
            <v>0</v>
          </cell>
          <cell r="K500">
            <v>0</v>
          </cell>
          <cell r="L500">
            <v>0</v>
          </cell>
          <cell r="M500">
            <v>160</v>
          </cell>
          <cell r="N500">
            <v>0</v>
          </cell>
          <cell r="O500">
            <v>4</v>
          </cell>
          <cell r="P500">
            <v>1</v>
          </cell>
          <cell r="Q500">
            <v>0</v>
          </cell>
          <cell r="R500">
            <v>0</v>
          </cell>
          <cell r="S500">
            <v>100</v>
          </cell>
          <cell r="T500">
            <v>100</v>
          </cell>
          <cell r="U500">
            <v>10</v>
          </cell>
          <cell r="V500">
            <v>40</v>
          </cell>
          <cell r="W500">
            <v>60</v>
          </cell>
          <cell r="X500">
            <v>60</v>
          </cell>
          <cell r="Y500">
            <v>0</v>
          </cell>
          <cell r="Z500">
            <v>100</v>
          </cell>
          <cell r="AA500">
            <v>150</v>
          </cell>
          <cell r="AB500">
            <v>0</v>
          </cell>
          <cell r="AC500">
            <v>0</v>
          </cell>
          <cell r="AD500">
            <v>0</v>
          </cell>
          <cell r="AE500">
            <v>0</v>
          </cell>
          <cell r="AF500">
            <v>0</v>
          </cell>
          <cell r="AG500">
            <v>0</v>
          </cell>
          <cell r="AH500">
            <v>0</v>
          </cell>
        </row>
        <row r="500">
          <cell r="AK500">
            <v>780</v>
          </cell>
          <cell r="AL500" t="str">
            <v>内科</v>
          </cell>
        </row>
        <row r="501">
          <cell r="F501" t="str">
            <v>内科</v>
          </cell>
          <cell r="G501">
            <v>2021</v>
          </cell>
        </row>
        <row r="501">
          <cell r="I501" t="str">
            <v>合格</v>
          </cell>
          <cell r="J501">
            <v>0</v>
          </cell>
          <cell r="K501">
            <v>0</v>
          </cell>
          <cell r="L501">
            <v>0</v>
          </cell>
          <cell r="M501">
            <v>160</v>
          </cell>
          <cell r="N501">
            <v>0</v>
          </cell>
          <cell r="O501">
            <v>4</v>
          </cell>
          <cell r="P501">
            <v>1</v>
          </cell>
          <cell r="Q501">
            <v>0</v>
          </cell>
          <cell r="R501">
            <v>0</v>
          </cell>
          <cell r="S501">
            <v>100</v>
          </cell>
          <cell r="T501">
            <v>100</v>
          </cell>
          <cell r="U501">
            <v>10</v>
          </cell>
          <cell r="V501">
            <v>40</v>
          </cell>
          <cell r="W501">
            <v>60</v>
          </cell>
          <cell r="X501">
            <v>60</v>
          </cell>
          <cell r="Y501">
            <v>0</v>
          </cell>
          <cell r="Z501">
            <v>100</v>
          </cell>
          <cell r="AA501">
            <v>150</v>
          </cell>
          <cell r="AB501">
            <v>0</v>
          </cell>
          <cell r="AC501">
            <v>0</v>
          </cell>
          <cell r="AD501">
            <v>0</v>
          </cell>
          <cell r="AE501">
            <v>0</v>
          </cell>
          <cell r="AF501">
            <v>0</v>
          </cell>
          <cell r="AG501">
            <v>0</v>
          </cell>
          <cell r="AH501">
            <v>0</v>
          </cell>
        </row>
        <row r="501">
          <cell r="AK501">
            <v>780</v>
          </cell>
          <cell r="AL501" t="str">
            <v>内科</v>
          </cell>
        </row>
        <row r="502">
          <cell r="F502" t="str">
            <v>内科</v>
          </cell>
          <cell r="G502">
            <v>2020</v>
          </cell>
        </row>
        <row r="502">
          <cell r="I502" t="str">
            <v>合格</v>
          </cell>
          <cell r="J502">
            <v>0</v>
          </cell>
          <cell r="K502">
            <v>0</v>
          </cell>
          <cell r="L502">
            <v>0</v>
          </cell>
          <cell r="M502">
            <v>160</v>
          </cell>
          <cell r="N502">
            <v>0</v>
          </cell>
          <cell r="O502">
            <v>3</v>
          </cell>
          <cell r="P502">
            <v>1</v>
          </cell>
          <cell r="Q502">
            <v>0</v>
          </cell>
          <cell r="R502">
            <v>0</v>
          </cell>
          <cell r="S502">
            <v>80</v>
          </cell>
          <cell r="T502">
            <v>100</v>
          </cell>
          <cell r="U502">
            <v>10</v>
          </cell>
          <cell r="V502">
            <v>20</v>
          </cell>
          <cell r="W502">
            <v>30</v>
          </cell>
          <cell r="X502">
            <v>30</v>
          </cell>
          <cell r="Y502">
            <v>0</v>
          </cell>
          <cell r="Z502">
            <v>100</v>
          </cell>
          <cell r="AA502">
            <v>150</v>
          </cell>
          <cell r="AB502">
            <v>100</v>
          </cell>
          <cell r="AC502">
            <v>0</v>
          </cell>
          <cell r="AD502">
            <v>0</v>
          </cell>
          <cell r="AE502">
            <v>0</v>
          </cell>
          <cell r="AF502">
            <v>0</v>
          </cell>
          <cell r="AG502">
            <v>0</v>
          </cell>
          <cell r="AH502">
            <v>0</v>
          </cell>
        </row>
        <row r="502">
          <cell r="AK502">
            <v>780</v>
          </cell>
          <cell r="AL502" t="str">
            <v>内科</v>
          </cell>
        </row>
        <row r="503">
          <cell r="F503" t="str">
            <v>内科</v>
          </cell>
          <cell r="G503">
            <v>2021</v>
          </cell>
        </row>
        <row r="503">
          <cell r="I503" t="str">
            <v>合格</v>
          </cell>
          <cell r="J503">
            <v>0</v>
          </cell>
          <cell r="K503">
            <v>0</v>
          </cell>
          <cell r="L503">
            <v>0</v>
          </cell>
          <cell r="M503">
            <v>160</v>
          </cell>
          <cell r="N503">
            <v>0</v>
          </cell>
          <cell r="O503">
            <v>0</v>
          </cell>
          <cell r="P503">
            <v>0</v>
          </cell>
          <cell r="Q503">
            <v>0</v>
          </cell>
          <cell r="R503">
            <v>0</v>
          </cell>
          <cell r="S503">
            <v>0</v>
          </cell>
          <cell r="T503">
            <v>100</v>
          </cell>
          <cell r="U503">
            <v>10</v>
          </cell>
          <cell r="V503">
            <v>40</v>
          </cell>
          <cell r="W503">
            <v>60</v>
          </cell>
          <cell r="X503">
            <v>60</v>
          </cell>
          <cell r="Y503">
            <v>0</v>
          </cell>
          <cell r="Z503">
            <v>100</v>
          </cell>
          <cell r="AA503">
            <v>150</v>
          </cell>
          <cell r="AB503">
            <v>100</v>
          </cell>
          <cell r="AC503">
            <v>0</v>
          </cell>
          <cell r="AD503">
            <v>0</v>
          </cell>
          <cell r="AE503">
            <v>0</v>
          </cell>
          <cell r="AF503">
            <v>0</v>
          </cell>
          <cell r="AG503">
            <v>0</v>
          </cell>
          <cell r="AH503">
            <v>0</v>
          </cell>
        </row>
        <row r="503">
          <cell r="AK503">
            <v>780</v>
          </cell>
          <cell r="AL503" t="str">
            <v>内科</v>
          </cell>
        </row>
        <row r="504">
          <cell r="F504" t="str">
            <v>内科</v>
          </cell>
          <cell r="G504">
            <v>2021</v>
          </cell>
        </row>
        <row r="504">
          <cell r="I504" t="str">
            <v>合格</v>
          </cell>
          <cell r="J504">
            <v>0</v>
          </cell>
          <cell r="K504">
            <v>0</v>
          </cell>
          <cell r="L504">
            <v>0</v>
          </cell>
          <cell r="M504">
            <v>160</v>
          </cell>
          <cell r="N504">
            <v>0</v>
          </cell>
          <cell r="O504">
            <v>2</v>
          </cell>
          <cell r="P504">
            <v>1</v>
          </cell>
          <cell r="Q504">
            <v>0</v>
          </cell>
          <cell r="R504">
            <v>0</v>
          </cell>
          <cell r="S504">
            <v>60</v>
          </cell>
          <cell r="T504">
            <v>100</v>
          </cell>
          <cell r="U504">
            <v>10</v>
          </cell>
          <cell r="V504">
            <v>40</v>
          </cell>
          <cell r="W504">
            <v>30</v>
          </cell>
          <cell r="X504">
            <v>30</v>
          </cell>
          <cell r="Y504">
            <v>0</v>
          </cell>
          <cell r="Z504">
            <v>100</v>
          </cell>
          <cell r="AA504">
            <v>150</v>
          </cell>
          <cell r="AB504">
            <v>100</v>
          </cell>
          <cell r="AC504">
            <v>0</v>
          </cell>
          <cell r="AD504">
            <v>0</v>
          </cell>
          <cell r="AE504">
            <v>0</v>
          </cell>
          <cell r="AF504">
            <v>0</v>
          </cell>
          <cell r="AG504">
            <v>0</v>
          </cell>
          <cell r="AH504">
            <v>0</v>
          </cell>
        </row>
        <row r="504">
          <cell r="AK504">
            <v>780</v>
          </cell>
          <cell r="AL504" t="str">
            <v>内科</v>
          </cell>
        </row>
        <row r="505">
          <cell r="F505" t="str">
            <v>内科</v>
          </cell>
          <cell r="G505">
            <v>2021</v>
          </cell>
        </row>
        <row r="505">
          <cell r="I505" t="str">
            <v>合格</v>
          </cell>
          <cell r="J505">
            <v>0</v>
          </cell>
          <cell r="K505">
            <v>0</v>
          </cell>
          <cell r="L505">
            <v>0</v>
          </cell>
          <cell r="M505">
            <v>160</v>
          </cell>
          <cell r="N505">
            <v>0</v>
          </cell>
          <cell r="O505">
            <v>0</v>
          </cell>
          <cell r="P505">
            <v>0</v>
          </cell>
          <cell r="Q505">
            <v>0</v>
          </cell>
          <cell r="R505">
            <v>0</v>
          </cell>
          <cell r="S505">
            <v>0</v>
          </cell>
          <cell r="T505">
            <v>100</v>
          </cell>
          <cell r="U505">
            <v>10</v>
          </cell>
          <cell r="V505">
            <v>40</v>
          </cell>
          <cell r="W505">
            <v>60</v>
          </cell>
          <cell r="X505">
            <v>60</v>
          </cell>
          <cell r="Y505">
            <v>0</v>
          </cell>
          <cell r="Z505">
            <v>100</v>
          </cell>
          <cell r="AA505">
            <v>150</v>
          </cell>
          <cell r="AB505">
            <v>100</v>
          </cell>
          <cell r="AC505">
            <v>0</v>
          </cell>
          <cell r="AD505">
            <v>0</v>
          </cell>
          <cell r="AE505">
            <v>0</v>
          </cell>
          <cell r="AF505">
            <v>0</v>
          </cell>
          <cell r="AG505">
            <v>0</v>
          </cell>
          <cell r="AH505">
            <v>0</v>
          </cell>
        </row>
        <row r="505">
          <cell r="AK505">
            <v>780</v>
          </cell>
          <cell r="AL505" t="str">
            <v>内科</v>
          </cell>
        </row>
        <row r="506">
          <cell r="F506" t="str">
            <v>内科</v>
          </cell>
          <cell r="G506">
            <v>2020</v>
          </cell>
        </row>
        <row r="506">
          <cell r="I506" t="str">
            <v>合格</v>
          </cell>
          <cell r="J506">
            <v>0</v>
          </cell>
          <cell r="K506">
            <v>0</v>
          </cell>
          <cell r="L506">
            <v>0</v>
          </cell>
          <cell r="M506">
            <v>120</v>
          </cell>
          <cell r="N506">
            <v>0</v>
          </cell>
          <cell r="O506">
            <v>1</v>
          </cell>
          <cell r="P506">
            <v>0</v>
          </cell>
          <cell r="Q506">
            <v>0</v>
          </cell>
          <cell r="R506">
            <v>0</v>
          </cell>
          <cell r="S506">
            <v>20</v>
          </cell>
          <cell r="T506">
            <v>100</v>
          </cell>
          <cell r="U506">
            <v>10</v>
          </cell>
          <cell r="V506">
            <v>40</v>
          </cell>
          <cell r="W506">
            <v>30</v>
          </cell>
          <cell r="X506">
            <v>60</v>
          </cell>
          <cell r="Y506">
            <v>40</v>
          </cell>
          <cell r="Z506">
            <v>100</v>
          </cell>
          <cell r="AA506">
            <v>150</v>
          </cell>
          <cell r="AB506">
            <v>100</v>
          </cell>
          <cell r="AC506">
            <v>0</v>
          </cell>
          <cell r="AD506">
            <v>0</v>
          </cell>
          <cell r="AE506">
            <v>0</v>
          </cell>
          <cell r="AF506">
            <v>0</v>
          </cell>
          <cell r="AG506">
            <v>0</v>
          </cell>
          <cell r="AH506">
            <v>0</v>
          </cell>
        </row>
        <row r="506">
          <cell r="AK506">
            <v>770</v>
          </cell>
          <cell r="AL506" t="str">
            <v>内科</v>
          </cell>
        </row>
        <row r="507">
          <cell r="F507" t="str">
            <v>内科</v>
          </cell>
          <cell r="G507">
            <v>2020</v>
          </cell>
        </row>
        <row r="507">
          <cell r="I507" t="str">
            <v>合格</v>
          </cell>
          <cell r="J507">
            <v>0</v>
          </cell>
          <cell r="K507">
            <v>0</v>
          </cell>
          <cell r="L507">
            <v>0</v>
          </cell>
          <cell r="M507">
            <v>120</v>
          </cell>
          <cell r="N507">
            <v>0</v>
          </cell>
          <cell r="O507">
            <v>1</v>
          </cell>
          <cell r="P507">
            <v>1</v>
          </cell>
          <cell r="Q507">
            <v>0</v>
          </cell>
          <cell r="R507">
            <v>0</v>
          </cell>
          <cell r="S507">
            <v>40</v>
          </cell>
          <cell r="T507">
            <v>100</v>
          </cell>
          <cell r="U507">
            <v>10</v>
          </cell>
          <cell r="V507">
            <v>40</v>
          </cell>
          <cell r="W507">
            <v>30</v>
          </cell>
          <cell r="X507">
            <v>60</v>
          </cell>
          <cell r="Y507">
            <v>20</v>
          </cell>
          <cell r="Z507">
            <v>100</v>
          </cell>
          <cell r="AA507">
            <v>150</v>
          </cell>
          <cell r="AB507">
            <v>100</v>
          </cell>
          <cell r="AC507">
            <v>0</v>
          </cell>
          <cell r="AD507">
            <v>0</v>
          </cell>
          <cell r="AE507">
            <v>0</v>
          </cell>
          <cell r="AF507">
            <v>0</v>
          </cell>
          <cell r="AG507">
            <v>0</v>
          </cell>
          <cell r="AH507">
            <v>0</v>
          </cell>
        </row>
        <row r="507">
          <cell r="AK507">
            <v>770</v>
          </cell>
          <cell r="AL507" t="str">
            <v>内科</v>
          </cell>
        </row>
        <row r="508">
          <cell r="F508" t="str">
            <v>内科</v>
          </cell>
          <cell r="G508">
            <v>2022</v>
          </cell>
        </row>
        <row r="508">
          <cell r="I508" t="str">
            <v>合格</v>
          </cell>
          <cell r="J508">
            <v>0</v>
          </cell>
          <cell r="K508">
            <v>0</v>
          </cell>
          <cell r="L508">
            <v>0</v>
          </cell>
          <cell r="M508">
            <v>160</v>
          </cell>
          <cell r="N508">
            <v>0</v>
          </cell>
          <cell r="O508">
            <v>2</v>
          </cell>
          <cell r="P508">
            <v>1</v>
          </cell>
          <cell r="Q508">
            <v>0</v>
          </cell>
          <cell r="R508">
            <v>0</v>
          </cell>
          <cell r="S508">
            <v>60</v>
          </cell>
          <cell r="T508">
            <v>100</v>
          </cell>
          <cell r="U508">
            <v>10</v>
          </cell>
          <cell r="V508">
            <v>20</v>
          </cell>
          <cell r="W508">
            <v>0</v>
          </cell>
          <cell r="X508">
            <v>60</v>
          </cell>
          <cell r="Y508">
            <v>0</v>
          </cell>
          <cell r="Z508">
            <v>100</v>
          </cell>
          <cell r="AA508">
            <v>150</v>
          </cell>
          <cell r="AB508">
            <v>100</v>
          </cell>
          <cell r="AC508">
            <v>0</v>
          </cell>
          <cell r="AD508">
            <v>0</v>
          </cell>
          <cell r="AE508">
            <v>0</v>
          </cell>
          <cell r="AF508">
            <v>0</v>
          </cell>
          <cell r="AG508">
            <v>0</v>
          </cell>
          <cell r="AH508">
            <v>0</v>
          </cell>
        </row>
        <row r="508">
          <cell r="AK508">
            <v>760</v>
          </cell>
          <cell r="AL508" t="str">
            <v>内科</v>
          </cell>
        </row>
        <row r="509">
          <cell r="F509" t="str">
            <v>内科</v>
          </cell>
          <cell r="G509">
            <v>2020</v>
          </cell>
        </row>
        <row r="509">
          <cell r="I509" t="str">
            <v>合格</v>
          </cell>
          <cell r="J509">
            <v>0</v>
          </cell>
          <cell r="K509">
            <v>0</v>
          </cell>
          <cell r="L509">
            <v>0</v>
          </cell>
          <cell r="M509">
            <v>160</v>
          </cell>
          <cell r="N509">
            <v>0</v>
          </cell>
          <cell r="O509">
            <v>1</v>
          </cell>
          <cell r="P509">
            <v>1</v>
          </cell>
          <cell r="Q509">
            <v>0</v>
          </cell>
          <cell r="R509">
            <v>0</v>
          </cell>
          <cell r="S509">
            <v>40</v>
          </cell>
          <cell r="T509">
            <v>100</v>
          </cell>
          <cell r="U509">
            <v>10</v>
          </cell>
          <cell r="V509">
            <v>40</v>
          </cell>
          <cell r="W509">
            <v>30</v>
          </cell>
          <cell r="X509">
            <v>30</v>
          </cell>
          <cell r="Y509">
            <v>0</v>
          </cell>
          <cell r="Z509">
            <v>100</v>
          </cell>
          <cell r="AA509">
            <v>150</v>
          </cell>
          <cell r="AB509">
            <v>100</v>
          </cell>
          <cell r="AC509">
            <v>0</v>
          </cell>
          <cell r="AD509">
            <v>0</v>
          </cell>
          <cell r="AE509">
            <v>0</v>
          </cell>
          <cell r="AF509">
            <v>0</v>
          </cell>
          <cell r="AG509">
            <v>0</v>
          </cell>
          <cell r="AH509">
            <v>0</v>
          </cell>
        </row>
        <row r="509">
          <cell r="AK509">
            <v>760</v>
          </cell>
          <cell r="AL509" t="str">
            <v>内科</v>
          </cell>
        </row>
        <row r="510">
          <cell r="F510" t="str">
            <v>内科</v>
          </cell>
          <cell r="G510">
            <v>2020</v>
          </cell>
        </row>
        <row r="510">
          <cell r="I510" t="str">
            <v>合格</v>
          </cell>
          <cell r="J510">
            <v>0</v>
          </cell>
          <cell r="K510">
            <v>0</v>
          </cell>
          <cell r="L510">
            <v>0</v>
          </cell>
          <cell r="M510">
            <v>160</v>
          </cell>
        </row>
        <row r="510">
          <cell r="O510">
            <v>3</v>
          </cell>
          <cell r="P510">
            <v>1</v>
          </cell>
        </row>
        <row r="510">
          <cell r="S510">
            <v>80</v>
          </cell>
          <cell r="T510">
            <v>100</v>
          </cell>
          <cell r="U510">
            <v>10</v>
          </cell>
          <cell r="V510">
            <v>0</v>
          </cell>
          <cell r="W510">
            <v>60</v>
          </cell>
          <cell r="X510">
            <v>0</v>
          </cell>
          <cell r="Y510">
            <v>0</v>
          </cell>
          <cell r="Z510">
            <v>100</v>
          </cell>
          <cell r="AA510">
            <v>150</v>
          </cell>
          <cell r="AB510">
            <v>100</v>
          </cell>
          <cell r="AC510">
            <v>0</v>
          </cell>
          <cell r="AD510">
            <v>0</v>
          </cell>
          <cell r="AE510">
            <v>0</v>
          </cell>
          <cell r="AF510">
            <v>0</v>
          </cell>
          <cell r="AG510">
            <v>0</v>
          </cell>
          <cell r="AH510">
            <v>0</v>
          </cell>
        </row>
        <row r="510">
          <cell r="AK510">
            <v>760</v>
          </cell>
          <cell r="AL510" t="str">
            <v>内科</v>
          </cell>
        </row>
        <row r="511">
          <cell r="F511" t="str">
            <v>内科</v>
          </cell>
          <cell r="G511">
            <v>2020</v>
          </cell>
        </row>
        <row r="511">
          <cell r="I511" t="str">
            <v>合格</v>
          </cell>
          <cell r="J511">
            <v>0</v>
          </cell>
          <cell r="K511">
            <v>0</v>
          </cell>
          <cell r="L511">
            <v>0</v>
          </cell>
          <cell r="M511">
            <v>120</v>
          </cell>
          <cell r="N511">
            <v>0</v>
          </cell>
          <cell r="O511">
            <v>0</v>
          </cell>
          <cell r="P511">
            <v>1</v>
          </cell>
          <cell r="Q511">
            <v>0</v>
          </cell>
          <cell r="R511">
            <v>0</v>
          </cell>
          <cell r="S511">
            <v>20</v>
          </cell>
          <cell r="T511">
            <v>100</v>
          </cell>
          <cell r="U511">
            <v>0</v>
          </cell>
          <cell r="V511">
            <v>40</v>
          </cell>
          <cell r="W511">
            <v>30</v>
          </cell>
          <cell r="X511">
            <v>60</v>
          </cell>
          <cell r="Y511">
            <v>40</v>
          </cell>
          <cell r="Z511">
            <v>100</v>
          </cell>
          <cell r="AA511">
            <v>150</v>
          </cell>
          <cell r="AB511">
            <v>100</v>
          </cell>
          <cell r="AC511">
            <v>0</v>
          </cell>
          <cell r="AD511">
            <v>0</v>
          </cell>
          <cell r="AE511">
            <v>0</v>
          </cell>
          <cell r="AF511">
            <v>0</v>
          </cell>
          <cell r="AG511">
            <v>0</v>
          </cell>
          <cell r="AH511">
            <v>0</v>
          </cell>
        </row>
        <row r="511">
          <cell r="AK511">
            <v>760</v>
          </cell>
          <cell r="AL511" t="str">
            <v>内科</v>
          </cell>
        </row>
        <row r="512">
          <cell r="F512" t="str">
            <v>内科</v>
          </cell>
          <cell r="G512">
            <v>2021</v>
          </cell>
        </row>
        <row r="512">
          <cell r="I512" t="str">
            <v>合格</v>
          </cell>
          <cell r="J512">
            <v>0</v>
          </cell>
          <cell r="K512">
            <v>0</v>
          </cell>
          <cell r="L512">
            <v>0</v>
          </cell>
          <cell r="M512">
            <v>160</v>
          </cell>
        </row>
        <row r="512">
          <cell r="O512">
            <v>2</v>
          </cell>
          <cell r="P512">
            <v>0</v>
          </cell>
          <cell r="Q512">
            <v>0</v>
          </cell>
          <cell r="R512">
            <v>0</v>
          </cell>
          <cell r="S512">
            <v>40</v>
          </cell>
          <cell r="T512">
            <v>100</v>
          </cell>
          <cell r="U512">
            <v>10</v>
          </cell>
          <cell r="V512">
            <v>40</v>
          </cell>
          <cell r="W512">
            <v>30</v>
          </cell>
          <cell r="X512">
            <v>30</v>
          </cell>
          <cell r="Y512">
            <v>0</v>
          </cell>
          <cell r="Z512">
            <v>100</v>
          </cell>
          <cell r="AA512">
            <v>150</v>
          </cell>
          <cell r="AB512">
            <v>100</v>
          </cell>
          <cell r="AC512">
            <v>0</v>
          </cell>
          <cell r="AD512">
            <v>0</v>
          </cell>
          <cell r="AE512">
            <v>0</v>
          </cell>
          <cell r="AF512">
            <v>0</v>
          </cell>
          <cell r="AG512">
            <v>0</v>
          </cell>
          <cell r="AH512">
            <v>0</v>
          </cell>
        </row>
        <row r="512">
          <cell r="AK512">
            <v>760</v>
          </cell>
          <cell r="AL512" t="str">
            <v>内科</v>
          </cell>
        </row>
        <row r="513">
          <cell r="F513" t="str">
            <v>内科</v>
          </cell>
          <cell r="G513">
            <v>2021</v>
          </cell>
        </row>
        <row r="513">
          <cell r="I513" t="str">
            <v>合格</v>
          </cell>
          <cell r="J513">
            <v>0</v>
          </cell>
          <cell r="K513">
            <v>0</v>
          </cell>
          <cell r="L513">
            <v>0</v>
          </cell>
          <cell r="M513">
            <v>160</v>
          </cell>
        </row>
        <row r="513">
          <cell r="S513">
            <v>0</v>
          </cell>
          <cell r="T513">
            <v>100</v>
          </cell>
          <cell r="U513">
            <v>10</v>
          </cell>
          <cell r="V513">
            <v>80</v>
          </cell>
          <cell r="W513">
            <v>30</v>
          </cell>
          <cell r="X513">
            <v>30</v>
          </cell>
          <cell r="Y513">
            <v>0</v>
          </cell>
          <cell r="Z513">
            <v>100</v>
          </cell>
          <cell r="AA513">
            <v>150</v>
          </cell>
          <cell r="AB513">
            <v>100</v>
          </cell>
          <cell r="AC513">
            <v>0</v>
          </cell>
          <cell r="AD513">
            <v>0</v>
          </cell>
          <cell r="AE513">
            <v>0</v>
          </cell>
          <cell r="AF513">
            <v>0</v>
          </cell>
          <cell r="AG513">
            <v>0</v>
          </cell>
          <cell r="AH513">
            <v>0</v>
          </cell>
        </row>
        <row r="513">
          <cell r="AK513">
            <v>760</v>
          </cell>
          <cell r="AL513" t="str">
            <v>内科</v>
          </cell>
        </row>
        <row r="514">
          <cell r="F514" t="str">
            <v>内科</v>
          </cell>
          <cell r="G514">
            <v>2021</v>
          </cell>
        </row>
        <row r="514">
          <cell r="I514" t="str">
            <v>合格</v>
          </cell>
          <cell r="J514">
            <v>0</v>
          </cell>
          <cell r="K514">
            <v>0</v>
          </cell>
          <cell r="L514">
            <v>0</v>
          </cell>
          <cell r="M514">
            <v>160</v>
          </cell>
          <cell r="N514">
            <v>0</v>
          </cell>
          <cell r="O514">
            <v>0</v>
          </cell>
          <cell r="P514">
            <v>0</v>
          </cell>
          <cell r="Q514">
            <v>0</v>
          </cell>
          <cell r="R514">
            <v>0</v>
          </cell>
          <cell r="S514">
            <v>0</v>
          </cell>
          <cell r="T514">
            <v>100</v>
          </cell>
          <cell r="U514">
            <v>10</v>
          </cell>
          <cell r="V514">
            <v>20</v>
          </cell>
          <cell r="W514">
            <v>60</v>
          </cell>
          <cell r="X514">
            <v>60</v>
          </cell>
          <cell r="Y514">
            <v>0</v>
          </cell>
          <cell r="Z514">
            <v>100</v>
          </cell>
          <cell r="AA514">
            <v>150</v>
          </cell>
          <cell r="AB514">
            <v>100</v>
          </cell>
          <cell r="AC514">
            <v>0</v>
          </cell>
          <cell r="AD514">
            <v>0</v>
          </cell>
          <cell r="AE514">
            <v>0</v>
          </cell>
          <cell r="AF514">
            <v>0</v>
          </cell>
          <cell r="AG514">
            <v>0</v>
          </cell>
          <cell r="AH514">
            <v>0</v>
          </cell>
        </row>
        <row r="514">
          <cell r="AK514">
            <v>760</v>
          </cell>
          <cell r="AL514" t="str">
            <v>内科</v>
          </cell>
        </row>
        <row r="515">
          <cell r="F515" t="str">
            <v>内科</v>
          </cell>
          <cell r="G515">
            <v>2021</v>
          </cell>
        </row>
        <row r="515">
          <cell r="I515" t="str">
            <v>合格</v>
          </cell>
          <cell r="J515">
            <v>0</v>
          </cell>
          <cell r="K515">
            <v>0</v>
          </cell>
          <cell r="L515">
            <v>0</v>
          </cell>
          <cell r="M515">
            <v>160</v>
          </cell>
        </row>
        <row r="515">
          <cell r="S515">
            <v>0</v>
          </cell>
          <cell r="T515">
            <v>100</v>
          </cell>
          <cell r="U515">
            <v>10</v>
          </cell>
          <cell r="V515">
            <v>80</v>
          </cell>
          <cell r="W515">
            <v>30</v>
          </cell>
          <cell r="X515">
            <v>30</v>
          </cell>
          <cell r="Y515">
            <v>0</v>
          </cell>
          <cell r="Z515">
            <v>100</v>
          </cell>
          <cell r="AA515">
            <v>150</v>
          </cell>
          <cell r="AB515">
            <v>100</v>
          </cell>
          <cell r="AC515">
            <v>0</v>
          </cell>
          <cell r="AD515">
            <v>0</v>
          </cell>
          <cell r="AE515">
            <v>0</v>
          </cell>
          <cell r="AF515">
            <v>0</v>
          </cell>
          <cell r="AG515">
            <v>0</v>
          </cell>
          <cell r="AH515">
            <v>0</v>
          </cell>
        </row>
        <row r="515">
          <cell r="AK515">
            <v>760</v>
          </cell>
          <cell r="AL515" t="str">
            <v>内科</v>
          </cell>
        </row>
        <row r="516">
          <cell r="F516" t="str">
            <v>内科</v>
          </cell>
          <cell r="G516">
            <v>2021</v>
          </cell>
        </row>
        <row r="516">
          <cell r="I516" t="str">
            <v>合格</v>
          </cell>
          <cell r="J516">
            <v>0</v>
          </cell>
          <cell r="K516">
            <v>0</v>
          </cell>
          <cell r="L516">
            <v>0</v>
          </cell>
          <cell r="M516">
            <v>160</v>
          </cell>
        </row>
        <row r="516">
          <cell r="S516">
            <v>0</v>
          </cell>
          <cell r="T516">
            <v>100</v>
          </cell>
          <cell r="U516">
            <v>10</v>
          </cell>
          <cell r="V516">
            <v>80</v>
          </cell>
          <cell r="W516">
            <v>30</v>
          </cell>
          <cell r="X516">
            <v>30</v>
          </cell>
          <cell r="Y516">
            <v>0</v>
          </cell>
          <cell r="Z516">
            <v>100</v>
          </cell>
          <cell r="AA516">
            <v>150</v>
          </cell>
          <cell r="AB516">
            <v>100</v>
          </cell>
          <cell r="AC516">
            <v>0</v>
          </cell>
          <cell r="AD516">
            <v>0</v>
          </cell>
          <cell r="AE516">
            <v>0</v>
          </cell>
          <cell r="AF516">
            <v>0</v>
          </cell>
          <cell r="AG516">
            <v>0</v>
          </cell>
          <cell r="AH516">
            <v>0</v>
          </cell>
        </row>
        <row r="516">
          <cell r="AK516">
            <v>760</v>
          </cell>
          <cell r="AL516" t="str">
            <v>内科</v>
          </cell>
        </row>
        <row r="517">
          <cell r="F517" t="str">
            <v>内科</v>
          </cell>
          <cell r="G517">
            <v>2022</v>
          </cell>
        </row>
        <row r="517">
          <cell r="I517" t="str">
            <v>合格</v>
          </cell>
          <cell r="J517">
            <v>0</v>
          </cell>
          <cell r="K517">
            <v>0</v>
          </cell>
          <cell r="L517">
            <v>0</v>
          </cell>
          <cell r="M517">
            <v>160</v>
          </cell>
        </row>
        <row r="517">
          <cell r="O517">
            <v>2</v>
          </cell>
          <cell r="P517">
            <v>2</v>
          </cell>
        </row>
        <row r="517">
          <cell r="S517">
            <v>80</v>
          </cell>
          <cell r="T517">
            <v>100</v>
          </cell>
          <cell r="U517">
            <v>10</v>
          </cell>
          <cell r="V517">
            <v>0</v>
          </cell>
          <cell r="W517">
            <v>60</v>
          </cell>
          <cell r="X517">
            <v>0</v>
          </cell>
          <cell r="Y517">
            <v>0</v>
          </cell>
          <cell r="Z517">
            <v>100</v>
          </cell>
          <cell r="AA517">
            <v>150</v>
          </cell>
          <cell r="AB517">
            <v>100</v>
          </cell>
          <cell r="AC517">
            <v>0</v>
          </cell>
          <cell r="AD517">
            <v>0</v>
          </cell>
          <cell r="AE517">
            <v>0</v>
          </cell>
          <cell r="AF517">
            <v>0</v>
          </cell>
          <cell r="AG517">
            <v>0</v>
          </cell>
          <cell r="AH517">
            <v>0</v>
          </cell>
        </row>
        <row r="517">
          <cell r="AK517">
            <v>760</v>
          </cell>
          <cell r="AL517" t="str">
            <v>内科</v>
          </cell>
        </row>
        <row r="518">
          <cell r="F518" t="str">
            <v>内科</v>
          </cell>
          <cell r="G518">
            <v>2020</v>
          </cell>
        </row>
        <row r="518">
          <cell r="I518" t="str">
            <v>合格</v>
          </cell>
          <cell r="J518">
            <v>0</v>
          </cell>
          <cell r="K518">
            <v>0</v>
          </cell>
          <cell r="L518">
            <v>0</v>
          </cell>
          <cell r="M518">
            <v>120</v>
          </cell>
          <cell r="N518">
            <v>0</v>
          </cell>
          <cell r="O518">
            <v>1</v>
          </cell>
          <cell r="P518">
            <v>0</v>
          </cell>
          <cell r="Q518">
            <v>0</v>
          </cell>
          <cell r="R518">
            <v>0</v>
          </cell>
          <cell r="S518">
            <v>20</v>
          </cell>
          <cell r="T518">
            <v>100</v>
          </cell>
          <cell r="U518">
            <v>10</v>
          </cell>
          <cell r="V518">
            <v>40</v>
          </cell>
          <cell r="W518">
            <v>30</v>
          </cell>
          <cell r="X518">
            <v>60</v>
          </cell>
          <cell r="Y518">
            <v>20</v>
          </cell>
          <cell r="Z518">
            <v>100</v>
          </cell>
          <cell r="AA518">
            <v>150</v>
          </cell>
          <cell r="AB518">
            <v>100</v>
          </cell>
          <cell r="AC518">
            <v>0</v>
          </cell>
          <cell r="AD518">
            <v>0</v>
          </cell>
          <cell r="AE518">
            <v>0</v>
          </cell>
          <cell r="AF518">
            <v>0</v>
          </cell>
          <cell r="AG518">
            <v>0</v>
          </cell>
          <cell r="AH518">
            <v>0</v>
          </cell>
        </row>
        <row r="518">
          <cell r="AK518">
            <v>750</v>
          </cell>
          <cell r="AL518" t="str">
            <v>内科</v>
          </cell>
        </row>
        <row r="519">
          <cell r="F519" t="str">
            <v>内科</v>
          </cell>
          <cell r="G519">
            <v>2020</v>
          </cell>
        </row>
        <row r="519">
          <cell r="I519" t="str">
            <v>合格</v>
          </cell>
          <cell r="J519">
            <v>0</v>
          </cell>
          <cell r="K519">
            <v>0</v>
          </cell>
          <cell r="L519">
            <v>0</v>
          </cell>
          <cell r="M519">
            <v>160</v>
          </cell>
          <cell r="N519">
            <v>0</v>
          </cell>
          <cell r="O519">
            <v>3</v>
          </cell>
          <cell r="P519">
            <v>0</v>
          </cell>
          <cell r="Q519">
            <v>0</v>
          </cell>
          <cell r="R519">
            <v>0</v>
          </cell>
          <cell r="S519">
            <v>60</v>
          </cell>
          <cell r="T519">
            <v>100</v>
          </cell>
          <cell r="U519">
            <v>10</v>
          </cell>
          <cell r="V519">
            <v>40</v>
          </cell>
          <cell r="W519">
            <v>30</v>
          </cell>
          <cell r="X519">
            <v>0</v>
          </cell>
          <cell r="Y519">
            <v>0</v>
          </cell>
          <cell r="Z519">
            <v>100</v>
          </cell>
          <cell r="AA519">
            <v>150</v>
          </cell>
          <cell r="AB519">
            <v>100</v>
          </cell>
          <cell r="AC519">
            <v>0</v>
          </cell>
          <cell r="AD519">
            <v>0</v>
          </cell>
          <cell r="AE519">
            <v>0</v>
          </cell>
          <cell r="AF519">
            <v>0</v>
          </cell>
          <cell r="AG519">
            <v>0</v>
          </cell>
          <cell r="AH519">
            <v>0</v>
          </cell>
        </row>
        <row r="519">
          <cell r="AK519">
            <v>750</v>
          </cell>
          <cell r="AL519" t="str">
            <v>内科</v>
          </cell>
        </row>
        <row r="520">
          <cell r="F520" t="str">
            <v>内科</v>
          </cell>
          <cell r="G520">
            <v>2020</v>
          </cell>
        </row>
        <row r="520">
          <cell r="I520" t="str">
            <v>合格</v>
          </cell>
          <cell r="J520">
            <v>0</v>
          </cell>
          <cell r="K520">
            <v>0</v>
          </cell>
          <cell r="L520">
            <v>0</v>
          </cell>
          <cell r="M520">
            <v>160</v>
          </cell>
          <cell r="N520">
            <v>0</v>
          </cell>
          <cell r="O520">
            <v>4</v>
          </cell>
          <cell r="P520">
            <v>1</v>
          </cell>
          <cell r="Q520">
            <v>0</v>
          </cell>
          <cell r="R520">
            <v>0</v>
          </cell>
          <cell r="S520">
            <v>100</v>
          </cell>
          <cell r="T520">
            <v>100</v>
          </cell>
          <cell r="U520">
            <v>10</v>
          </cell>
          <cell r="V520">
            <v>40</v>
          </cell>
          <cell r="W520">
            <v>60</v>
          </cell>
          <cell r="X520">
            <v>30</v>
          </cell>
          <cell r="Y520">
            <v>0</v>
          </cell>
          <cell r="Z520">
            <v>100</v>
          </cell>
          <cell r="AA520">
            <v>150</v>
          </cell>
          <cell r="AB520">
            <v>0</v>
          </cell>
          <cell r="AC520">
            <v>0</v>
          </cell>
          <cell r="AD520">
            <v>0</v>
          </cell>
          <cell r="AE520">
            <v>0</v>
          </cell>
          <cell r="AF520">
            <v>0</v>
          </cell>
          <cell r="AG520">
            <v>0</v>
          </cell>
          <cell r="AH520">
            <v>0</v>
          </cell>
        </row>
        <row r="520">
          <cell r="AK520">
            <v>750</v>
          </cell>
          <cell r="AL520" t="str">
            <v>内科</v>
          </cell>
        </row>
        <row r="521">
          <cell r="F521" t="str">
            <v>内科</v>
          </cell>
          <cell r="G521">
            <v>2021</v>
          </cell>
        </row>
        <row r="521">
          <cell r="I521" t="str">
            <v>合格</v>
          </cell>
          <cell r="J521">
            <v>0</v>
          </cell>
          <cell r="K521">
            <v>0</v>
          </cell>
          <cell r="L521">
            <v>0</v>
          </cell>
          <cell r="M521">
            <v>160</v>
          </cell>
        </row>
        <row r="521">
          <cell r="O521">
            <v>6</v>
          </cell>
          <cell r="P521">
            <v>3</v>
          </cell>
        </row>
        <row r="521">
          <cell r="S521">
            <v>180</v>
          </cell>
          <cell r="T521">
            <v>100</v>
          </cell>
          <cell r="U521">
            <v>10</v>
          </cell>
          <cell r="V521">
            <v>80</v>
          </cell>
          <cell r="W521">
            <v>60</v>
          </cell>
          <cell r="X521">
            <v>60</v>
          </cell>
          <cell r="Y521">
            <v>0</v>
          </cell>
          <cell r="Z521">
            <v>100</v>
          </cell>
          <cell r="AA521">
            <v>0</v>
          </cell>
          <cell r="AB521">
            <v>0</v>
          </cell>
          <cell r="AC521">
            <v>0</v>
          </cell>
          <cell r="AD521">
            <v>0</v>
          </cell>
          <cell r="AE521">
            <v>0</v>
          </cell>
          <cell r="AF521">
            <v>0</v>
          </cell>
          <cell r="AG521">
            <v>0</v>
          </cell>
          <cell r="AH521">
            <v>0</v>
          </cell>
        </row>
        <row r="521">
          <cell r="AK521">
            <v>750</v>
          </cell>
          <cell r="AL521" t="str">
            <v>内科</v>
          </cell>
        </row>
        <row r="522">
          <cell r="F522" t="str">
            <v>内科</v>
          </cell>
          <cell r="G522">
            <v>2020</v>
          </cell>
        </row>
        <row r="522">
          <cell r="I522" t="str">
            <v>合格</v>
          </cell>
          <cell r="J522">
            <v>0</v>
          </cell>
          <cell r="K522">
            <v>0</v>
          </cell>
          <cell r="L522">
            <v>0</v>
          </cell>
          <cell r="M522">
            <v>160</v>
          </cell>
        </row>
        <row r="522">
          <cell r="O522">
            <v>1</v>
          </cell>
          <cell r="P522">
            <v>1</v>
          </cell>
        </row>
        <row r="522">
          <cell r="S522">
            <v>40</v>
          </cell>
          <cell r="T522">
            <v>100</v>
          </cell>
          <cell r="U522">
            <v>10</v>
          </cell>
          <cell r="V522">
            <v>20</v>
          </cell>
          <cell r="W522">
            <v>30</v>
          </cell>
          <cell r="X522">
            <v>30</v>
          </cell>
          <cell r="Y522">
            <v>0</v>
          </cell>
          <cell r="Z522">
            <v>100</v>
          </cell>
          <cell r="AA522">
            <v>150</v>
          </cell>
          <cell r="AB522">
            <v>100</v>
          </cell>
          <cell r="AC522">
            <v>0</v>
          </cell>
          <cell r="AD522">
            <v>0</v>
          </cell>
          <cell r="AE522">
            <v>0</v>
          </cell>
          <cell r="AF522">
            <v>0</v>
          </cell>
          <cell r="AG522">
            <v>0</v>
          </cell>
          <cell r="AH522">
            <v>0</v>
          </cell>
        </row>
        <row r="522">
          <cell r="AK522">
            <v>740</v>
          </cell>
          <cell r="AL522" t="str">
            <v>内科</v>
          </cell>
        </row>
        <row r="523">
          <cell r="F523" t="str">
            <v>内科</v>
          </cell>
          <cell r="G523">
            <v>2020</v>
          </cell>
        </row>
        <row r="523">
          <cell r="I523" t="str">
            <v>合格</v>
          </cell>
          <cell r="J523">
            <v>0</v>
          </cell>
          <cell r="K523">
            <v>0</v>
          </cell>
          <cell r="L523">
            <v>0</v>
          </cell>
          <cell r="M523">
            <v>160</v>
          </cell>
          <cell r="N523">
            <v>0</v>
          </cell>
          <cell r="O523">
            <v>2</v>
          </cell>
          <cell r="P523">
            <v>0</v>
          </cell>
          <cell r="Q523">
            <v>0</v>
          </cell>
          <cell r="R523">
            <v>0</v>
          </cell>
          <cell r="S523">
            <v>40</v>
          </cell>
          <cell r="T523">
            <v>100</v>
          </cell>
          <cell r="U523">
            <v>10</v>
          </cell>
          <cell r="V523">
            <v>20</v>
          </cell>
          <cell r="W523">
            <v>30</v>
          </cell>
          <cell r="X523">
            <v>30</v>
          </cell>
          <cell r="Y523">
            <v>0</v>
          </cell>
          <cell r="Z523">
            <v>100</v>
          </cell>
          <cell r="AA523">
            <v>150</v>
          </cell>
          <cell r="AB523">
            <v>100</v>
          </cell>
          <cell r="AC523">
            <v>0</v>
          </cell>
          <cell r="AD523">
            <v>0</v>
          </cell>
          <cell r="AE523">
            <v>0</v>
          </cell>
          <cell r="AF523">
            <v>0</v>
          </cell>
          <cell r="AG523">
            <v>0</v>
          </cell>
          <cell r="AH523">
            <v>0</v>
          </cell>
        </row>
        <row r="523">
          <cell r="AK523">
            <v>740</v>
          </cell>
          <cell r="AL523" t="str">
            <v>内科</v>
          </cell>
        </row>
        <row r="524">
          <cell r="F524" t="str">
            <v>内科</v>
          </cell>
          <cell r="G524">
            <v>2020</v>
          </cell>
        </row>
        <row r="524">
          <cell r="I524" t="str">
            <v>合格</v>
          </cell>
          <cell r="J524">
            <v>0</v>
          </cell>
          <cell r="K524">
            <v>0</v>
          </cell>
          <cell r="L524">
            <v>0</v>
          </cell>
          <cell r="M524">
            <v>160</v>
          </cell>
        </row>
        <row r="524">
          <cell r="O524">
            <v>2</v>
          </cell>
          <cell r="P524">
            <v>2</v>
          </cell>
        </row>
        <row r="524">
          <cell r="S524">
            <v>80</v>
          </cell>
          <cell r="T524">
            <v>100</v>
          </cell>
          <cell r="U524">
            <v>10</v>
          </cell>
          <cell r="V524">
            <v>80</v>
          </cell>
          <cell r="W524">
            <v>60</v>
          </cell>
          <cell r="X524">
            <v>0</v>
          </cell>
          <cell r="Y524">
            <v>0</v>
          </cell>
          <cell r="Z524">
            <v>100</v>
          </cell>
          <cell r="AA524">
            <v>150</v>
          </cell>
          <cell r="AB524">
            <v>0</v>
          </cell>
          <cell r="AC524">
            <v>0</v>
          </cell>
          <cell r="AD524">
            <v>0</v>
          </cell>
          <cell r="AE524">
            <v>0</v>
          </cell>
          <cell r="AF524">
            <v>0</v>
          </cell>
          <cell r="AG524">
            <v>0</v>
          </cell>
          <cell r="AH524">
            <v>0</v>
          </cell>
        </row>
        <row r="524">
          <cell r="AK524">
            <v>740</v>
          </cell>
          <cell r="AL524" t="str">
            <v>内科</v>
          </cell>
        </row>
        <row r="525">
          <cell r="F525" t="str">
            <v>内科</v>
          </cell>
          <cell r="G525">
            <v>2020</v>
          </cell>
        </row>
        <row r="525">
          <cell r="I525" t="str">
            <v>合格</v>
          </cell>
          <cell r="J525">
            <v>0</v>
          </cell>
          <cell r="K525">
            <v>0</v>
          </cell>
          <cell r="L525">
            <v>0</v>
          </cell>
          <cell r="M525">
            <v>120</v>
          </cell>
        </row>
        <row r="525">
          <cell r="S525">
            <v>0</v>
          </cell>
          <cell r="T525">
            <v>100</v>
          </cell>
          <cell r="U525">
            <v>10</v>
          </cell>
          <cell r="V525">
            <v>80</v>
          </cell>
          <cell r="W525">
            <v>30</v>
          </cell>
          <cell r="X525">
            <v>30</v>
          </cell>
          <cell r="Y525">
            <v>0</v>
          </cell>
          <cell r="Z525">
            <v>100</v>
          </cell>
          <cell r="AA525">
            <v>150</v>
          </cell>
          <cell r="AB525">
            <v>100</v>
          </cell>
          <cell r="AC525">
            <v>0</v>
          </cell>
          <cell r="AD525">
            <v>0</v>
          </cell>
          <cell r="AE525">
            <v>0</v>
          </cell>
          <cell r="AF525">
            <v>0</v>
          </cell>
          <cell r="AG525">
            <v>0</v>
          </cell>
          <cell r="AH525">
            <v>0</v>
          </cell>
        </row>
        <row r="525">
          <cell r="AK525">
            <v>720</v>
          </cell>
          <cell r="AL525" t="str">
            <v>内科</v>
          </cell>
        </row>
        <row r="526">
          <cell r="F526" t="str">
            <v>内科</v>
          </cell>
          <cell r="G526">
            <v>2020</v>
          </cell>
        </row>
        <row r="526">
          <cell r="I526" t="str">
            <v>合格</v>
          </cell>
          <cell r="J526">
            <v>0</v>
          </cell>
          <cell r="K526">
            <v>0</v>
          </cell>
          <cell r="L526">
            <v>0</v>
          </cell>
          <cell r="M526">
            <v>120</v>
          </cell>
        </row>
        <row r="526">
          <cell r="S526">
            <v>0</v>
          </cell>
          <cell r="T526">
            <v>100</v>
          </cell>
          <cell r="U526">
            <v>10</v>
          </cell>
          <cell r="V526">
            <v>20</v>
          </cell>
          <cell r="W526">
            <v>30</v>
          </cell>
          <cell r="X526">
            <v>90</v>
          </cell>
          <cell r="Y526">
            <v>0</v>
          </cell>
          <cell r="Z526">
            <v>100</v>
          </cell>
          <cell r="AA526">
            <v>150</v>
          </cell>
          <cell r="AB526">
            <v>100</v>
          </cell>
          <cell r="AC526">
            <v>0</v>
          </cell>
          <cell r="AD526">
            <v>0</v>
          </cell>
          <cell r="AE526">
            <v>0</v>
          </cell>
          <cell r="AF526">
            <v>0</v>
          </cell>
          <cell r="AG526">
            <v>0</v>
          </cell>
          <cell r="AH526">
            <v>0</v>
          </cell>
        </row>
        <row r="526">
          <cell r="AK526">
            <v>720</v>
          </cell>
          <cell r="AL526" t="str">
            <v>内科</v>
          </cell>
        </row>
        <row r="527">
          <cell r="F527" t="str">
            <v>内科</v>
          </cell>
          <cell r="G527">
            <v>2020</v>
          </cell>
        </row>
        <row r="527">
          <cell r="I527" t="str">
            <v>合格</v>
          </cell>
          <cell r="J527">
            <v>0</v>
          </cell>
          <cell r="K527">
            <v>0</v>
          </cell>
          <cell r="L527">
            <v>0</v>
          </cell>
          <cell r="M527">
            <v>160</v>
          </cell>
        </row>
        <row r="527">
          <cell r="O527">
            <v>0</v>
          </cell>
          <cell r="P527">
            <v>2</v>
          </cell>
        </row>
        <row r="527">
          <cell r="S527">
            <v>40</v>
          </cell>
          <cell r="T527">
            <v>100</v>
          </cell>
          <cell r="U527">
            <v>10</v>
          </cell>
          <cell r="V527">
            <v>0</v>
          </cell>
          <cell r="W527">
            <v>60</v>
          </cell>
          <cell r="X527">
            <v>0</v>
          </cell>
          <cell r="Y527">
            <v>0</v>
          </cell>
          <cell r="Z527">
            <v>100</v>
          </cell>
          <cell r="AA527">
            <v>150</v>
          </cell>
          <cell r="AB527">
            <v>100</v>
          </cell>
          <cell r="AC527">
            <v>0</v>
          </cell>
          <cell r="AD527">
            <v>0</v>
          </cell>
          <cell r="AE527">
            <v>0</v>
          </cell>
          <cell r="AF527">
            <v>0</v>
          </cell>
          <cell r="AG527">
            <v>0</v>
          </cell>
          <cell r="AH527">
            <v>0</v>
          </cell>
        </row>
        <row r="527">
          <cell r="AK527">
            <v>720</v>
          </cell>
          <cell r="AL527" t="str">
            <v>内科</v>
          </cell>
        </row>
        <row r="528">
          <cell r="F528" t="str">
            <v>内科</v>
          </cell>
          <cell r="G528">
            <v>2022</v>
          </cell>
        </row>
        <row r="528">
          <cell r="I528" t="str">
            <v>合格</v>
          </cell>
          <cell r="J528">
            <v>0</v>
          </cell>
          <cell r="K528">
            <v>0</v>
          </cell>
          <cell r="L528">
            <v>0</v>
          </cell>
          <cell r="M528">
            <v>160</v>
          </cell>
        </row>
        <row r="528">
          <cell r="O528">
            <v>1</v>
          </cell>
          <cell r="P528">
            <v>1</v>
          </cell>
        </row>
        <row r="528">
          <cell r="S528">
            <v>40</v>
          </cell>
          <cell r="T528">
            <v>100</v>
          </cell>
          <cell r="U528">
            <v>10</v>
          </cell>
          <cell r="V528">
            <v>20</v>
          </cell>
          <cell r="W528">
            <v>30</v>
          </cell>
          <cell r="X528">
            <v>0</v>
          </cell>
          <cell r="Y528">
            <v>0</v>
          </cell>
          <cell r="Z528">
            <v>100</v>
          </cell>
          <cell r="AA528">
            <v>150</v>
          </cell>
          <cell r="AB528">
            <v>100</v>
          </cell>
          <cell r="AC528">
            <v>0</v>
          </cell>
          <cell r="AD528">
            <v>0</v>
          </cell>
          <cell r="AE528">
            <v>0</v>
          </cell>
          <cell r="AF528">
            <v>0</v>
          </cell>
          <cell r="AG528">
            <v>0</v>
          </cell>
          <cell r="AH528">
            <v>0</v>
          </cell>
        </row>
        <row r="528">
          <cell r="AK528">
            <v>710</v>
          </cell>
          <cell r="AL528" t="str">
            <v>内科</v>
          </cell>
        </row>
        <row r="529">
          <cell r="F529" t="str">
            <v>内科</v>
          </cell>
          <cell r="G529">
            <v>2020</v>
          </cell>
        </row>
        <row r="529">
          <cell r="I529" t="str">
            <v>合格</v>
          </cell>
          <cell r="J529">
            <v>0</v>
          </cell>
          <cell r="K529">
            <v>0</v>
          </cell>
          <cell r="L529">
            <v>0</v>
          </cell>
          <cell r="M529">
            <v>160</v>
          </cell>
          <cell r="N529">
            <v>0</v>
          </cell>
          <cell r="O529">
            <v>4</v>
          </cell>
          <cell r="P529">
            <v>1</v>
          </cell>
          <cell r="Q529">
            <v>0</v>
          </cell>
          <cell r="R529">
            <v>0</v>
          </cell>
          <cell r="S529">
            <v>100</v>
          </cell>
          <cell r="T529">
            <v>90</v>
          </cell>
          <cell r="U529">
            <v>10</v>
          </cell>
          <cell r="V529">
            <v>40</v>
          </cell>
          <cell r="W529">
            <v>30</v>
          </cell>
          <cell r="X529">
            <v>30</v>
          </cell>
          <cell r="Y529">
            <v>0</v>
          </cell>
          <cell r="Z529">
            <v>100</v>
          </cell>
          <cell r="AA529">
            <v>150</v>
          </cell>
          <cell r="AB529">
            <v>0</v>
          </cell>
          <cell r="AC529">
            <v>0</v>
          </cell>
          <cell r="AD529">
            <v>0</v>
          </cell>
          <cell r="AE529">
            <v>0</v>
          </cell>
          <cell r="AF529">
            <v>0</v>
          </cell>
          <cell r="AG529">
            <v>0</v>
          </cell>
          <cell r="AH529">
            <v>0</v>
          </cell>
        </row>
        <row r="529">
          <cell r="AK529">
            <v>710</v>
          </cell>
          <cell r="AL529" t="str">
            <v>内科</v>
          </cell>
        </row>
        <row r="530">
          <cell r="F530" t="str">
            <v>内科</v>
          </cell>
          <cell r="G530">
            <v>2020</v>
          </cell>
        </row>
        <row r="530">
          <cell r="I530" t="str">
            <v>合格</v>
          </cell>
          <cell r="J530">
            <v>0</v>
          </cell>
          <cell r="K530">
            <v>0</v>
          </cell>
          <cell r="L530">
            <v>0</v>
          </cell>
          <cell r="M530">
            <v>160</v>
          </cell>
        </row>
        <row r="530">
          <cell r="O530">
            <v>1</v>
          </cell>
        </row>
        <row r="530">
          <cell r="S530">
            <v>20</v>
          </cell>
          <cell r="T530">
            <v>100</v>
          </cell>
          <cell r="U530">
            <v>0</v>
          </cell>
          <cell r="V530">
            <v>20</v>
          </cell>
          <cell r="W530">
            <v>30</v>
          </cell>
          <cell r="X530">
            <v>30</v>
          </cell>
          <cell r="Y530">
            <v>0</v>
          </cell>
          <cell r="Z530">
            <v>100</v>
          </cell>
          <cell r="AA530">
            <v>150</v>
          </cell>
          <cell r="AB530">
            <v>100</v>
          </cell>
          <cell r="AC530">
            <v>0</v>
          </cell>
          <cell r="AD530">
            <v>0</v>
          </cell>
          <cell r="AE530">
            <v>0</v>
          </cell>
          <cell r="AF530">
            <v>0</v>
          </cell>
          <cell r="AG530">
            <v>0</v>
          </cell>
          <cell r="AH530">
            <v>0</v>
          </cell>
        </row>
        <row r="530">
          <cell r="AK530">
            <v>710</v>
          </cell>
          <cell r="AL530" t="str">
            <v>内科</v>
          </cell>
        </row>
        <row r="531">
          <cell r="F531" t="str">
            <v>内科</v>
          </cell>
          <cell r="G531">
            <v>2021</v>
          </cell>
        </row>
        <row r="531">
          <cell r="I531" t="str">
            <v>合格</v>
          </cell>
          <cell r="J531">
            <v>0</v>
          </cell>
          <cell r="K531">
            <v>0</v>
          </cell>
          <cell r="L531">
            <v>0</v>
          </cell>
          <cell r="M531">
            <v>160</v>
          </cell>
        </row>
        <row r="531">
          <cell r="O531">
            <v>6</v>
          </cell>
          <cell r="P531">
            <v>4</v>
          </cell>
        </row>
        <row r="531">
          <cell r="S531">
            <v>200</v>
          </cell>
          <cell r="T531">
            <v>100</v>
          </cell>
          <cell r="U531">
            <v>0</v>
          </cell>
          <cell r="V531">
            <v>60</v>
          </cell>
          <cell r="W531">
            <v>30</v>
          </cell>
          <cell r="X531">
            <v>60</v>
          </cell>
          <cell r="Y531">
            <v>0</v>
          </cell>
          <cell r="Z531">
            <v>100</v>
          </cell>
          <cell r="AA531">
            <v>0</v>
          </cell>
          <cell r="AB531">
            <v>0</v>
          </cell>
          <cell r="AC531">
            <v>0</v>
          </cell>
          <cell r="AD531">
            <v>0</v>
          </cell>
          <cell r="AE531">
            <v>0</v>
          </cell>
          <cell r="AF531">
            <v>0</v>
          </cell>
          <cell r="AG531">
            <v>0</v>
          </cell>
          <cell r="AH531">
            <v>0</v>
          </cell>
        </row>
        <row r="531">
          <cell r="AK531">
            <v>710</v>
          </cell>
          <cell r="AL531" t="str">
            <v>内科</v>
          </cell>
        </row>
        <row r="532">
          <cell r="F532" t="str">
            <v>内科</v>
          </cell>
          <cell r="G532">
            <v>2020</v>
          </cell>
        </row>
        <row r="532">
          <cell r="I532" t="str">
            <v>合格</v>
          </cell>
          <cell r="J532">
            <v>0</v>
          </cell>
          <cell r="K532">
            <v>0</v>
          </cell>
          <cell r="L532">
            <v>0</v>
          </cell>
          <cell r="M532">
            <v>160</v>
          </cell>
          <cell r="N532">
            <v>0</v>
          </cell>
          <cell r="O532">
            <v>4</v>
          </cell>
          <cell r="P532">
            <v>1</v>
          </cell>
          <cell r="Q532">
            <v>0</v>
          </cell>
          <cell r="R532">
            <v>0</v>
          </cell>
          <cell r="S532">
            <v>100</v>
          </cell>
          <cell r="T532">
            <v>100</v>
          </cell>
          <cell r="U532">
            <v>10</v>
          </cell>
          <cell r="V532">
            <v>20</v>
          </cell>
          <cell r="W532">
            <v>30</v>
          </cell>
          <cell r="X532">
            <v>30</v>
          </cell>
          <cell r="Y532">
            <v>0</v>
          </cell>
          <cell r="Z532">
            <v>100</v>
          </cell>
          <cell r="AA532">
            <v>150</v>
          </cell>
          <cell r="AB532">
            <v>0</v>
          </cell>
          <cell r="AC532">
            <v>0</v>
          </cell>
          <cell r="AD532">
            <v>0</v>
          </cell>
          <cell r="AE532">
            <v>0</v>
          </cell>
          <cell r="AF532">
            <v>0</v>
          </cell>
          <cell r="AG532">
            <v>0</v>
          </cell>
          <cell r="AH532">
            <v>0</v>
          </cell>
        </row>
        <row r="532">
          <cell r="AK532">
            <v>700</v>
          </cell>
          <cell r="AL532" t="str">
            <v>内科</v>
          </cell>
        </row>
        <row r="533">
          <cell r="F533" t="str">
            <v>内科</v>
          </cell>
          <cell r="G533">
            <v>2020</v>
          </cell>
        </row>
        <row r="533">
          <cell r="I533" t="str">
            <v>合格</v>
          </cell>
          <cell r="J533">
            <v>0</v>
          </cell>
          <cell r="K533">
            <v>0</v>
          </cell>
          <cell r="L533">
            <v>0</v>
          </cell>
          <cell r="M533">
            <v>160</v>
          </cell>
          <cell r="N533">
            <v>0</v>
          </cell>
          <cell r="O533">
            <v>4</v>
          </cell>
          <cell r="P533">
            <v>1</v>
          </cell>
          <cell r="Q533">
            <v>0</v>
          </cell>
          <cell r="R533">
            <v>0</v>
          </cell>
          <cell r="S533">
            <v>100</v>
          </cell>
          <cell r="T533">
            <v>100</v>
          </cell>
          <cell r="U533">
            <v>10</v>
          </cell>
          <cell r="V533">
            <v>20</v>
          </cell>
          <cell r="W533">
            <v>30</v>
          </cell>
          <cell r="X533">
            <v>30</v>
          </cell>
          <cell r="Y533">
            <v>0</v>
          </cell>
          <cell r="Z533">
            <v>100</v>
          </cell>
          <cell r="AA533">
            <v>150</v>
          </cell>
          <cell r="AB533">
            <v>0</v>
          </cell>
          <cell r="AC533">
            <v>0</v>
          </cell>
          <cell r="AD533">
            <v>0</v>
          </cell>
          <cell r="AE533">
            <v>0</v>
          </cell>
          <cell r="AF533">
            <v>0</v>
          </cell>
          <cell r="AG533">
            <v>0</v>
          </cell>
          <cell r="AH533">
            <v>0</v>
          </cell>
        </row>
        <row r="533">
          <cell r="AK533">
            <v>700</v>
          </cell>
          <cell r="AL533" t="str">
            <v>内科</v>
          </cell>
        </row>
        <row r="534">
          <cell r="F534" t="str">
            <v>内科</v>
          </cell>
          <cell r="G534">
            <v>2020</v>
          </cell>
        </row>
        <row r="534">
          <cell r="I534" t="str">
            <v>合格</v>
          </cell>
          <cell r="J534">
            <v>0</v>
          </cell>
          <cell r="K534">
            <v>0</v>
          </cell>
          <cell r="L534">
            <v>0</v>
          </cell>
          <cell r="M534">
            <v>160</v>
          </cell>
          <cell r="N534">
            <v>0</v>
          </cell>
          <cell r="O534">
            <v>2</v>
          </cell>
          <cell r="P534">
            <v>0</v>
          </cell>
          <cell r="Q534">
            <v>0</v>
          </cell>
          <cell r="R534">
            <v>0</v>
          </cell>
          <cell r="S534">
            <v>40</v>
          </cell>
          <cell r="T534">
            <v>100</v>
          </cell>
          <cell r="U534">
            <v>0</v>
          </cell>
          <cell r="V534">
            <v>20</v>
          </cell>
          <cell r="W534">
            <v>0</v>
          </cell>
          <cell r="X534">
            <v>30</v>
          </cell>
          <cell r="Y534">
            <v>0</v>
          </cell>
          <cell r="Z534">
            <v>100</v>
          </cell>
          <cell r="AA534">
            <v>150</v>
          </cell>
          <cell r="AB534">
            <v>100</v>
          </cell>
          <cell r="AC534">
            <v>0</v>
          </cell>
          <cell r="AD534">
            <v>0</v>
          </cell>
          <cell r="AE534">
            <v>0</v>
          </cell>
          <cell r="AF534">
            <v>0</v>
          </cell>
          <cell r="AG534">
            <v>0</v>
          </cell>
          <cell r="AH534">
            <v>0</v>
          </cell>
        </row>
        <row r="534">
          <cell r="AK534">
            <v>700</v>
          </cell>
          <cell r="AL534" t="str">
            <v>内科</v>
          </cell>
        </row>
        <row r="535">
          <cell r="F535" t="str">
            <v>内科</v>
          </cell>
          <cell r="G535">
            <v>2020</v>
          </cell>
        </row>
        <row r="535">
          <cell r="I535" t="str">
            <v>合格</v>
          </cell>
          <cell r="J535">
            <v>0</v>
          </cell>
          <cell r="K535">
            <v>0</v>
          </cell>
          <cell r="L535">
            <v>0</v>
          </cell>
          <cell r="M535">
            <v>160</v>
          </cell>
        </row>
        <row r="535">
          <cell r="O535">
            <v>2</v>
          </cell>
          <cell r="P535">
            <v>2</v>
          </cell>
        </row>
        <row r="535">
          <cell r="S535">
            <v>80</v>
          </cell>
          <cell r="T535">
            <v>100</v>
          </cell>
          <cell r="U535">
            <v>0</v>
          </cell>
          <cell r="V535">
            <v>20</v>
          </cell>
          <cell r="W535">
            <v>60</v>
          </cell>
          <cell r="X535">
            <v>30</v>
          </cell>
          <cell r="Y535">
            <v>0</v>
          </cell>
          <cell r="Z535">
            <v>100</v>
          </cell>
          <cell r="AA535">
            <v>150</v>
          </cell>
          <cell r="AB535">
            <v>0</v>
          </cell>
          <cell r="AC535">
            <v>0</v>
          </cell>
          <cell r="AD535">
            <v>0</v>
          </cell>
          <cell r="AE535">
            <v>0</v>
          </cell>
          <cell r="AF535">
            <v>0</v>
          </cell>
          <cell r="AG535">
            <v>0</v>
          </cell>
          <cell r="AH535">
            <v>0</v>
          </cell>
        </row>
        <row r="535">
          <cell r="AK535">
            <v>700</v>
          </cell>
          <cell r="AL535" t="str">
            <v>内科</v>
          </cell>
        </row>
        <row r="536">
          <cell r="F536" t="str">
            <v>内科</v>
          </cell>
          <cell r="G536">
            <v>2020</v>
          </cell>
        </row>
        <row r="536">
          <cell r="I536" t="str">
            <v>合格</v>
          </cell>
          <cell r="J536">
            <v>0</v>
          </cell>
          <cell r="K536">
            <v>0</v>
          </cell>
          <cell r="L536">
            <v>0</v>
          </cell>
          <cell r="M536">
            <v>120</v>
          </cell>
        </row>
        <row r="536">
          <cell r="S536">
            <v>0</v>
          </cell>
          <cell r="T536">
            <v>95</v>
          </cell>
          <cell r="U536">
            <v>10</v>
          </cell>
          <cell r="V536">
            <v>60</v>
          </cell>
          <cell r="W536">
            <v>30</v>
          </cell>
          <cell r="X536">
            <v>30</v>
          </cell>
          <cell r="Y536">
            <v>0</v>
          </cell>
          <cell r="Z536">
            <v>100</v>
          </cell>
          <cell r="AA536">
            <v>150</v>
          </cell>
          <cell r="AB536">
            <v>100</v>
          </cell>
          <cell r="AC536">
            <v>0</v>
          </cell>
          <cell r="AD536">
            <v>0</v>
          </cell>
          <cell r="AE536">
            <v>0</v>
          </cell>
          <cell r="AF536">
            <v>0</v>
          </cell>
          <cell r="AG536">
            <v>0</v>
          </cell>
          <cell r="AH536">
            <v>0</v>
          </cell>
        </row>
        <row r="536">
          <cell r="AK536">
            <v>695</v>
          </cell>
          <cell r="AL536" t="str">
            <v>内科</v>
          </cell>
        </row>
        <row r="537">
          <cell r="F537" t="str">
            <v>内科</v>
          </cell>
          <cell r="G537">
            <v>2020</v>
          </cell>
        </row>
        <row r="537">
          <cell r="I537" t="str">
            <v>合格</v>
          </cell>
          <cell r="J537">
            <v>0</v>
          </cell>
          <cell r="K537">
            <v>0</v>
          </cell>
          <cell r="L537">
            <v>0</v>
          </cell>
          <cell r="M537">
            <v>160</v>
          </cell>
          <cell r="N537">
            <v>0</v>
          </cell>
          <cell r="O537">
            <v>2</v>
          </cell>
          <cell r="P537">
            <v>0</v>
          </cell>
          <cell r="Q537">
            <v>0</v>
          </cell>
          <cell r="R537">
            <v>0</v>
          </cell>
          <cell r="S537">
            <v>40</v>
          </cell>
          <cell r="T537">
            <v>100</v>
          </cell>
          <cell r="U537">
            <v>0</v>
          </cell>
          <cell r="V537">
            <v>60</v>
          </cell>
          <cell r="W537">
            <v>30</v>
          </cell>
          <cell r="X537">
            <v>30</v>
          </cell>
          <cell r="Y537">
            <v>20</v>
          </cell>
          <cell r="Z537">
            <v>100</v>
          </cell>
          <cell r="AA537">
            <v>150</v>
          </cell>
          <cell r="AB537">
            <v>0</v>
          </cell>
          <cell r="AC537">
            <v>0</v>
          </cell>
          <cell r="AD537">
            <v>0</v>
          </cell>
          <cell r="AE537">
            <v>0</v>
          </cell>
          <cell r="AF537">
            <v>0</v>
          </cell>
          <cell r="AG537">
            <v>0</v>
          </cell>
          <cell r="AH537">
            <v>0</v>
          </cell>
        </row>
        <row r="537">
          <cell r="AK537">
            <v>690</v>
          </cell>
          <cell r="AL537" t="str">
            <v>内科</v>
          </cell>
        </row>
        <row r="538">
          <cell r="F538" t="str">
            <v>内科</v>
          </cell>
          <cell r="G538">
            <v>2020</v>
          </cell>
        </row>
        <row r="538">
          <cell r="I538" t="str">
            <v>合格</v>
          </cell>
          <cell r="J538">
            <v>0</v>
          </cell>
          <cell r="K538">
            <v>0</v>
          </cell>
          <cell r="L538">
            <v>0</v>
          </cell>
          <cell r="M538">
            <v>160</v>
          </cell>
          <cell r="N538">
            <v>0</v>
          </cell>
          <cell r="O538">
            <v>4</v>
          </cell>
          <cell r="P538">
            <v>1</v>
          </cell>
          <cell r="Q538">
            <v>0</v>
          </cell>
          <cell r="R538">
            <v>0</v>
          </cell>
          <cell r="S538">
            <v>100</v>
          </cell>
          <cell r="T538">
            <v>100</v>
          </cell>
          <cell r="U538">
            <v>10</v>
          </cell>
          <cell r="V538">
            <v>20</v>
          </cell>
          <cell r="W538">
            <v>30</v>
          </cell>
          <cell r="X538">
            <v>0</v>
          </cell>
          <cell r="Y538">
            <v>20</v>
          </cell>
          <cell r="Z538">
            <v>100</v>
          </cell>
          <cell r="AA538">
            <v>150</v>
          </cell>
          <cell r="AB538">
            <v>0</v>
          </cell>
          <cell r="AC538">
            <v>0</v>
          </cell>
          <cell r="AD538">
            <v>0</v>
          </cell>
          <cell r="AE538">
            <v>0</v>
          </cell>
          <cell r="AF538">
            <v>0</v>
          </cell>
          <cell r="AG538">
            <v>0</v>
          </cell>
          <cell r="AH538">
            <v>0</v>
          </cell>
        </row>
        <row r="538">
          <cell r="AK538">
            <v>690</v>
          </cell>
          <cell r="AL538" t="str">
            <v>内科</v>
          </cell>
        </row>
        <row r="539">
          <cell r="F539" t="str">
            <v>内科</v>
          </cell>
          <cell r="G539">
            <v>2020</v>
          </cell>
        </row>
        <row r="539">
          <cell r="I539" t="str">
            <v>合格</v>
          </cell>
          <cell r="J539">
            <v>0</v>
          </cell>
          <cell r="K539">
            <v>0</v>
          </cell>
          <cell r="L539">
            <v>0</v>
          </cell>
          <cell r="M539">
            <v>160</v>
          </cell>
        </row>
        <row r="539">
          <cell r="O539">
            <v>1</v>
          </cell>
        </row>
        <row r="539">
          <cell r="S539">
            <v>20</v>
          </cell>
          <cell r="T539">
            <v>100</v>
          </cell>
          <cell r="U539">
            <v>0</v>
          </cell>
          <cell r="V539">
            <v>0</v>
          </cell>
          <cell r="W539">
            <v>30</v>
          </cell>
          <cell r="X539">
            <v>30</v>
          </cell>
          <cell r="Y539">
            <v>0</v>
          </cell>
          <cell r="Z539">
            <v>100</v>
          </cell>
          <cell r="AA539">
            <v>150</v>
          </cell>
          <cell r="AB539">
            <v>100</v>
          </cell>
          <cell r="AC539">
            <v>0</v>
          </cell>
          <cell r="AD539">
            <v>0</v>
          </cell>
          <cell r="AE539">
            <v>0</v>
          </cell>
          <cell r="AF539">
            <v>0</v>
          </cell>
          <cell r="AG539">
            <v>0</v>
          </cell>
          <cell r="AH539">
            <v>0</v>
          </cell>
        </row>
        <row r="539">
          <cell r="AK539">
            <v>690</v>
          </cell>
          <cell r="AL539" t="str">
            <v>内科</v>
          </cell>
        </row>
        <row r="540">
          <cell r="F540" t="str">
            <v>内科</v>
          </cell>
          <cell r="G540">
            <v>2020</v>
          </cell>
        </row>
        <row r="540">
          <cell r="I540" t="str">
            <v>合格</v>
          </cell>
          <cell r="J540">
            <v>0</v>
          </cell>
          <cell r="K540">
            <v>0</v>
          </cell>
          <cell r="L540">
            <v>0</v>
          </cell>
          <cell r="M540">
            <v>120</v>
          </cell>
        </row>
        <row r="540">
          <cell r="S540">
            <v>0</v>
          </cell>
          <cell r="T540">
            <v>100</v>
          </cell>
          <cell r="U540">
            <v>10</v>
          </cell>
          <cell r="V540">
            <v>80</v>
          </cell>
          <cell r="W540">
            <v>30</v>
          </cell>
          <cell r="X540">
            <v>0</v>
          </cell>
          <cell r="Y540">
            <v>0</v>
          </cell>
          <cell r="Z540">
            <v>100</v>
          </cell>
          <cell r="AA540">
            <v>150</v>
          </cell>
          <cell r="AB540">
            <v>100</v>
          </cell>
          <cell r="AC540">
            <v>0</v>
          </cell>
          <cell r="AD540">
            <v>0</v>
          </cell>
          <cell r="AE540">
            <v>0</v>
          </cell>
          <cell r="AF540">
            <v>0</v>
          </cell>
          <cell r="AG540">
            <v>0</v>
          </cell>
          <cell r="AH540">
            <v>0</v>
          </cell>
        </row>
        <row r="540">
          <cell r="AK540">
            <v>690</v>
          </cell>
          <cell r="AL540" t="str">
            <v>内科</v>
          </cell>
        </row>
        <row r="541">
          <cell r="F541" t="str">
            <v>内科</v>
          </cell>
          <cell r="G541">
            <v>2020</v>
          </cell>
        </row>
        <row r="541">
          <cell r="I541" t="str">
            <v>合格</v>
          </cell>
          <cell r="J541">
            <v>0</v>
          </cell>
          <cell r="K541">
            <v>0</v>
          </cell>
          <cell r="L541">
            <v>0</v>
          </cell>
          <cell r="M541">
            <v>160</v>
          </cell>
          <cell r="N541">
            <v>0</v>
          </cell>
          <cell r="O541">
            <v>2</v>
          </cell>
          <cell r="P541">
            <v>0</v>
          </cell>
          <cell r="Q541">
            <v>0</v>
          </cell>
          <cell r="R541">
            <v>0</v>
          </cell>
          <cell r="S541">
            <v>40</v>
          </cell>
          <cell r="T541">
            <v>100</v>
          </cell>
          <cell r="U541">
            <v>10</v>
          </cell>
          <cell r="V541">
            <v>20</v>
          </cell>
          <cell r="W541">
            <v>0</v>
          </cell>
          <cell r="X541">
            <v>0</v>
          </cell>
          <cell r="Y541">
            <v>0</v>
          </cell>
          <cell r="Z541">
            <v>100</v>
          </cell>
          <cell r="AA541">
            <v>150</v>
          </cell>
          <cell r="AB541">
            <v>100</v>
          </cell>
          <cell r="AC541">
            <v>0</v>
          </cell>
          <cell r="AD541">
            <v>0</v>
          </cell>
          <cell r="AE541">
            <v>0</v>
          </cell>
          <cell r="AF541">
            <v>0</v>
          </cell>
          <cell r="AG541">
            <v>0</v>
          </cell>
          <cell r="AH541">
            <v>0</v>
          </cell>
        </row>
        <row r="541">
          <cell r="AK541">
            <v>680</v>
          </cell>
          <cell r="AL541" t="str">
            <v>内科</v>
          </cell>
        </row>
        <row r="542">
          <cell r="F542" t="str">
            <v>内科</v>
          </cell>
          <cell r="G542">
            <v>2022</v>
          </cell>
        </row>
        <row r="542">
          <cell r="I542" t="str">
            <v>合格</v>
          </cell>
          <cell r="J542">
            <v>0</v>
          </cell>
          <cell r="K542">
            <v>0</v>
          </cell>
          <cell r="L542">
            <v>0</v>
          </cell>
          <cell r="M542">
            <v>160</v>
          </cell>
        </row>
        <row r="542">
          <cell r="O542">
            <v>1</v>
          </cell>
          <cell r="P542">
            <v>1</v>
          </cell>
        </row>
        <row r="542">
          <cell r="S542">
            <v>40</v>
          </cell>
          <cell r="T542">
            <v>100</v>
          </cell>
          <cell r="U542">
            <v>0</v>
          </cell>
          <cell r="V542">
            <v>0</v>
          </cell>
          <cell r="W542">
            <v>30</v>
          </cell>
          <cell r="X542">
            <v>0</v>
          </cell>
          <cell r="Y542">
            <v>0</v>
          </cell>
          <cell r="Z542">
            <v>100</v>
          </cell>
          <cell r="AA542">
            <v>150</v>
          </cell>
          <cell r="AB542">
            <v>100</v>
          </cell>
          <cell r="AC542">
            <v>0</v>
          </cell>
          <cell r="AD542">
            <v>0</v>
          </cell>
          <cell r="AE542">
            <v>0</v>
          </cell>
          <cell r="AF542">
            <v>0</v>
          </cell>
          <cell r="AG542">
            <v>0</v>
          </cell>
          <cell r="AH542">
            <v>0</v>
          </cell>
        </row>
        <row r="542">
          <cell r="AK542">
            <v>680</v>
          </cell>
          <cell r="AL542" t="str">
            <v>内科</v>
          </cell>
        </row>
        <row r="543">
          <cell r="F543" t="str">
            <v>内科</v>
          </cell>
          <cell r="G543">
            <v>2021</v>
          </cell>
        </row>
        <row r="543">
          <cell r="I543" t="str">
            <v>合格</v>
          </cell>
          <cell r="J543">
            <v>0</v>
          </cell>
          <cell r="K543">
            <v>0</v>
          </cell>
          <cell r="L543">
            <v>0</v>
          </cell>
          <cell r="M543">
            <v>160</v>
          </cell>
        </row>
        <row r="543">
          <cell r="O543">
            <v>4</v>
          </cell>
          <cell r="P543">
            <v>0</v>
          </cell>
        </row>
        <row r="543">
          <cell r="S543">
            <v>80</v>
          </cell>
          <cell r="T543">
            <v>100</v>
          </cell>
          <cell r="U543">
            <v>0</v>
          </cell>
          <cell r="V543">
            <v>0</v>
          </cell>
          <cell r="W543">
            <v>60</v>
          </cell>
          <cell r="X543">
            <v>30</v>
          </cell>
          <cell r="Y543">
            <v>0</v>
          </cell>
          <cell r="Z543">
            <v>100</v>
          </cell>
          <cell r="AA543">
            <v>150</v>
          </cell>
          <cell r="AB543">
            <v>0</v>
          </cell>
          <cell r="AC543">
            <v>0</v>
          </cell>
          <cell r="AD543">
            <v>0</v>
          </cell>
          <cell r="AE543">
            <v>0</v>
          </cell>
          <cell r="AF543">
            <v>0</v>
          </cell>
          <cell r="AG543">
            <v>0</v>
          </cell>
          <cell r="AH543">
            <v>0</v>
          </cell>
        </row>
        <row r="543">
          <cell r="AK543">
            <v>680</v>
          </cell>
          <cell r="AL543" t="str">
            <v>内科</v>
          </cell>
        </row>
        <row r="544">
          <cell r="F544" t="str">
            <v>内科</v>
          </cell>
          <cell r="G544">
            <v>2020</v>
          </cell>
        </row>
        <row r="544">
          <cell r="I544" t="str">
            <v>合格</v>
          </cell>
          <cell r="J544">
            <v>0</v>
          </cell>
          <cell r="K544">
            <v>0</v>
          </cell>
          <cell r="L544">
            <v>0</v>
          </cell>
          <cell r="M544">
            <v>120</v>
          </cell>
        </row>
        <row r="544">
          <cell r="S544">
            <v>0</v>
          </cell>
          <cell r="T544">
            <v>95</v>
          </cell>
          <cell r="U544">
            <v>10</v>
          </cell>
          <cell r="V544">
            <v>40</v>
          </cell>
          <cell r="W544">
            <v>30</v>
          </cell>
          <cell r="X544">
            <v>30</v>
          </cell>
          <cell r="Y544">
            <v>0</v>
          </cell>
          <cell r="Z544">
            <v>100</v>
          </cell>
          <cell r="AA544">
            <v>150</v>
          </cell>
          <cell r="AB544">
            <v>100</v>
          </cell>
          <cell r="AC544">
            <v>0</v>
          </cell>
          <cell r="AD544">
            <v>0</v>
          </cell>
          <cell r="AE544">
            <v>0</v>
          </cell>
          <cell r="AF544">
            <v>0</v>
          </cell>
          <cell r="AG544">
            <v>0</v>
          </cell>
          <cell r="AH544">
            <v>0</v>
          </cell>
        </row>
        <row r="544">
          <cell r="AK544">
            <v>675</v>
          </cell>
          <cell r="AL544" t="str">
            <v>内科</v>
          </cell>
        </row>
        <row r="545">
          <cell r="F545" t="str">
            <v>内科</v>
          </cell>
          <cell r="G545">
            <v>2021</v>
          </cell>
        </row>
        <row r="545">
          <cell r="I545" t="str">
            <v>合格</v>
          </cell>
          <cell r="J545">
            <v>0</v>
          </cell>
          <cell r="K545">
            <v>0</v>
          </cell>
          <cell r="L545">
            <v>0</v>
          </cell>
          <cell r="M545">
            <v>160</v>
          </cell>
          <cell r="N545">
            <v>0</v>
          </cell>
          <cell r="O545">
            <v>5</v>
          </cell>
          <cell r="P545">
            <v>6</v>
          </cell>
        </row>
        <row r="545">
          <cell r="S545">
            <v>220</v>
          </cell>
          <cell r="T545">
            <v>100</v>
          </cell>
          <cell r="U545">
            <v>10</v>
          </cell>
          <cell r="V545">
            <v>80</v>
          </cell>
          <cell r="W545">
            <v>30</v>
          </cell>
          <cell r="X545">
            <v>60</v>
          </cell>
          <cell r="Y545">
            <v>0</v>
          </cell>
          <cell r="Z545">
            <v>0</v>
          </cell>
          <cell r="AA545">
            <v>0</v>
          </cell>
          <cell r="AB545">
            <v>0</v>
          </cell>
          <cell r="AC545">
            <v>0</v>
          </cell>
          <cell r="AD545">
            <v>0</v>
          </cell>
          <cell r="AE545">
            <v>0</v>
          </cell>
          <cell r="AF545">
            <v>0</v>
          </cell>
          <cell r="AG545">
            <v>0</v>
          </cell>
          <cell r="AH545">
            <v>0</v>
          </cell>
        </row>
        <row r="545">
          <cell r="AK545">
            <v>660</v>
          </cell>
          <cell r="AL545" t="str">
            <v>内科</v>
          </cell>
        </row>
        <row r="546">
          <cell r="F546" t="str">
            <v>内科</v>
          </cell>
          <cell r="G546">
            <v>2021</v>
          </cell>
        </row>
        <row r="546">
          <cell r="I546" t="str">
            <v>合格</v>
          </cell>
          <cell r="J546">
            <v>0</v>
          </cell>
          <cell r="K546">
            <v>0</v>
          </cell>
          <cell r="L546">
            <v>0</v>
          </cell>
          <cell r="M546">
            <v>160</v>
          </cell>
        </row>
        <row r="546">
          <cell r="O546">
            <v>1</v>
          </cell>
        </row>
        <row r="546">
          <cell r="S546">
            <v>20</v>
          </cell>
          <cell r="T546">
            <v>100</v>
          </cell>
          <cell r="U546">
            <v>0</v>
          </cell>
          <cell r="V546">
            <v>0</v>
          </cell>
          <cell r="W546">
            <v>30</v>
          </cell>
          <cell r="X546">
            <v>0</v>
          </cell>
          <cell r="Y546">
            <v>0</v>
          </cell>
          <cell r="Z546">
            <v>100</v>
          </cell>
          <cell r="AA546">
            <v>150</v>
          </cell>
          <cell r="AB546">
            <v>100</v>
          </cell>
          <cell r="AC546">
            <v>0</v>
          </cell>
          <cell r="AD546">
            <v>0</v>
          </cell>
          <cell r="AE546">
            <v>0</v>
          </cell>
          <cell r="AF546">
            <v>0</v>
          </cell>
          <cell r="AG546">
            <v>0</v>
          </cell>
          <cell r="AH546">
            <v>0</v>
          </cell>
        </row>
        <row r="546">
          <cell r="AK546">
            <v>660</v>
          </cell>
          <cell r="AL546" t="str">
            <v>内科</v>
          </cell>
        </row>
        <row r="547">
          <cell r="F547" t="str">
            <v>内科</v>
          </cell>
          <cell r="G547">
            <v>2021</v>
          </cell>
        </row>
        <row r="547">
          <cell r="I547" t="str">
            <v>合格</v>
          </cell>
          <cell r="J547">
            <v>0</v>
          </cell>
          <cell r="K547">
            <v>0</v>
          </cell>
          <cell r="L547">
            <v>0</v>
          </cell>
          <cell r="M547">
            <v>160</v>
          </cell>
          <cell r="N547">
            <v>0</v>
          </cell>
          <cell r="O547">
            <v>2</v>
          </cell>
          <cell r="P547">
            <v>1</v>
          </cell>
          <cell r="Q547">
            <v>0</v>
          </cell>
          <cell r="R547">
            <v>0</v>
          </cell>
          <cell r="S547">
            <v>60</v>
          </cell>
          <cell r="T547">
            <v>100</v>
          </cell>
          <cell r="U547">
            <v>10</v>
          </cell>
          <cell r="V547">
            <v>40</v>
          </cell>
          <cell r="W547">
            <v>30</v>
          </cell>
          <cell r="X547">
            <v>0</v>
          </cell>
          <cell r="Y547">
            <v>0</v>
          </cell>
          <cell r="Z547">
            <v>100</v>
          </cell>
          <cell r="AA547">
            <v>150</v>
          </cell>
          <cell r="AB547">
            <v>0</v>
          </cell>
          <cell r="AC547">
            <v>0</v>
          </cell>
          <cell r="AD547">
            <v>0</v>
          </cell>
          <cell r="AE547">
            <v>0</v>
          </cell>
          <cell r="AF547">
            <v>0</v>
          </cell>
          <cell r="AG547">
            <v>0</v>
          </cell>
          <cell r="AH547">
            <v>0</v>
          </cell>
        </row>
        <row r="547">
          <cell r="AK547">
            <v>650</v>
          </cell>
          <cell r="AL547" t="str">
            <v>内科</v>
          </cell>
        </row>
        <row r="548">
          <cell r="F548" t="str">
            <v>内科</v>
          </cell>
          <cell r="G548">
            <v>2021</v>
          </cell>
        </row>
        <row r="548">
          <cell r="I548" t="str">
            <v>合格</v>
          </cell>
          <cell r="J548">
            <v>0</v>
          </cell>
          <cell r="K548">
            <v>0</v>
          </cell>
          <cell r="L548">
            <v>0</v>
          </cell>
          <cell r="M548">
            <v>160</v>
          </cell>
          <cell r="N548">
            <v>0</v>
          </cell>
          <cell r="O548">
            <v>0</v>
          </cell>
          <cell r="P548">
            <v>0</v>
          </cell>
          <cell r="Q548">
            <v>0</v>
          </cell>
          <cell r="R548">
            <v>0</v>
          </cell>
          <cell r="S548">
            <v>0</v>
          </cell>
          <cell r="T548">
            <v>100</v>
          </cell>
          <cell r="U548">
            <v>10</v>
          </cell>
          <cell r="V548">
            <v>0</v>
          </cell>
          <cell r="W548">
            <v>30</v>
          </cell>
          <cell r="X548">
            <v>0</v>
          </cell>
          <cell r="Y548">
            <v>0</v>
          </cell>
          <cell r="Z548">
            <v>100</v>
          </cell>
          <cell r="AA548">
            <v>150</v>
          </cell>
          <cell r="AB548">
            <v>100</v>
          </cell>
          <cell r="AC548">
            <v>0</v>
          </cell>
          <cell r="AD548">
            <v>0</v>
          </cell>
          <cell r="AE548">
            <v>0</v>
          </cell>
          <cell r="AF548">
            <v>0</v>
          </cell>
          <cell r="AG548">
            <v>0</v>
          </cell>
          <cell r="AH548">
            <v>0</v>
          </cell>
        </row>
        <row r="548">
          <cell r="AK548">
            <v>650</v>
          </cell>
          <cell r="AL548" t="str">
            <v>内科</v>
          </cell>
        </row>
        <row r="549">
          <cell r="F549" t="str">
            <v>内科</v>
          </cell>
          <cell r="G549">
            <v>2021</v>
          </cell>
        </row>
        <row r="549">
          <cell r="I549" t="str">
            <v>合格</v>
          </cell>
          <cell r="J549">
            <v>0</v>
          </cell>
          <cell r="K549">
            <v>0</v>
          </cell>
          <cell r="L549">
            <v>0</v>
          </cell>
          <cell r="M549">
            <v>160</v>
          </cell>
          <cell r="N549">
            <v>0</v>
          </cell>
          <cell r="O549">
            <v>0</v>
          </cell>
          <cell r="P549">
            <v>0</v>
          </cell>
          <cell r="Q549">
            <v>0</v>
          </cell>
          <cell r="R549">
            <v>0</v>
          </cell>
          <cell r="S549">
            <v>0</v>
          </cell>
          <cell r="T549">
            <v>100</v>
          </cell>
          <cell r="U549">
            <v>0</v>
          </cell>
          <cell r="V549">
            <v>0</v>
          </cell>
          <cell r="W549">
            <v>0</v>
          </cell>
          <cell r="X549">
            <v>0</v>
          </cell>
          <cell r="Y549">
            <v>0</v>
          </cell>
          <cell r="Z549">
            <v>100</v>
          </cell>
          <cell r="AA549">
            <v>150</v>
          </cell>
          <cell r="AB549">
            <v>100</v>
          </cell>
          <cell r="AC549">
            <v>0</v>
          </cell>
          <cell r="AD549">
            <v>20</v>
          </cell>
          <cell r="AE549">
            <v>0</v>
          </cell>
          <cell r="AF549">
            <v>0</v>
          </cell>
          <cell r="AG549">
            <v>0</v>
          </cell>
          <cell r="AH549">
            <v>0</v>
          </cell>
        </row>
        <row r="549">
          <cell r="AK549">
            <v>630</v>
          </cell>
          <cell r="AL549" t="str">
            <v>内科</v>
          </cell>
        </row>
        <row r="550">
          <cell r="F550" t="str">
            <v>内科</v>
          </cell>
          <cell r="G550">
            <v>2020</v>
          </cell>
        </row>
        <row r="550">
          <cell r="I550" t="str">
            <v>合格</v>
          </cell>
          <cell r="J550">
            <v>0</v>
          </cell>
          <cell r="K550">
            <v>0</v>
          </cell>
          <cell r="L550">
            <v>0</v>
          </cell>
          <cell r="M550">
            <v>160</v>
          </cell>
          <cell r="N550">
            <v>0</v>
          </cell>
          <cell r="O550">
            <v>1</v>
          </cell>
          <cell r="P550">
            <v>1</v>
          </cell>
          <cell r="Q550">
            <v>0</v>
          </cell>
          <cell r="R550">
            <v>0</v>
          </cell>
          <cell r="S550">
            <v>40</v>
          </cell>
          <cell r="T550">
            <v>100</v>
          </cell>
          <cell r="U550">
            <v>10</v>
          </cell>
          <cell r="V550">
            <v>40</v>
          </cell>
          <cell r="W550">
            <v>30</v>
          </cell>
          <cell r="X550">
            <v>0</v>
          </cell>
          <cell r="Y550">
            <v>0</v>
          </cell>
          <cell r="Z550">
            <v>100</v>
          </cell>
          <cell r="AA550">
            <v>150</v>
          </cell>
          <cell r="AB550">
            <v>0</v>
          </cell>
          <cell r="AC550">
            <v>0</v>
          </cell>
          <cell r="AD550">
            <v>0</v>
          </cell>
          <cell r="AE550">
            <v>0</v>
          </cell>
          <cell r="AF550">
            <v>0</v>
          </cell>
          <cell r="AG550">
            <v>0</v>
          </cell>
          <cell r="AH550">
            <v>0</v>
          </cell>
        </row>
        <row r="550">
          <cell r="AK550">
            <v>630</v>
          </cell>
          <cell r="AL550" t="str">
            <v>内科</v>
          </cell>
        </row>
        <row r="551">
          <cell r="F551" t="str">
            <v>内科</v>
          </cell>
          <cell r="G551">
            <v>2020</v>
          </cell>
        </row>
        <row r="551">
          <cell r="I551" t="str">
            <v>合格</v>
          </cell>
          <cell r="J551">
            <v>0</v>
          </cell>
          <cell r="K551">
            <v>0</v>
          </cell>
          <cell r="L551">
            <v>0</v>
          </cell>
          <cell r="M551">
            <v>160</v>
          </cell>
        </row>
        <row r="551">
          <cell r="O551">
            <v>3</v>
          </cell>
          <cell r="P551">
            <v>1</v>
          </cell>
        </row>
        <row r="551">
          <cell r="S551">
            <v>80</v>
          </cell>
          <cell r="T551">
            <v>100</v>
          </cell>
          <cell r="U551">
            <v>10</v>
          </cell>
          <cell r="V551">
            <v>80</v>
          </cell>
          <cell r="W551">
            <v>60</v>
          </cell>
          <cell r="X551">
            <v>30</v>
          </cell>
          <cell r="Y551">
            <v>0</v>
          </cell>
          <cell r="Z551">
            <v>100</v>
          </cell>
          <cell r="AA551">
            <v>0</v>
          </cell>
          <cell r="AB551">
            <v>0</v>
          </cell>
          <cell r="AC551">
            <v>0</v>
          </cell>
          <cell r="AD551">
            <v>0</v>
          </cell>
          <cell r="AE551">
            <v>0</v>
          </cell>
          <cell r="AF551">
            <v>0</v>
          </cell>
          <cell r="AG551">
            <v>0</v>
          </cell>
          <cell r="AH551">
            <v>0</v>
          </cell>
        </row>
        <row r="551">
          <cell r="AK551">
            <v>620</v>
          </cell>
          <cell r="AL551" t="str">
            <v>内科</v>
          </cell>
        </row>
        <row r="552">
          <cell r="F552" t="str">
            <v>内科</v>
          </cell>
          <cell r="G552">
            <v>2021</v>
          </cell>
        </row>
        <row r="552">
          <cell r="I552" t="str">
            <v>合格</v>
          </cell>
          <cell r="J552">
            <v>0</v>
          </cell>
          <cell r="K552">
            <v>0</v>
          </cell>
          <cell r="L552">
            <v>0</v>
          </cell>
          <cell r="M552">
            <v>160</v>
          </cell>
          <cell r="N552">
            <v>0</v>
          </cell>
          <cell r="O552">
            <v>0</v>
          </cell>
          <cell r="P552">
            <v>0</v>
          </cell>
          <cell r="Q552">
            <v>0</v>
          </cell>
          <cell r="R552">
            <v>0</v>
          </cell>
          <cell r="S552">
            <v>0</v>
          </cell>
          <cell r="T552">
            <v>100</v>
          </cell>
          <cell r="U552">
            <v>0</v>
          </cell>
          <cell r="V552">
            <v>0</v>
          </cell>
          <cell r="W552">
            <v>0</v>
          </cell>
          <cell r="X552">
            <v>0</v>
          </cell>
          <cell r="Y552">
            <v>0</v>
          </cell>
          <cell r="Z552">
            <v>100</v>
          </cell>
          <cell r="AA552">
            <v>150</v>
          </cell>
          <cell r="AB552">
            <v>100</v>
          </cell>
          <cell r="AC552">
            <v>0</v>
          </cell>
          <cell r="AD552">
            <v>0</v>
          </cell>
          <cell r="AE552">
            <v>0</v>
          </cell>
          <cell r="AF552">
            <v>0</v>
          </cell>
          <cell r="AG552">
            <v>0</v>
          </cell>
          <cell r="AH552">
            <v>0</v>
          </cell>
        </row>
        <row r="552">
          <cell r="AK552">
            <v>610</v>
          </cell>
          <cell r="AL552" t="str">
            <v>内科</v>
          </cell>
        </row>
        <row r="553">
          <cell r="F553" t="str">
            <v>内科</v>
          </cell>
          <cell r="G553">
            <v>2022</v>
          </cell>
        </row>
        <row r="553">
          <cell r="I553" t="str">
            <v>合格</v>
          </cell>
          <cell r="J553">
            <v>0</v>
          </cell>
          <cell r="K553">
            <v>0</v>
          </cell>
          <cell r="L553">
            <v>0</v>
          </cell>
          <cell r="M553">
            <v>160</v>
          </cell>
          <cell r="N553">
            <v>0</v>
          </cell>
          <cell r="O553">
            <v>0</v>
          </cell>
          <cell r="P553">
            <v>0</v>
          </cell>
          <cell r="Q553">
            <v>0</v>
          </cell>
          <cell r="R553">
            <v>0</v>
          </cell>
          <cell r="S553">
            <v>0</v>
          </cell>
          <cell r="T553">
            <v>100</v>
          </cell>
          <cell r="U553">
            <v>0</v>
          </cell>
          <cell r="V553">
            <v>0</v>
          </cell>
          <cell r="W553">
            <v>0</v>
          </cell>
          <cell r="X553">
            <v>0</v>
          </cell>
          <cell r="Y553">
            <v>0</v>
          </cell>
          <cell r="Z553">
            <v>100</v>
          </cell>
          <cell r="AA553">
            <v>150</v>
          </cell>
          <cell r="AB553">
            <v>100</v>
          </cell>
          <cell r="AC553">
            <v>0</v>
          </cell>
          <cell r="AD553">
            <v>0</v>
          </cell>
          <cell r="AE553">
            <v>0</v>
          </cell>
          <cell r="AF553">
            <v>0</v>
          </cell>
          <cell r="AG553">
            <v>0</v>
          </cell>
          <cell r="AH553">
            <v>0</v>
          </cell>
        </row>
        <row r="553">
          <cell r="AK553">
            <v>610</v>
          </cell>
          <cell r="AL553" t="str">
            <v>内科</v>
          </cell>
        </row>
        <row r="554">
          <cell r="F554" t="str">
            <v>内科</v>
          </cell>
          <cell r="G554">
            <v>2020</v>
          </cell>
        </row>
        <row r="554">
          <cell r="I554" t="str">
            <v>合格</v>
          </cell>
          <cell r="J554">
            <v>0</v>
          </cell>
          <cell r="K554">
            <v>0</v>
          </cell>
          <cell r="L554">
            <v>0</v>
          </cell>
          <cell r="M554">
            <v>160</v>
          </cell>
          <cell r="N554">
            <v>0</v>
          </cell>
          <cell r="O554">
            <v>0</v>
          </cell>
          <cell r="P554">
            <v>0</v>
          </cell>
          <cell r="Q554">
            <v>0</v>
          </cell>
          <cell r="R554">
            <v>0</v>
          </cell>
          <cell r="S554">
            <v>0</v>
          </cell>
          <cell r="T554">
            <v>100</v>
          </cell>
          <cell r="U554">
            <v>0</v>
          </cell>
          <cell r="V554">
            <v>0</v>
          </cell>
          <cell r="W554">
            <v>0</v>
          </cell>
          <cell r="X554">
            <v>0</v>
          </cell>
          <cell r="Y554">
            <v>0</v>
          </cell>
          <cell r="Z554">
            <v>100</v>
          </cell>
          <cell r="AA554">
            <v>150</v>
          </cell>
          <cell r="AB554">
            <v>100</v>
          </cell>
          <cell r="AC554">
            <v>0</v>
          </cell>
          <cell r="AD554">
            <v>0</v>
          </cell>
          <cell r="AE554">
            <v>0</v>
          </cell>
          <cell r="AF554">
            <v>0</v>
          </cell>
          <cell r="AG554">
            <v>0</v>
          </cell>
          <cell r="AH554">
            <v>0</v>
          </cell>
        </row>
        <row r="554">
          <cell r="AK554">
            <v>610</v>
          </cell>
          <cell r="AL554" t="str">
            <v>内科</v>
          </cell>
        </row>
        <row r="555">
          <cell r="F555" t="str">
            <v>内科</v>
          </cell>
          <cell r="G555">
            <v>2020</v>
          </cell>
        </row>
        <row r="555">
          <cell r="I555" t="str">
            <v>合格</v>
          </cell>
          <cell r="J555">
            <v>0</v>
          </cell>
          <cell r="K555">
            <v>0</v>
          </cell>
          <cell r="L555">
            <v>0</v>
          </cell>
          <cell r="M555">
            <v>160</v>
          </cell>
          <cell r="N555">
            <v>0</v>
          </cell>
          <cell r="O555">
            <v>0</v>
          </cell>
          <cell r="P555">
            <v>0</v>
          </cell>
          <cell r="Q555">
            <v>0</v>
          </cell>
          <cell r="R555">
            <v>0</v>
          </cell>
          <cell r="S555">
            <v>0</v>
          </cell>
          <cell r="T555">
            <v>100</v>
          </cell>
          <cell r="U555">
            <v>0</v>
          </cell>
          <cell r="V555">
            <v>0</v>
          </cell>
          <cell r="W555">
            <v>0</v>
          </cell>
          <cell r="X555">
            <v>0</v>
          </cell>
          <cell r="Y555">
            <v>0</v>
          </cell>
          <cell r="Z555">
            <v>100</v>
          </cell>
          <cell r="AA555">
            <v>150</v>
          </cell>
          <cell r="AB555">
            <v>100</v>
          </cell>
          <cell r="AC555">
            <v>0</v>
          </cell>
          <cell r="AD555">
            <v>0</v>
          </cell>
          <cell r="AE555">
            <v>0</v>
          </cell>
          <cell r="AF555">
            <v>0</v>
          </cell>
          <cell r="AG555">
            <v>0</v>
          </cell>
          <cell r="AH555">
            <v>0</v>
          </cell>
        </row>
        <row r="555">
          <cell r="AK555">
            <v>610</v>
          </cell>
          <cell r="AL555" t="str">
            <v>内科</v>
          </cell>
        </row>
        <row r="556">
          <cell r="F556" t="str">
            <v>内科</v>
          </cell>
          <cell r="G556">
            <v>2021</v>
          </cell>
        </row>
        <row r="556">
          <cell r="I556" t="str">
            <v>合格</v>
          </cell>
          <cell r="J556">
            <v>0</v>
          </cell>
          <cell r="K556">
            <v>0</v>
          </cell>
          <cell r="L556">
            <v>0</v>
          </cell>
          <cell r="M556">
            <v>160</v>
          </cell>
          <cell r="N556">
            <v>0</v>
          </cell>
          <cell r="O556">
            <v>3</v>
          </cell>
          <cell r="P556">
            <v>1</v>
          </cell>
          <cell r="Q556">
            <v>0</v>
          </cell>
          <cell r="R556">
            <v>0</v>
          </cell>
          <cell r="S556">
            <v>80</v>
          </cell>
          <cell r="T556">
            <v>100</v>
          </cell>
          <cell r="U556">
            <v>10</v>
          </cell>
          <cell r="V556">
            <v>40</v>
          </cell>
          <cell r="W556">
            <v>60</v>
          </cell>
          <cell r="X556">
            <v>60</v>
          </cell>
          <cell r="Y556">
            <v>0</v>
          </cell>
          <cell r="Z556">
            <v>100</v>
          </cell>
          <cell r="AA556">
            <v>0</v>
          </cell>
          <cell r="AB556">
            <v>0</v>
          </cell>
          <cell r="AC556">
            <v>0</v>
          </cell>
          <cell r="AD556">
            <v>0</v>
          </cell>
          <cell r="AE556">
            <v>0</v>
          </cell>
          <cell r="AF556">
            <v>0</v>
          </cell>
          <cell r="AG556">
            <v>0</v>
          </cell>
          <cell r="AH556">
            <v>0</v>
          </cell>
        </row>
        <row r="556">
          <cell r="AK556">
            <v>610</v>
          </cell>
          <cell r="AL556" t="str">
            <v>内科</v>
          </cell>
        </row>
        <row r="557">
          <cell r="F557" t="str">
            <v>内科</v>
          </cell>
          <cell r="G557">
            <v>2021</v>
          </cell>
        </row>
        <row r="557">
          <cell r="I557" t="str">
            <v>合格</v>
          </cell>
          <cell r="J557">
            <v>0</v>
          </cell>
          <cell r="K557">
            <v>0</v>
          </cell>
          <cell r="L557">
            <v>0</v>
          </cell>
          <cell r="M557">
            <v>160</v>
          </cell>
          <cell r="N557">
            <v>0</v>
          </cell>
          <cell r="O557">
            <v>0</v>
          </cell>
          <cell r="P557">
            <v>0</v>
          </cell>
          <cell r="Q557">
            <v>0</v>
          </cell>
          <cell r="R557">
            <v>0</v>
          </cell>
          <cell r="S557">
            <v>0</v>
          </cell>
          <cell r="T557">
            <v>100</v>
          </cell>
          <cell r="U557">
            <v>0</v>
          </cell>
          <cell r="V557">
            <v>0</v>
          </cell>
          <cell r="W557">
            <v>0</v>
          </cell>
          <cell r="X557">
            <v>0</v>
          </cell>
          <cell r="Y557">
            <v>0</v>
          </cell>
          <cell r="Z557">
            <v>100</v>
          </cell>
          <cell r="AA557">
            <v>150</v>
          </cell>
          <cell r="AB557">
            <v>100</v>
          </cell>
          <cell r="AC557">
            <v>0</v>
          </cell>
          <cell r="AD557">
            <v>0</v>
          </cell>
          <cell r="AE557">
            <v>0</v>
          </cell>
          <cell r="AF557">
            <v>0</v>
          </cell>
          <cell r="AG557">
            <v>0</v>
          </cell>
          <cell r="AH557">
            <v>0</v>
          </cell>
        </row>
        <row r="557">
          <cell r="AK557">
            <v>610</v>
          </cell>
          <cell r="AL557" t="str">
            <v>内科</v>
          </cell>
        </row>
        <row r="558">
          <cell r="F558" t="str">
            <v>内科</v>
          </cell>
          <cell r="G558">
            <v>2022</v>
          </cell>
        </row>
        <row r="558">
          <cell r="I558" t="str">
            <v>合格</v>
          </cell>
          <cell r="J558">
            <v>0</v>
          </cell>
          <cell r="K558">
            <v>0</v>
          </cell>
          <cell r="L558">
            <v>0</v>
          </cell>
          <cell r="M558">
            <v>160</v>
          </cell>
        </row>
        <row r="558">
          <cell r="O558">
            <v>6</v>
          </cell>
          <cell r="P558">
            <v>1</v>
          </cell>
        </row>
        <row r="558">
          <cell r="S558">
            <v>140</v>
          </cell>
          <cell r="T558">
            <v>100</v>
          </cell>
          <cell r="U558">
            <v>10</v>
          </cell>
          <cell r="V558">
            <v>80</v>
          </cell>
          <cell r="W558">
            <v>60</v>
          </cell>
          <cell r="X558">
            <v>60</v>
          </cell>
          <cell r="Y558">
            <v>0</v>
          </cell>
          <cell r="Z558">
            <v>0</v>
          </cell>
          <cell r="AA558">
            <v>0</v>
          </cell>
          <cell r="AB558">
            <v>0</v>
          </cell>
          <cell r="AC558">
            <v>0</v>
          </cell>
          <cell r="AD558">
            <v>0</v>
          </cell>
          <cell r="AE558">
            <v>0</v>
          </cell>
          <cell r="AF558">
            <v>0</v>
          </cell>
          <cell r="AG558">
            <v>0</v>
          </cell>
          <cell r="AH558">
            <v>0</v>
          </cell>
        </row>
        <row r="558">
          <cell r="AK558">
            <v>610</v>
          </cell>
          <cell r="AL558" t="str">
            <v>内科</v>
          </cell>
        </row>
        <row r="559">
          <cell r="F559" t="str">
            <v>内科</v>
          </cell>
          <cell r="G559">
            <v>2022</v>
          </cell>
        </row>
        <row r="559">
          <cell r="I559" t="str">
            <v>合格</v>
          </cell>
          <cell r="J559">
            <v>0</v>
          </cell>
          <cell r="K559">
            <v>0</v>
          </cell>
          <cell r="L559">
            <v>0</v>
          </cell>
          <cell r="M559">
            <v>160</v>
          </cell>
        </row>
        <row r="559">
          <cell r="O559">
            <v>6</v>
          </cell>
          <cell r="P559">
            <v>1</v>
          </cell>
        </row>
        <row r="559">
          <cell r="S559">
            <v>140</v>
          </cell>
          <cell r="T559">
            <v>100</v>
          </cell>
          <cell r="U559">
            <v>10</v>
          </cell>
          <cell r="V559">
            <v>80</v>
          </cell>
          <cell r="W559">
            <v>60</v>
          </cell>
          <cell r="X559">
            <v>60</v>
          </cell>
          <cell r="Y559">
            <v>0</v>
          </cell>
          <cell r="Z559">
            <v>0</v>
          </cell>
          <cell r="AA559">
            <v>0</v>
          </cell>
          <cell r="AB559">
            <v>0</v>
          </cell>
          <cell r="AC559">
            <v>0</v>
          </cell>
          <cell r="AD559">
            <v>0</v>
          </cell>
          <cell r="AE559">
            <v>0</v>
          </cell>
          <cell r="AF559">
            <v>0</v>
          </cell>
          <cell r="AG559">
            <v>0</v>
          </cell>
          <cell r="AH559">
            <v>0</v>
          </cell>
        </row>
        <row r="559">
          <cell r="AK559">
            <v>610</v>
          </cell>
          <cell r="AL559" t="str">
            <v>内科</v>
          </cell>
        </row>
        <row r="560">
          <cell r="F560" t="str">
            <v>内科</v>
          </cell>
          <cell r="G560">
            <v>2020</v>
          </cell>
        </row>
        <row r="560">
          <cell r="I560" t="str">
            <v>合格</v>
          </cell>
          <cell r="J560">
            <v>0</v>
          </cell>
          <cell r="K560">
            <v>0</v>
          </cell>
          <cell r="L560">
            <v>0</v>
          </cell>
          <cell r="M560">
            <v>160</v>
          </cell>
          <cell r="N560">
            <v>0</v>
          </cell>
          <cell r="O560">
            <v>1</v>
          </cell>
          <cell r="P560">
            <v>1</v>
          </cell>
          <cell r="Q560">
            <v>0</v>
          </cell>
          <cell r="R560">
            <v>0</v>
          </cell>
          <cell r="S560">
            <v>40</v>
          </cell>
          <cell r="T560">
            <v>90</v>
          </cell>
          <cell r="U560">
            <v>0</v>
          </cell>
          <cell r="V560">
            <v>20</v>
          </cell>
          <cell r="W560">
            <v>0</v>
          </cell>
          <cell r="X560">
            <v>30</v>
          </cell>
          <cell r="Y560">
            <v>0</v>
          </cell>
          <cell r="Z560">
            <v>100</v>
          </cell>
          <cell r="AA560">
            <v>150</v>
          </cell>
          <cell r="AB560">
            <v>0</v>
          </cell>
          <cell r="AC560">
            <v>0</v>
          </cell>
          <cell r="AD560">
            <v>0</v>
          </cell>
          <cell r="AE560">
            <v>0</v>
          </cell>
          <cell r="AF560">
            <v>0</v>
          </cell>
          <cell r="AG560">
            <v>0</v>
          </cell>
          <cell r="AH560">
            <v>0</v>
          </cell>
        </row>
        <row r="560">
          <cell r="AK560">
            <v>590</v>
          </cell>
          <cell r="AL560" t="str">
            <v>内科</v>
          </cell>
        </row>
        <row r="561">
          <cell r="F561" t="str">
            <v>内科</v>
          </cell>
          <cell r="G561">
            <v>2021</v>
          </cell>
        </row>
        <row r="561">
          <cell r="I561" t="str">
            <v>合格</v>
          </cell>
          <cell r="J561">
            <v>0</v>
          </cell>
          <cell r="K561">
            <v>0</v>
          </cell>
          <cell r="L561">
            <v>0</v>
          </cell>
          <cell r="M561">
            <v>160</v>
          </cell>
          <cell r="N561">
            <v>0</v>
          </cell>
          <cell r="O561">
            <v>2</v>
          </cell>
          <cell r="P561">
            <v>6</v>
          </cell>
        </row>
        <row r="561">
          <cell r="S561">
            <v>160</v>
          </cell>
          <cell r="T561">
            <v>100</v>
          </cell>
          <cell r="U561">
            <v>0</v>
          </cell>
          <cell r="V561">
            <v>60</v>
          </cell>
          <cell r="W561">
            <v>30</v>
          </cell>
          <cell r="X561">
            <v>60</v>
          </cell>
          <cell r="Y561">
            <v>20</v>
          </cell>
          <cell r="Z561">
            <v>0</v>
          </cell>
          <cell r="AA561">
            <v>0</v>
          </cell>
          <cell r="AB561">
            <v>0</v>
          </cell>
          <cell r="AC561">
            <v>0</v>
          </cell>
          <cell r="AD561">
            <v>0</v>
          </cell>
          <cell r="AE561">
            <v>0</v>
          </cell>
          <cell r="AF561">
            <v>0</v>
          </cell>
          <cell r="AG561">
            <v>0</v>
          </cell>
          <cell r="AH561">
            <v>0</v>
          </cell>
        </row>
        <row r="561">
          <cell r="AK561">
            <v>590</v>
          </cell>
          <cell r="AL561" t="str">
            <v>内科</v>
          </cell>
        </row>
        <row r="562">
          <cell r="F562" t="str">
            <v>内科</v>
          </cell>
          <cell r="G562">
            <v>2022</v>
          </cell>
        </row>
        <row r="562">
          <cell r="I562" t="str">
            <v>合格</v>
          </cell>
          <cell r="J562">
            <v>0</v>
          </cell>
          <cell r="K562">
            <v>0</v>
          </cell>
          <cell r="L562">
            <v>0</v>
          </cell>
          <cell r="M562">
            <v>160</v>
          </cell>
        </row>
        <row r="562">
          <cell r="O562">
            <v>3</v>
          </cell>
          <cell r="P562">
            <v>3</v>
          </cell>
        </row>
        <row r="562">
          <cell r="S562">
            <v>120</v>
          </cell>
          <cell r="T562">
            <v>100</v>
          </cell>
          <cell r="U562">
            <v>10</v>
          </cell>
          <cell r="V562">
            <v>80</v>
          </cell>
          <cell r="W562">
            <v>60</v>
          </cell>
          <cell r="X562">
            <v>60</v>
          </cell>
          <cell r="Y562">
            <v>0</v>
          </cell>
          <cell r="Z562">
            <v>0</v>
          </cell>
          <cell r="AA562">
            <v>0</v>
          </cell>
          <cell r="AB562">
            <v>0</v>
          </cell>
          <cell r="AC562">
            <v>0</v>
          </cell>
          <cell r="AD562">
            <v>0</v>
          </cell>
          <cell r="AE562">
            <v>0</v>
          </cell>
          <cell r="AF562">
            <v>0</v>
          </cell>
          <cell r="AG562">
            <v>0</v>
          </cell>
          <cell r="AH562">
            <v>0</v>
          </cell>
        </row>
        <row r="562">
          <cell r="AK562">
            <v>590</v>
          </cell>
          <cell r="AL562" t="str">
            <v>内科</v>
          </cell>
        </row>
        <row r="563">
          <cell r="F563" t="str">
            <v>内科</v>
          </cell>
          <cell r="G563">
            <v>2022</v>
          </cell>
        </row>
        <row r="563">
          <cell r="I563" t="str">
            <v>合格</v>
          </cell>
          <cell r="J563">
            <v>0</v>
          </cell>
          <cell r="K563">
            <v>0</v>
          </cell>
          <cell r="L563">
            <v>0</v>
          </cell>
          <cell r="M563">
            <v>160</v>
          </cell>
          <cell r="N563">
            <v>0</v>
          </cell>
          <cell r="O563">
            <v>2</v>
          </cell>
          <cell r="P563">
            <v>1</v>
          </cell>
          <cell r="Q563">
            <v>0</v>
          </cell>
          <cell r="R563">
            <v>0</v>
          </cell>
          <cell r="S563">
            <v>60</v>
          </cell>
          <cell r="T563">
            <v>100</v>
          </cell>
          <cell r="U563">
            <v>10</v>
          </cell>
          <cell r="V563">
            <v>80</v>
          </cell>
          <cell r="W563">
            <v>60</v>
          </cell>
          <cell r="X563">
            <v>120</v>
          </cell>
          <cell r="Y563">
            <v>0</v>
          </cell>
          <cell r="Z563">
            <v>0</v>
          </cell>
          <cell r="AA563">
            <v>0</v>
          </cell>
          <cell r="AB563">
            <v>0</v>
          </cell>
          <cell r="AC563">
            <v>0</v>
          </cell>
          <cell r="AD563">
            <v>0</v>
          </cell>
          <cell r="AE563">
            <v>0</v>
          </cell>
          <cell r="AF563">
            <v>0</v>
          </cell>
          <cell r="AG563">
            <v>0</v>
          </cell>
          <cell r="AH563">
            <v>0</v>
          </cell>
        </row>
        <row r="563">
          <cell r="AK563">
            <v>590</v>
          </cell>
          <cell r="AL563" t="str">
            <v>内科</v>
          </cell>
        </row>
        <row r="564">
          <cell r="F564" t="str">
            <v>内科</v>
          </cell>
          <cell r="G564">
            <v>2022</v>
          </cell>
        </row>
        <row r="564">
          <cell r="I564" t="str">
            <v>合格</v>
          </cell>
          <cell r="J564">
            <v>0</v>
          </cell>
          <cell r="K564">
            <v>0</v>
          </cell>
          <cell r="L564">
            <v>0</v>
          </cell>
          <cell r="M564">
            <v>160</v>
          </cell>
          <cell r="N564">
            <v>0</v>
          </cell>
          <cell r="O564">
            <v>2</v>
          </cell>
          <cell r="P564">
            <v>1</v>
          </cell>
          <cell r="Q564">
            <v>0</v>
          </cell>
          <cell r="R564">
            <v>0</v>
          </cell>
          <cell r="S564">
            <v>60</v>
          </cell>
          <cell r="T564">
            <v>100</v>
          </cell>
          <cell r="U564">
            <v>10</v>
          </cell>
          <cell r="V564">
            <v>80</v>
          </cell>
          <cell r="W564">
            <v>60</v>
          </cell>
          <cell r="X564">
            <v>120</v>
          </cell>
          <cell r="Y564">
            <v>0</v>
          </cell>
          <cell r="Z564">
            <v>0</v>
          </cell>
          <cell r="AA564">
            <v>0</v>
          </cell>
          <cell r="AB564">
            <v>0</v>
          </cell>
          <cell r="AC564">
            <v>0</v>
          </cell>
          <cell r="AD564">
            <v>0</v>
          </cell>
          <cell r="AE564">
            <v>0</v>
          </cell>
          <cell r="AF564">
            <v>0</v>
          </cell>
          <cell r="AG564">
            <v>0</v>
          </cell>
          <cell r="AH564">
            <v>0</v>
          </cell>
        </row>
        <row r="564">
          <cell r="AK564">
            <v>590</v>
          </cell>
          <cell r="AL564" t="str">
            <v>内科</v>
          </cell>
        </row>
        <row r="565">
          <cell r="F565" t="str">
            <v>内科</v>
          </cell>
          <cell r="G565">
            <v>2022</v>
          </cell>
        </row>
        <row r="565">
          <cell r="I565" t="str">
            <v>合格</v>
          </cell>
          <cell r="J565">
            <v>0</v>
          </cell>
          <cell r="K565">
            <v>0</v>
          </cell>
          <cell r="L565">
            <v>0</v>
          </cell>
          <cell r="M565">
            <v>160</v>
          </cell>
          <cell r="N565">
            <v>0</v>
          </cell>
          <cell r="O565">
            <v>5</v>
          </cell>
          <cell r="P565">
            <v>1</v>
          </cell>
          <cell r="Q565">
            <v>0</v>
          </cell>
          <cell r="R565">
            <v>0</v>
          </cell>
          <cell r="S565">
            <v>120</v>
          </cell>
          <cell r="T565">
            <v>100</v>
          </cell>
          <cell r="U565">
            <v>10</v>
          </cell>
          <cell r="V565">
            <v>40</v>
          </cell>
          <cell r="W565">
            <v>60</v>
          </cell>
          <cell r="X565">
            <v>60</v>
          </cell>
          <cell r="Y565">
            <v>0</v>
          </cell>
          <cell r="Z565">
            <v>0</v>
          </cell>
          <cell r="AA565">
            <v>0</v>
          </cell>
          <cell r="AB565">
            <v>0</v>
          </cell>
          <cell r="AC565">
            <v>0</v>
          </cell>
          <cell r="AD565">
            <v>20</v>
          </cell>
          <cell r="AE565">
            <v>0</v>
          </cell>
          <cell r="AF565">
            <v>0</v>
          </cell>
          <cell r="AG565">
            <v>0</v>
          </cell>
          <cell r="AH565">
            <v>0</v>
          </cell>
        </row>
        <row r="565">
          <cell r="AK565">
            <v>570</v>
          </cell>
          <cell r="AL565" t="str">
            <v>内科</v>
          </cell>
        </row>
        <row r="566">
          <cell r="F566" t="str">
            <v>内科</v>
          </cell>
          <cell r="G566">
            <v>2021</v>
          </cell>
        </row>
        <row r="566">
          <cell r="I566" t="str">
            <v>合格</v>
          </cell>
          <cell r="J566">
            <v>0</v>
          </cell>
          <cell r="K566">
            <v>0</v>
          </cell>
          <cell r="L566">
            <v>0</v>
          </cell>
          <cell r="M566">
            <v>160</v>
          </cell>
          <cell r="N566">
            <v>0</v>
          </cell>
          <cell r="O566">
            <v>0</v>
          </cell>
          <cell r="P566">
            <v>2</v>
          </cell>
          <cell r="Q566">
            <v>0</v>
          </cell>
          <cell r="R566">
            <v>0</v>
          </cell>
          <cell r="S566">
            <v>40</v>
          </cell>
          <cell r="T566">
            <v>100</v>
          </cell>
          <cell r="U566">
            <v>10</v>
          </cell>
          <cell r="V566">
            <v>40</v>
          </cell>
          <cell r="W566">
            <v>60</v>
          </cell>
          <cell r="X566">
            <v>60</v>
          </cell>
          <cell r="Y566">
            <v>0</v>
          </cell>
          <cell r="Z566">
            <v>100</v>
          </cell>
          <cell r="AA566">
            <v>0</v>
          </cell>
          <cell r="AB566">
            <v>0</v>
          </cell>
          <cell r="AC566">
            <v>0</v>
          </cell>
          <cell r="AD566">
            <v>0</v>
          </cell>
          <cell r="AE566">
            <v>0</v>
          </cell>
          <cell r="AF566">
            <v>0</v>
          </cell>
          <cell r="AG566">
            <v>0</v>
          </cell>
          <cell r="AH566">
            <v>0</v>
          </cell>
        </row>
        <row r="566">
          <cell r="AK566">
            <v>570</v>
          </cell>
          <cell r="AL566" t="str">
            <v>内科</v>
          </cell>
        </row>
        <row r="567">
          <cell r="F567" t="str">
            <v>内科</v>
          </cell>
          <cell r="G567">
            <v>2022</v>
          </cell>
        </row>
        <row r="567">
          <cell r="I567" t="str">
            <v>合格</v>
          </cell>
          <cell r="J567">
            <v>0</v>
          </cell>
          <cell r="K567">
            <v>0</v>
          </cell>
          <cell r="L567">
            <v>0</v>
          </cell>
          <cell r="M567">
            <v>160</v>
          </cell>
          <cell r="N567">
            <v>0</v>
          </cell>
          <cell r="O567">
            <v>3</v>
          </cell>
          <cell r="P567">
            <v>2</v>
          </cell>
          <cell r="Q567">
            <v>0</v>
          </cell>
          <cell r="R567">
            <v>0</v>
          </cell>
          <cell r="S567">
            <v>100</v>
          </cell>
          <cell r="T567">
            <v>100</v>
          </cell>
          <cell r="U567">
            <v>10</v>
          </cell>
          <cell r="V567">
            <v>80</v>
          </cell>
          <cell r="W567">
            <v>60</v>
          </cell>
          <cell r="X567">
            <v>30</v>
          </cell>
          <cell r="Y567">
            <v>20</v>
          </cell>
          <cell r="Z567">
            <v>0</v>
          </cell>
          <cell r="AA567">
            <v>0</v>
          </cell>
          <cell r="AB567">
            <v>0</v>
          </cell>
          <cell r="AC567">
            <v>0</v>
          </cell>
          <cell r="AD567">
            <v>0</v>
          </cell>
          <cell r="AE567">
            <v>0</v>
          </cell>
          <cell r="AF567">
            <v>0</v>
          </cell>
          <cell r="AG567">
            <v>0</v>
          </cell>
          <cell r="AH567">
            <v>0</v>
          </cell>
        </row>
        <row r="567">
          <cell r="AK567">
            <v>560</v>
          </cell>
          <cell r="AL567" t="str">
            <v>内科</v>
          </cell>
        </row>
        <row r="568">
          <cell r="F568" t="str">
            <v>内科</v>
          </cell>
          <cell r="G568">
            <v>2021</v>
          </cell>
        </row>
        <row r="568">
          <cell r="I568" t="str">
            <v>合格</v>
          </cell>
          <cell r="J568">
            <v>0</v>
          </cell>
          <cell r="K568">
            <v>0</v>
          </cell>
          <cell r="L568">
            <v>0</v>
          </cell>
          <cell r="M568">
            <v>160</v>
          </cell>
          <cell r="N568">
            <v>0</v>
          </cell>
          <cell r="O568">
            <v>4</v>
          </cell>
          <cell r="P568">
            <v>1</v>
          </cell>
          <cell r="Q568">
            <v>0</v>
          </cell>
          <cell r="R568">
            <v>0</v>
          </cell>
          <cell r="S568">
            <v>100</v>
          </cell>
          <cell r="T568">
            <v>100</v>
          </cell>
          <cell r="U568">
            <v>10</v>
          </cell>
          <cell r="V568">
            <v>0</v>
          </cell>
          <cell r="W568">
            <v>30</v>
          </cell>
          <cell r="X568">
            <v>60</v>
          </cell>
          <cell r="Y568">
            <v>0</v>
          </cell>
          <cell r="Z568">
            <v>100</v>
          </cell>
          <cell r="AA568">
            <v>0</v>
          </cell>
          <cell r="AB568">
            <v>0</v>
          </cell>
          <cell r="AC568">
            <v>0</v>
          </cell>
          <cell r="AD568">
            <v>0</v>
          </cell>
          <cell r="AE568">
            <v>0</v>
          </cell>
          <cell r="AF568">
            <v>0</v>
          </cell>
          <cell r="AG568">
            <v>0</v>
          </cell>
          <cell r="AH568">
            <v>0</v>
          </cell>
        </row>
        <row r="568">
          <cell r="AK568">
            <v>560</v>
          </cell>
          <cell r="AL568" t="str">
            <v>内科</v>
          </cell>
        </row>
        <row r="569">
          <cell r="F569" t="str">
            <v>内科</v>
          </cell>
          <cell r="G569">
            <v>2022</v>
          </cell>
        </row>
        <row r="569">
          <cell r="I569" t="str">
            <v>合格</v>
          </cell>
          <cell r="J569">
            <v>0</v>
          </cell>
          <cell r="K569">
            <v>0</v>
          </cell>
          <cell r="L569">
            <v>0</v>
          </cell>
          <cell r="M569">
            <v>120</v>
          </cell>
          <cell r="N569">
            <v>0</v>
          </cell>
          <cell r="O569">
            <v>2</v>
          </cell>
          <cell r="P569">
            <v>1</v>
          </cell>
          <cell r="Q569">
            <v>0</v>
          </cell>
          <cell r="R569">
            <v>0</v>
          </cell>
          <cell r="S569">
            <v>60</v>
          </cell>
          <cell r="T569">
            <v>100</v>
          </cell>
          <cell r="U569">
            <v>10</v>
          </cell>
          <cell r="V569">
            <v>80</v>
          </cell>
          <cell r="W569">
            <v>60</v>
          </cell>
          <cell r="X569">
            <v>90</v>
          </cell>
          <cell r="Y569">
            <v>40</v>
          </cell>
          <cell r="Z569">
            <v>0</v>
          </cell>
          <cell r="AA569">
            <v>0</v>
          </cell>
          <cell r="AB569">
            <v>0</v>
          </cell>
          <cell r="AC569">
            <v>0</v>
          </cell>
          <cell r="AD569">
            <v>0</v>
          </cell>
          <cell r="AE569">
            <v>0</v>
          </cell>
          <cell r="AF569">
            <v>0</v>
          </cell>
          <cell r="AG569">
            <v>0</v>
          </cell>
          <cell r="AH569">
            <v>0</v>
          </cell>
        </row>
        <row r="569">
          <cell r="AK569">
            <v>560</v>
          </cell>
          <cell r="AL569" t="str">
            <v>内科</v>
          </cell>
        </row>
        <row r="570">
          <cell r="F570" t="str">
            <v>内科</v>
          </cell>
          <cell r="G570">
            <v>2020</v>
          </cell>
        </row>
        <row r="570">
          <cell r="I570" t="str">
            <v>合格</v>
          </cell>
          <cell r="J570">
            <v>0</v>
          </cell>
          <cell r="K570">
            <v>0</v>
          </cell>
          <cell r="L570">
            <v>0</v>
          </cell>
          <cell r="M570">
            <v>160</v>
          </cell>
        </row>
        <row r="570">
          <cell r="O570">
            <v>3</v>
          </cell>
          <cell r="P570">
            <v>1</v>
          </cell>
        </row>
        <row r="570">
          <cell r="S570">
            <v>80</v>
          </cell>
          <cell r="T570">
            <v>100</v>
          </cell>
          <cell r="U570">
            <v>10</v>
          </cell>
          <cell r="V570">
            <v>80</v>
          </cell>
          <cell r="W570">
            <v>60</v>
          </cell>
          <cell r="X570">
            <v>60</v>
          </cell>
          <cell r="Y570">
            <v>0</v>
          </cell>
          <cell r="Z570">
            <v>0</v>
          </cell>
          <cell r="AA570">
            <v>0</v>
          </cell>
          <cell r="AB570">
            <v>0</v>
          </cell>
          <cell r="AC570">
            <v>0</v>
          </cell>
          <cell r="AD570">
            <v>0</v>
          </cell>
          <cell r="AE570">
            <v>0</v>
          </cell>
          <cell r="AF570">
            <v>0</v>
          </cell>
          <cell r="AG570">
            <v>0</v>
          </cell>
          <cell r="AH570">
            <v>0</v>
          </cell>
        </row>
        <row r="570">
          <cell r="AK570">
            <v>550</v>
          </cell>
          <cell r="AL570" t="str">
            <v>内科</v>
          </cell>
        </row>
        <row r="571">
          <cell r="F571" t="str">
            <v>内科</v>
          </cell>
          <cell r="G571">
            <v>2022</v>
          </cell>
        </row>
        <row r="571">
          <cell r="I571" t="str">
            <v>合格</v>
          </cell>
          <cell r="J571">
            <v>0</v>
          </cell>
          <cell r="K571">
            <v>0</v>
          </cell>
          <cell r="L571">
            <v>0</v>
          </cell>
          <cell r="M571">
            <v>160</v>
          </cell>
        </row>
        <row r="571">
          <cell r="O571">
            <v>2</v>
          </cell>
          <cell r="P571">
            <v>2</v>
          </cell>
        </row>
        <row r="571">
          <cell r="S571">
            <v>80</v>
          </cell>
          <cell r="T571">
            <v>100</v>
          </cell>
          <cell r="U571">
            <v>10</v>
          </cell>
          <cell r="V571">
            <v>80</v>
          </cell>
          <cell r="W571">
            <v>60</v>
          </cell>
          <cell r="X571">
            <v>60</v>
          </cell>
          <cell r="Y571">
            <v>0</v>
          </cell>
          <cell r="Z571">
            <v>0</v>
          </cell>
          <cell r="AA571">
            <v>0</v>
          </cell>
          <cell r="AB571">
            <v>0</v>
          </cell>
          <cell r="AC571">
            <v>0</v>
          </cell>
          <cell r="AD571">
            <v>0</v>
          </cell>
          <cell r="AE571">
            <v>0</v>
          </cell>
          <cell r="AF571">
            <v>0</v>
          </cell>
          <cell r="AG571">
            <v>0</v>
          </cell>
          <cell r="AH571">
            <v>0</v>
          </cell>
        </row>
        <row r="571">
          <cell r="AK571">
            <v>550</v>
          </cell>
          <cell r="AL571" t="str">
            <v>内科</v>
          </cell>
        </row>
        <row r="572">
          <cell r="F572" t="str">
            <v>内科</v>
          </cell>
          <cell r="G572">
            <v>2022</v>
          </cell>
        </row>
        <row r="572">
          <cell r="I572" t="str">
            <v>合格</v>
          </cell>
          <cell r="J572">
            <v>0</v>
          </cell>
          <cell r="K572">
            <v>0</v>
          </cell>
          <cell r="L572">
            <v>0</v>
          </cell>
          <cell r="M572">
            <v>160</v>
          </cell>
          <cell r="N572">
            <v>0</v>
          </cell>
          <cell r="O572">
            <v>5</v>
          </cell>
          <cell r="P572">
            <v>1</v>
          </cell>
          <cell r="Q572">
            <v>0</v>
          </cell>
          <cell r="R572">
            <v>0</v>
          </cell>
          <cell r="S572">
            <v>120</v>
          </cell>
          <cell r="T572">
            <v>100</v>
          </cell>
          <cell r="U572">
            <v>10</v>
          </cell>
          <cell r="V572">
            <v>20</v>
          </cell>
          <cell r="W572">
            <v>60</v>
          </cell>
          <cell r="X572">
            <v>60</v>
          </cell>
          <cell r="Y572">
            <v>20</v>
          </cell>
          <cell r="Z572">
            <v>0</v>
          </cell>
          <cell r="AA572">
            <v>0</v>
          </cell>
          <cell r="AB572">
            <v>0</v>
          </cell>
          <cell r="AC572">
            <v>0</v>
          </cell>
          <cell r="AD572">
            <v>0</v>
          </cell>
          <cell r="AE572">
            <v>0</v>
          </cell>
          <cell r="AF572">
            <v>0</v>
          </cell>
          <cell r="AG572">
            <v>0</v>
          </cell>
          <cell r="AH572">
            <v>0</v>
          </cell>
        </row>
        <row r="572">
          <cell r="AK572">
            <v>550</v>
          </cell>
          <cell r="AL572" t="str">
            <v>内科</v>
          </cell>
        </row>
        <row r="573">
          <cell r="F573" t="str">
            <v>内科</v>
          </cell>
          <cell r="G573">
            <v>2022</v>
          </cell>
        </row>
        <row r="573">
          <cell r="I573" t="str">
            <v>合格</v>
          </cell>
          <cell r="J573">
            <v>0</v>
          </cell>
          <cell r="K573">
            <v>0</v>
          </cell>
          <cell r="L573">
            <v>0</v>
          </cell>
          <cell r="M573">
            <v>160</v>
          </cell>
          <cell r="N573">
            <v>0</v>
          </cell>
          <cell r="O573">
            <v>4</v>
          </cell>
          <cell r="P573">
            <v>2</v>
          </cell>
          <cell r="Q573">
            <v>0</v>
          </cell>
          <cell r="R573">
            <v>0</v>
          </cell>
          <cell r="S573">
            <v>120</v>
          </cell>
          <cell r="T573">
            <v>100</v>
          </cell>
          <cell r="U573">
            <v>10</v>
          </cell>
          <cell r="V573">
            <v>40</v>
          </cell>
          <cell r="W573">
            <v>60</v>
          </cell>
          <cell r="X573">
            <v>60</v>
          </cell>
          <cell r="Y573">
            <v>0</v>
          </cell>
          <cell r="Z573">
            <v>0</v>
          </cell>
          <cell r="AA573">
            <v>0</v>
          </cell>
          <cell r="AB573">
            <v>0</v>
          </cell>
          <cell r="AC573">
            <v>0</v>
          </cell>
          <cell r="AD573">
            <v>0</v>
          </cell>
          <cell r="AE573">
            <v>0</v>
          </cell>
          <cell r="AF573">
            <v>0</v>
          </cell>
          <cell r="AG573">
            <v>0</v>
          </cell>
          <cell r="AH573">
            <v>0</v>
          </cell>
        </row>
        <row r="573">
          <cell r="AK573">
            <v>550</v>
          </cell>
          <cell r="AL573" t="str">
            <v>内科</v>
          </cell>
        </row>
        <row r="574">
          <cell r="F574" t="str">
            <v>内科</v>
          </cell>
          <cell r="G574">
            <v>2022</v>
          </cell>
        </row>
        <row r="574">
          <cell r="I574" t="str">
            <v>合格</v>
          </cell>
          <cell r="J574">
            <v>0</v>
          </cell>
          <cell r="K574">
            <v>0</v>
          </cell>
          <cell r="L574">
            <v>0</v>
          </cell>
          <cell r="M574">
            <v>160</v>
          </cell>
          <cell r="N574">
            <v>0</v>
          </cell>
          <cell r="O574">
            <v>5</v>
          </cell>
          <cell r="P574">
            <v>1</v>
          </cell>
          <cell r="Q574">
            <v>0</v>
          </cell>
          <cell r="R574">
            <v>0</v>
          </cell>
          <cell r="S574">
            <v>120</v>
          </cell>
          <cell r="T574">
            <v>100</v>
          </cell>
          <cell r="U574">
            <v>10</v>
          </cell>
          <cell r="V574">
            <v>40</v>
          </cell>
          <cell r="W574">
            <v>60</v>
          </cell>
          <cell r="X574">
            <v>60</v>
          </cell>
          <cell r="Y574">
            <v>0</v>
          </cell>
          <cell r="Z574">
            <v>0</v>
          </cell>
          <cell r="AA574">
            <v>0</v>
          </cell>
          <cell r="AB574">
            <v>0</v>
          </cell>
          <cell r="AC574">
            <v>0</v>
          </cell>
          <cell r="AD574">
            <v>0</v>
          </cell>
          <cell r="AE574">
            <v>0</v>
          </cell>
          <cell r="AF574">
            <v>0</v>
          </cell>
          <cell r="AG574">
            <v>0</v>
          </cell>
          <cell r="AH574">
            <v>0</v>
          </cell>
        </row>
        <row r="574">
          <cell r="AK574">
            <v>550</v>
          </cell>
          <cell r="AL574" t="str">
            <v>内科</v>
          </cell>
        </row>
        <row r="575">
          <cell r="F575" t="str">
            <v>内科</v>
          </cell>
          <cell r="G575">
            <v>2022</v>
          </cell>
        </row>
        <row r="575">
          <cell r="I575" t="str">
            <v>合格</v>
          </cell>
          <cell r="J575">
            <v>0</v>
          </cell>
          <cell r="K575">
            <v>0</v>
          </cell>
          <cell r="L575">
            <v>0</v>
          </cell>
          <cell r="M575">
            <v>160</v>
          </cell>
          <cell r="N575">
            <v>0</v>
          </cell>
          <cell r="O575">
            <v>3</v>
          </cell>
          <cell r="P575">
            <v>1.5</v>
          </cell>
          <cell r="Q575">
            <v>0</v>
          </cell>
          <cell r="R575">
            <v>0</v>
          </cell>
          <cell r="S575">
            <v>90</v>
          </cell>
          <cell r="T575">
            <v>100</v>
          </cell>
          <cell r="U575">
            <v>10</v>
          </cell>
          <cell r="V575">
            <v>80</v>
          </cell>
          <cell r="W575">
            <v>60</v>
          </cell>
          <cell r="X575">
            <v>30</v>
          </cell>
          <cell r="Y575">
            <v>20</v>
          </cell>
          <cell r="Z575">
            <v>0</v>
          </cell>
          <cell r="AA575">
            <v>0</v>
          </cell>
          <cell r="AB575">
            <v>0</v>
          </cell>
          <cell r="AC575">
            <v>0</v>
          </cell>
          <cell r="AD575">
            <v>0</v>
          </cell>
          <cell r="AE575">
            <v>0</v>
          </cell>
          <cell r="AF575">
            <v>0</v>
          </cell>
          <cell r="AG575">
            <v>0</v>
          </cell>
          <cell r="AH575">
            <v>0</v>
          </cell>
        </row>
        <row r="575">
          <cell r="AK575">
            <v>550</v>
          </cell>
          <cell r="AL575" t="str">
            <v>内科</v>
          </cell>
        </row>
        <row r="576">
          <cell r="F576" t="str">
            <v>内科</v>
          </cell>
          <cell r="G576">
            <v>2021</v>
          </cell>
        </row>
        <row r="576">
          <cell r="I576" t="str">
            <v>合格</v>
          </cell>
          <cell r="J576">
            <v>0</v>
          </cell>
          <cell r="K576">
            <v>0</v>
          </cell>
          <cell r="L576">
            <v>0</v>
          </cell>
          <cell r="M576">
            <v>160</v>
          </cell>
          <cell r="N576">
            <v>0</v>
          </cell>
          <cell r="O576">
            <v>1</v>
          </cell>
          <cell r="P576">
            <v>1</v>
          </cell>
          <cell r="Q576">
            <v>0</v>
          </cell>
          <cell r="R576">
            <v>0</v>
          </cell>
          <cell r="S576">
            <v>40</v>
          </cell>
          <cell r="T576">
            <v>100</v>
          </cell>
          <cell r="U576">
            <v>0</v>
          </cell>
          <cell r="V576">
            <v>20</v>
          </cell>
          <cell r="W576">
            <v>60</v>
          </cell>
          <cell r="X576">
            <v>60</v>
          </cell>
          <cell r="Y576">
            <v>0</v>
          </cell>
          <cell r="Z576">
            <v>100</v>
          </cell>
          <cell r="AA576">
            <v>0</v>
          </cell>
          <cell r="AB576">
            <v>0</v>
          </cell>
          <cell r="AC576">
            <v>0</v>
          </cell>
          <cell r="AD576">
            <v>0</v>
          </cell>
          <cell r="AE576">
            <v>0</v>
          </cell>
          <cell r="AF576">
            <v>0</v>
          </cell>
          <cell r="AG576">
            <v>0</v>
          </cell>
          <cell r="AH576">
            <v>0</v>
          </cell>
        </row>
        <row r="576">
          <cell r="AK576">
            <v>540</v>
          </cell>
          <cell r="AL576" t="str">
            <v>内科</v>
          </cell>
        </row>
        <row r="577">
          <cell r="F577" t="str">
            <v>内科</v>
          </cell>
          <cell r="G577">
            <v>2022</v>
          </cell>
        </row>
        <row r="577">
          <cell r="I577" t="str">
            <v>合格</v>
          </cell>
          <cell r="J577">
            <v>0</v>
          </cell>
          <cell r="K577">
            <v>0</v>
          </cell>
          <cell r="L577">
            <v>0</v>
          </cell>
          <cell r="M577">
            <v>160</v>
          </cell>
          <cell r="N577">
            <v>0</v>
          </cell>
          <cell r="O577">
            <v>3</v>
          </cell>
          <cell r="P577">
            <v>1</v>
          </cell>
          <cell r="Q577">
            <v>0</v>
          </cell>
          <cell r="R577">
            <v>0</v>
          </cell>
          <cell r="S577">
            <v>80</v>
          </cell>
          <cell r="T577">
            <v>100</v>
          </cell>
          <cell r="U577">
            <v>10</v>
          </cell>
          <cell r="V577">
            <v>80</v>
          </cell>
          <cell r="W577">
            <v>30</v>
          </cell>
          <cell r="X577">
            <v>60</v>
          </cell>
          <cell r="Y577">
            <v>20</v>
          </cell>
          <cell r="Z577">
            <v>0</v>
          </cell>
          <cell r="AA577">
            <v>0</v>
          </cell>
          <cell r="AB577">
            <v>0</v>
          </cell>
          <cell r="AC577">
            <v>0</v>
          </cell>
          <cell r="AD577">
            <v>0</v>
          </cell>
          <cell r="AE577">
            <v>0</v>
          </cell>
          <cell r="AF577">
            <v>0</v>
          </cell>
          <cell r="AG577">
            <v>0</v>
          </cell>
          <cell r="AH577">
            <v>0</v>
          </cell>
        </row>
        <row r="577">
          <cell r="AK577">
            <v>540</v>
          </cell>
          <cell r="AL577" t="str">
            <v>内科</v>
          </cell>
        </row>
        <row r="578">
          <cell r="F578" t="str">
            <v>内科</v>
          </cell>
          <cell r="G578">
            <v>2022</v>
          </cell>
        </row>
        <row r="578">
          <cell r="I578" t="str">
            <v>合格</v>
          </cell>
          <cell r="J578">
            <v>0</v>
          </cell>
          <cell r="K578">
            <v>0</v>
          </cell>
          <cell r="L578">
            <v>0</v>
          </cell>
          <cell r="M578">
            <v>160</v>
          </cell>
          <cell r="N578">
            <v>0</v>
          </cell>
          <cell r="O578">
            <v>4</v>
          </cell>
          <cell r="P578">
            <v>2</v>
          </cell>
          <cell r="Q578">
            <v>0</v>
          </cell>
          <cell r="R578">
            <v>0</v>
          </cell>
          <cell r="S578">
            <v>120</v>
          </cell>
          <cell r="T578">
            <v>100</v>
          </cell>
          <cell r="U578">
            <v>10</v>
          </cell>
          <cell r="V578">
            <v>40</v>
          </cell>
          <cell r="W578">
            <v>60</v>
          </cell>
          <cell r="X578">
            <v>30</v>
          </cell>
          <cell r="Y578">
            <v>0</v>
          </cell>
          <cell r="Z578">
            <v>0</v>
          </cell>
          <cell r="AA578">
            <v>0</v>
          </cell>
          <cell r="AB578">
            <v>0</v>
          </cell>
          <cell r="AC578">
            <v>0</v>
          </cell>
          <cell r="AD578">
            <v>20</v>
          </cell>
          <cell r="AE578">
            <v>0</v>
          </cell>
          <cell r="AF578">
            <v>0</v>
          </cell>
          <cell r="AG578">
            <v>0</v>
          </cell>
          <cell r="AH578">
            <v>0</v>
          </cell>
        </row>
        <row r="578">
          <cell r="AK578">
            <v>540</v>
          </cell>
          <cell r="AL578" t="str">
            <v>内科</v>
          </cell>
        </row>
        <row r="579">
          <cell r="F579" t="str">
            <v>内科</v>
          </cell>
          <cell r="G579">
            <v>2022</v>
          </cell>
        </row>
        <row r="579">
          <cell r="I579" t="str">
            <v>合格</v>
          </cell>
          <cell r="J579">
            <v>0</v>
          </cell>
          <cell r="K579">
            <v>0</v>
          </cell>
          <cell r="L579">
            <v>0</v>
          </cell>
          <cell r="M579">
            <v>160</v>
          </cell>
          <cell r="N579">
            <v>0</v>
          </cell>
          <cell r="O579">
            <v>2</v>
          </cell>
          <cell r="P579">
            <v>2</v>
          </cell>
          <cell r="Q579">
            <v>0</v>
          </cell>
          <cell r="R579">
            <v>0</v>
          </cell>
          <cell r="S579">
            <v>80</v>
          </cell>
          <cell r="T579">
            <v>91</v>
          </cell>
          <cell r="U579">
            <v>10</v>
          </cell>
          <cell r="V579">
            <v>80</v>
          </cell>
          <cell r="W579">
            <v>30</v>
          </cell>
          <cell r="X579">
            <v>60</v>
          </cell>
          <cell r="Y579">
            <v>20</v>
          </cell>
          <cell r="Z579">
            <v>0</v>
          </cell>
          <cell r="AA579">
            <v>0</v>
          </cell>
          <cell r="AB579">
            <v>0</v>
          </cell>
          <cell r="AC579">
            <v>0</v>
          </cell>
          <cell r="AD579">
            <v>0</v>
          </cell>
          <cell r="AE579">
            <v>0</v>
          </cell>
          <cell r="AF579">
            <v>0</v>
          </cell>
          <cell r="AG579">
            <v>0</v>
          </cell>
          <cell r="AH579">
            <v>0</v>
          </cell>
        </row>
        <row r="579">
          <cell r="AK579">
            <v>531</v>
          </cell>
          <cell r="AL579" t="str">
            <v>内科</v>
          </cell>
        </row>
        <row r="580">
          <cell r="F580" t="str">
            <v>内科</v>
          </cell>
          <cell r="G580">
            <v>2021</v>
          </cell>
        </row>
        <row r="580">
          <cell r="I580" t="str">
            <v>合格</v>
          </cell>
          <cell r="J580">
            <v>0</v>
          </cell>
          <cell r="K580">
            <v>0</v>
          </cell>
          <cell r="L580">
            <v>0</v>
          </cell>
          <cell r="M580">
            <v>160</v>
          </cell>
          <cell r="N580">
            <v>0</v>
          </cell>
          <cell r="O580">
            <v>1</v>
          </cell>
          <cell r="P580">
            <v>1</v>
          </cell>
          <cell r="Q580">
            <v>0</v>
          </cell>
          <cell r="R580">
            <v>0</v>
          </cell>
          <cell r="S580">
            <v>40</v>
          </cell>
          <cell r="T580">
            <v>100</v>
          </cell>
          <cell r="U580">
            <v>0</v>
          </cell>
          <cell r="V580">
            <v>20</v>
          </cell>
          <cell r="W580">
            <v>30</v>
          </cell>
          <cell r="X580">
            <v>60</v>
          </cell>
          <cell r="Y580">
            <v>20</v>
          </cell>
          <cell r="Z580">
            <v>100</v>
          </cell>
          <cell r="AA580">
            <v>0</v>
          </cell>
          <cell r="AB580">
            <v>0</v>
          </cell>
          <cell r="AC580">
            <v>0</v>
          </cell>
          <cell r="AD580">
            <v>0</v>
          </cell>
          <cell r="AE580">
            <v>0</v>
          </cell>
          <cell r="AF580">
            <v>0</v>
          </cell>
          <cell r="AG580">
            <v>0</v>
          </cell>
          <cell r="AH580">
            <v>0</v>
          </cell>
        </row>
        <row r="580">
          <cell r="AK580">
            <v>530</v>
          </cell>
          <cell r="AL580" t="str">
            <v>内科</v>
          </cell>
        </row>
        <row r="581">
          <cell r="F581" t="str">
            <v>内科</v>
          </cell>
          <cell r="G581">
            <v>2022</v>
          </cell>
        </row>
        <row r="581">
          <cell r="I581" t="str">
            <v>合格</v>
          </cell>
          <cell r="J581">
            <v>0</v>
          </cell>
          <cell r="K581">
            <v>0</v>
          </cell>
          <cell r="L581">
            <v>0</v>
          </cell>
          <cell r="M581">
            <v>160</v>
          </cell>
        </row>
        <row r="581">
          <cell r="O581">
            <v>6</v>
          </cell>
          <cell r="P581">
            <v>1</v>
          </cell>
        </row>
        <row r="581">
          <cell r="S581">
            <v>140</v>
          </cell>
          <cell r="T581">
            <v>100</v>
          </cell>
          <cell r="U581">
            <v>10</v>
          </cell>
          <cell r="V581">
            <v>60</v>
          </cell>
          <cell r="W581">
            <v>0</v>
          </cell>
          <cell r="X581">
            <v>60</v>
          </cell>
          <cell r="Y581">
            <v>0</v>
          </cell>
          <cell r="Z581">
            <v>0</v>
          </cell>
          <cell r="AA581">
            <v>0</v>
          </cell>
          <cell r="AB581">
            <v>0</v>
          </cell>
          <cell r="AC581">
            <v>0</v>
          </cell>
          <cell r="AD581">
            <v>0</v>
          </cell>
          <cell r="AE581">
            <v>0</v>
          </cell>
          <cell r="AF581">
            <v>0</v>
          </cell>
          <cell r="AG581">
            <v>0</v>
          </cell>
          <cell r="AH581">
            <v>0</v>
          </cell>
        </row>
        <row r="581">
          <cell r="AK581">
            <v>530</v>
          </cell>
          <cell r="AL581" t="str">
            <v>内科</v>
          </cell>
        </row>
        <row r="582">
          <cell r="F582" t="str">
            <v>内科</v>
          </cell>
          <cell r="G582">
            <v>2021</v>
          </cell>
        </row>
        <row r="582">
          <cell r="I582" t="str">
            <v>合格</v>
          </cell>
          <cell r="J582">
            <v>0</v>
          </cell>
          <cell r="K582">
            <v>0</v>
          </cell>
          <cell r="L582">
            <v>0</v>
          </cell>
          <cell r="M582">
            <v>160</v>
          </cell>
        </row>
        <row r="582">
          <cell r="O582">
            <v>6</v>
          </cell>
          <cell r="P582">
            <v>1</v>
          </cell>
        </row>
        <row r="582">
          <cell r="S582">
            <v>140</v>
          </cell>
          <cell r="T582">
            <v>100</v>
          </cell>
          <cell r="U582">
            <v>10</v>
          </cell>
          <cell r="V582">
            <v>60</v>
          </cell>
          <cell r="W582">
            <v>60</v>
          </cell>
          <cell r="X582">
            <v>0</v>
          </cell>
          <cell r="Y582">
            <v>0</v>
          </cell>
          <cell r="Z582">
            <v>0</v>
          </cell>
          <cell r="AA582">
            <v>0</v>
          </cell>
          <cell r="AB582">
            <v>0</v>
          </cell>
          <cell r="AC582">
            <v>0</v>
          </cell>
          <cell r="AD582">
            <v>0</v>
          </cell>
          <cell r="AE582">
            <v>0</v>
          </cell>
          <cell r="AF582">
            <v>0</v>
          </cell>
          <cell r="AG582">
            <v>0</v>
          </cell>
          <cell r="AH582">
            <v>0</v>
          </cell>
        </row>
        <row r="582">
          <cell r="AK582">
            <v>530</v>
          </cell>
          <cell r="AL582" t="str">
            <v>内科</v>
          </cell>
        </row>
        <row r="583">
          <cell r="F583" t="str">
            <v>内科</v>
          </cell>
          <cell r="G583">
            <v>2022</v>
          </cell>
        </row>
        <row r="583">
          <cell r="I583" t="str">
            <v>合格</v>
          </cell>
          <cell r="J583">
            <v>0</v>
          </cell>
          <cell r="K583">
            <v>0</v>
          </cell>
          <cell r="L583">
            <v>0</v>
          </cell>
          <cell r="M583">
            <v>160</v>
          </cell>
          <cell r="N583">
            <v>0</v>
          </cell>
          <cell r="O583">
            <v>2</v>
          </cell>
          <cell r="P583">
            <v>1</v>
          </cell>
          <cell r="Q583">
            <v>0</v>
          </cell>
          <cell r="R583">
            <v>0</v>
          </cell>
          <cell r="S583">
            <v>60</v>
          </cell>
          <cell r="T583">
            <v>100</v>
          </cell>
          <cell r="U583">
            <v>10</v>
          </cell>
          <cell r="V583">
            <v>80</v>
          </cell>
          <cell r="W583">
            <v>60</v>
          </cell>
          <cell r="X583">
            <v>60</v>
          </cell>
          <cell r="Y583">
            <v>0</v>
          </cell>
          <cell r="Z583">
            <v>0</v>
          </cell>
          <cell r="AA583">
            <v>0</v>
          </cell>
          <cell r="AB583">
            <v>0</v>
          </cell>
          <cell r="AC583">
            <v>0</v>
          </cell>
          <cell r="AD583">
            <v>0</v>
          </cell>
          <cell r="AE583">
            <v>0</v>
          </cell>
          <cell r="AF583">
            <v>0</v>
          </cell>
          <cell r="AG583">
            <v>0</v>
          </cell>
          <cell r="AH583">
            <v>0</v>
          </cell>
        </row>
        <row r="583">
          <cell r="AK583">
            <v>530</v>
          </cell>
          <cell r="AL583" t="str">
            <v>内科</v>
          </cell>
        </row>
        <row r="584">
          <cell r="F584" t="str">
            <v>内科</v>
          </cell>
          <cell r="G584">
            <v>2022</v>
          </cell>
        </row>
        <row r="584">
          <cell r="I584" t="str">
            <v>合格</v>
          </cell>
          <cell r="J584">
            <v>0</v>
          </cell>
          <cell r="K584">
            <v>0</v>
          </cell>
          <cell r="L584">
            <v>0</v>
          </cell>
          <cell r="M584">
            <v>160</v>
          </cell>
          <cell r="N584">
            <v>0</v>
          </cell>
          <cell r="O584">
            <v>4</v>
          </cell>
          <cell r="P584">
            <v>1</v>
          </cell>
          <cell r="Q584">
            <v>0</v>
          </cell>
          <cell r="R584">
            <v>0</v>
          </cell>
          <cell r="S584">
            <v>100</v>
          </cell>
          <cell r="T584">
            <v>100</v>
          </cell>
          <cell r="U584">
            <v>10</v>
          </cell>
          <cell r="V584">
            <v>20</v>
          </cell>
          <cell r="W584">
            <v>60</v>
          </cell>
          <cell r="X584">
            <v>60</v>
          </cell>
          <cell r="Y584">
            <v>20</v>
          </cell>
          <cell r="Z584">
            <v>0</v>
          </cell>
          <cell r="AA584">
            <v>0</v>
          </cell>
          <cell r="AB584">
            <v>0</v>
          </cell>
          <cell r="AC584">
            <v>0</v>
          </cell>
          <cell r="AD584">
            <v>0</v>
          </cell>
          <cell r="AE584">
            <v>0</v>
          </cell>
          <cell r="AF584">
            <v>0</v>
          </cell>
          <cell r="AG584">
            <v>0</v>
          </cell>
          <cell r="AH584">
            <v>0</v>
          </cell>
        </row>
        <row r="584">
          <cell r="AK584">
            <v>530</v>
          </cell>
          <cell r="AL584" t="str">
            <v>内科</v>
          </cell>
        </row>
        <row r="585">
          <cell r="F585" t="str">
            <v>内科</v>
          </cell>
          <cell r="G585">
            <v>2022</v>
          </cell>
        </row>
        <row r="585">
          <cell r="I585" t="str">
            <v>合格</v>
          </cell>
          <cell r="J585">
            <v>0</v>
          </cell>
          <cell r="K585">
            <v>0</v>
          </cell>
          <cell r="L585">
            <v>0</v>
          </cell>
          <cell r="M585">
            <v>160</v>
          </cell>
          <cell r="N585">
            <v>0</v>
          </cell>
          <cell r="O585">
            <v>4</v>
          </cell>
          <cell r="P585">
            <v>2</v>
          </cell>
          <cell r="Q585">
            <v>0</v>
          </cell>
          <cell r="R585">
            <v>0</v>
          </cell>
          <cell r="S585">
            <v>120</v>
          </cell>
          <cell r="T585">
            <v>100</v>
          </cell>
          <cell r="U585">
            <v>10</v>
          </cell>
          <cell r="V585">
            <v>20</v>
          </cell>
          <cell r="W585">
            <v>60</v>
          </cell>
          <cell r="X585">
            <v>60</v>
          </cell>
          <cell r="Y585">
            <v>0</v>
          </cell>
          <cell r="Z585">
            <v>0</v>
          </cell>
          <cell r="AA585">
            <v>0</v>
          </cell>
          <cell r="AB585">
            <v>0</v>
          </cell>
          <cell r="AC585">
            <v>0</v>
          </cell>
          <cell r="AD585">
            <v>0</v>
          </cell>
          <cell r="AE585">
            <v>0</v>
          </cell>
          <cell r="AF585">
            <v>0</v>
          </cell>
          <cell r="AG585">
            <v>0</v>
          </cell>
          <cell r="AH585">
            <v>0</v>
          </cell>
        </row>
        <row r="585">
          <cell r="AK585">
            <v>530</v>
          </cell>
          <cell r="AL585" t="str">
            <v>内科</v>
          </cell>
        </row>
        <row r="586">
          <cell r="F586" t="str">
            <v>内科</v>
          </cell>
          <cell r="G586">
            <v>2022</v>
          </cell>
        </row>
        <row r="586">
          <cell r="I586" t="str">
            <v>合格</v>
          </cell>
          <cell r="J586">
            <v>0</v>
          </cell>
          <cell r="K586">
            <v>0</v>
          </cell>
          <cell r="L586">
            <v>0</v>
          </cell>
          <cell r="M586">
            <v>160</v>
          </cell>
          <cell r="N586">
            <v>0</v>
          </cell>
          <cell r="O586">
            <v>2</v>
          </cell>
          <cell r="P586">
            <v>1</v>
          </cell>
          <cell r="Q586">
            <v>0</v>
          </cell>
          <cell r="R586">
            <v>0</v>
          </cell>
          <cell r="S586">
            <v>60</v>
          </cell>
          <cell r="T586">
            <v>100</v>
          </cell>
          <cell r="U586">
            <v>10</v>
          </cell>
          <cell r="V586">
            <v>60</v>
          </cell>
          <cell r="W586">
            <v>60</v>
          </cell>
          <cell r="X586">
            <v>60</v>
          </cell>
          <cell r="Y586">
            <v>20</v>
          </cell>
          <cell r="Z586">
            <v>0</v>
          </cell>
          <cell r="AA586">
            <v>0</v>
          </cell>
          <cell r="AB586">
            <v>0</v>
          </cell>
          <cell r="AC586">
            <v>0</v>
          </cell>
          <cell r="AD586">
            <v>0</v>
          </cell>
          <cell r="AE586">
            <v>0</v>
          </cell>
          <cell r="AF586">
            <v>0</v>
          </cell>
          <cell r="AG586">
            <v>0</v>
          </cell>
          <cell r="AH586">
            <v>0</v>
          </cell>
        </row>
        <row r="586">
          <cell r="AK586">
            <v>530</v>
          </cell>
          <cell r="AL586" t="str">
            <v>内科</v>
          </cell>
        </row>
        <row r="587">
          <cell r="F587" t="str">
            <v>内科</v>
          </cell>
          <cell r="G587">
            <v>2022</v>
          </cell>
        </row>
        <row r="587">
          <cell r="I587" t="str">
            <v>合格</v>
          </cell>
          <cell r="J587">
            <v>0</v>
          </cell>
          <cell r="K587">
            <v>0</v>
          </cell>
          <cell r="L587">
            <v>0</v>
          </cell>
          <cell r="M587">
            <v>160</v>
          </cell>
          <cell r="N587">
            <v>0</v>
          </cell>
          <cell r="O587">
            <v>3</v>
          </cell>
          <cell r="P587">
            <v>0</v>
          </cell>
          <cell r="Q587">
            <v>0</v>
          </cell>
          <cell r="R587">
            <v>0</v>
          </cell>
          <cell r="S587">
            <v>60</v>
          </cell>
          <cell r="T587">
            <v>100</v>
          </cell>
          <cell r="U587">
            <v>10</v>
          </cell>
          <cell r="V587">
            <v>60</v>
          </cell>
          <cell r="W587">
            <v>60</v>
          </cell>
          <cell r="X587">
            <v>60</v>
          </cell>
          <cell r="Y587">
            <v>20</v>
          </cell>
          <cell r="Z587">
            <v>0</v>
          </cell>
          <cell r="AA587">
            <v>0</v>
          </cell>
          <cell r="AB587">
            <v>0</v>
          </cell>
          <cell r="AC587">
            <v>0</v>
          </cell>
          <cell r="AD587">
            <v>0</v>
          </cell>
          <cell r="AE587">
            <v>0</v>
          </cell>
          <cell r="AF587">
            <v>0</v>
          </cell>
          <cell r="AG587">
            <v>0</v>
          </cell>
          <cell r="AH587">
            <v>0</v>
          </cell>
        </row>
        <row r="587">
          <cell r="AK587">
            <v>530</v>
          </cell>
          <cell r="AL587" t="str">
            <v>内科</v>
          </cell>
        </row>
        <row r="588">
          <cell r="F588" t="str">
            <v>内科</v>
          </cell>
          <cell r="G588">
            <v>2022</v>
          </cell>
        </row>
        <row r="588">
          <cell r="I588" t="str">
            <v>合格</v>
          </cell>
          <cell r="J588">
            <v>0</v>
          </cell>
          <cell r="K588">
            <v>0</v>
          </cell>
          <cell r="L588">
            <v>0</v>
          </cell>
          <cell r="M588">
            <v>160</v>
          </cell>
          <cell r="N588">
            <v>0</v>
          </cell>
          <cell r="O588">
            <v>5</v>
          </cell>
          <cell r="P588">
            <v>0</v>
          </cell>
          <cell r="Q588">
            <v>0</v>
          </cell>
          <cell r="R588">
            <v>0</v>
          </cell>
          <cell r="S588">
            <v>100</v>
          </cell>
          <cell r="T588">
            <v>100</v>
          </cell>
          <cell r="U588">
            <v>10</v>
          </cell>
          <cell r="V588">
            <v>40</v>
          </cell>
          <cell r="W588">
            <v>60</v>
          </cell>
          <cell r="X588">
            <v>60</v>
          </cell>
          <cell r="Y588">
            <v>0</v>
          </cell>
          <cell r="Z588">
            <v>0</v>
          </cell>
          <cell r="AA588">
            <v>0</v>
          </cell>
          <cell r="AB588">
            <v>0</v>
          </cell>
          <cell r="AC588">
            <v>0</v>
          </cell>
          <cell r="AD588">
            <v>0</v>
          </cell>
          <cell r="AE588">
            <v>0</v>
          </cell>
          <cell r="AF588">
            <v>0</v>
          </cell>
          <cell r="AG588">
            <v>0</v>
          </cell>
          <cell r="AH588">
            <v>0</v>
          </cell>
        </row>
        <row r="588">
          <cell r="AK588">
            <v>530</v>
          </cell>
          <cell r="AL588" t="str">
            <v>内科</v>
          </cell>
        </row>
        <row r="589">
          <cell r="F589" t="str">
            <v>内科</v>
          </cell>
          <cell r="G589">
            <v>2022</v>
          </cell>
        </row>
        <row r="589">
          <cell r="I589" t="str">
            <v>合格</v>
          </cell>
          <cell r="J589">
            <v>0</v>
          </cell>
          <cell r="K589">
            <v>0</v>
          </cell>
          <cell r="L589">
            <v>0</v>
          </cell>
          <cell r="M589">
            <v>120</v>
          </cell>
          <cell r="N589">
            <v>0</v>
          </cell>
          <cell r="O589">
            <v>2</v>
          </cell>
          <cell r="P589">
            <v>0</v>
          </cell>
          <cell r="Q589">
            <v>0</v>
          </cell>
          <cell r="R589">
            <v>0</v>
          </cell>
          <cell r="S589">
            <v>40</v>
          </cell>
          <cell r="T589">
            <v>100</v>
          </cell>
          <cell r="U589">
            <v>10</v>
          </cell>
          <cell r="V589">
            <v>80</v>
          </cell>
          <cell r="W589">
            <v>60</v>
          </cell>
          <cell r="X589">
            <v>120</v>
          </cell>
          <cell r="Y589">
            <v>0</v>
          </cell>
          <cell r="Z589">
            <v>0</v>
          </cell>
          <cell r="AA589">
            <v>0</v>
          </cell>
          <cell r="AB589">
            <v>0</v>
          </cell>
          <cell r="AC589">
            <v>0</v>
          </cell>
          <cell r="AD589">
            <v>0</v>
          </cell>
          <cell r="AE589">
            <v>0</v>
          </cell>
          <cell r="AF589">
            <v>0</v>
          </cell>
          <cell r="AG589">
            <v>0</v>
          </cell>
          <cell r="AH589">
            <v>0</v>
          </cell>
        </row>
        <row r="589">
          <cell r="AK589">
            <v>530</v>
          </cell>
          <cell r="AL589" t="str">
            <v>内科</v>
          </cell>
        </row>
        <row r="590">
          <cell r="F590" t="str">
            <v>内科</v>
          </cell>
          <cell r="G590">
            <v>2022</v>
          </cell>
        </row>
        <row r="590">
          <cell r="I590" t="str">
            <v>合格</v>
          </cell>
          <cell r="J590">
            <v>0</v>
          </cell>
          <cell r="K590">
            <v>0</v>
          </cell>
          <cell r="L590">
            <v>0</v>
          </cell>
          <cell r="M590">
            <v>160</v>
          </cell>
          <cell r="N590">
            <v>0</v>
          </cell>
          <cell r="O590">
            <v>2</v>
          </cell>
          <cell r="P590">
            <v>1</v>
          </cell>
          <cell r="Q590">
            <v>0</v>
          </cell>
          <cell r="R590">
            <v>0</v>
          </cell>
          <cell r="S590">
            <v>60</v>
          </cell>
          <cell r="T590">
            <v>100</v>
          </cell>
          <cell r="U590">
            <v>10</v>
          </cell>
          <cell r="V590">
            <v>60</v>
          </cell>
          <cell r="W590">
            <v>60</v>
          </cell>
          <cell r="X590">
            <v>60</v>
          </cell>
          <cell r="Y590">
            <v>20</v>
          </cell>
          <cell r="Z590">
            <v>0</v>
          </cell>
          <cell r="AA590">
            <v>0</v>
          </cell>
          <cell r="AB590">
            <v>0</v>
          </cell>
          <cell r="AC590">
            <v>0</v>
          </cell>
          <cell r="AD590">
            <v>0</v>
          </cell>
          <cell r="AE590">
            <v>0</v>
          </cell>
          <cell r="AF590">
            <v>0</v>
          </cell>
          <cell r="AG590">
            <v>0</v>
          </cell>
          <cell r="AH590">
            <v>0</v>
          </cell>
        </row>
        <row r="590">
          <cell r="AK590">
            <v>530</v>
          </cell>
          <cell r="AL590" t="str">
            <v>内科</v>
          </cell>
        </row>
        <row r="591">
          <cell r="F591" t="str">
            <v>内科</v>
          </cell>
          <cell r="G591">
            <v>2022</v>
          </cell>
        </row>
        <row r="591">
          <cell r="I591" t="str">
            <v>合格</v>
          </cell>
          <cell r="J591">
            <v>0</v>
          </cell>
          <cell r="K591">
            <v>0</v>
          </cell>
          <cell r="L591">
            <v>0</v>
          </cell>
          <cell r="M591">
            <v>160</v>
          </cell>
        </row>
        <row r="591">
          <cell r="O591">
            <v>2</v>
          </cell>
          <cell r="P591">
            <v>2</v>
          </cell>
        </row>
        <row r="591">
          <cell r="S591">
            <v>80</v>
          </cell>
          <cell r="T591">
            <v>100</v>
          </cell>
          <cell r="U591">
            <v>10</v>
          </cell>
          <cell r="V591">
            <v>60</v>
          </cell>
          <cell r="W591">
            <v>60</v>
          </cell>
          <cell r="X591">
            <v>60</v>
          </cell>
          <cell r="Y591">
            <v>0</v>
          </cell>
          <cell r="Z591">
            <v>0</v>
          </cell>
          <cell r="AA591">
            <v>0</v>
          </cell>
          <cell r="AB591">
            <v>0</v>
          </cell>
          <cell r="AC591">
            <v>0</v>
          </cell>
          <cell r="AD591">
            <v>0</v>
          </cell>
          <cell r="AE591">
            <v>0</v>
          </cell>
          <cell r="AF591">
            <v>0</v>
          </cell>
          <cell r="AG591">
            <v>0</v>
          </cell>
          <cell r="AH591">
            <v>0</v>
          </cell>
        </row>
        <row r="591">
          <cell r="AK591">
            <v>530</v>
          </cell>
          <cell r="AL591" t="str">
            <v>内科</v>
          </cell>
        </row>
        <row r="592">
          <cell r="F592" t="str">
            <v>内科</v>
          </cell>
          <cell r="G592">
            <v>2022</v>
          </cell>
        </row>
        <row r="592">
          <cell r="I592" t="str">
            <v>合格</v>
          </cell>
          <cell r="J592">
            <v>0</v>
          </cell>
          <cell r="K592">
            <v>0</v>
          </cell>
          <cell r="L592">
            <v>0</v>
          </cell>
          <cell r="M592">
            <v>160</v>
          </cell>
        </row>
        <row r="592">
          <cell r="O592">
            <v>4</v>
          </cell>
          <cell r="P592">
            <v>0</v>
          </cell>
        </row>
        <row r="592">
          <cell r="S592">
            <v>80</v>
          </cell>
          <cell r="T592">
            <v>100</v>
          </cell>
          <cell r="U592">
            <v>10</v>
          </cell>
          <cell r="V592">
            <v>80</v>
          </cell>
          <cell r="W592">
            <v>60</v>
          </cell>
          <cell r="X592">
            <v>30</v>
          </cell>
          <cell r="Y592">
            <v>0</v>
          </cell>
          <cell r="Z592">
            <v>0</v>
          </cell>
          <cell r="AA592">
            <v>0</v>
          </cell>
          <cell r="AB592">
            <v>0</v>
          </cell>
          <cell r="AC592">
            <v>0</v>
          </cell>
          <cell r="AD592">
            <v>0</v>
          </cell>
          <cell r="AE592">
            <v>0</v>
          </cell>
          <cell r="AF592">
            <v>0</v>
          </cell>
          <cell r="AG592">
            <v>0</v>
          </cell>
          <cell r="AH592">
            <v>0</v>
          </cell>
        </row>
        <row r="592">
          <cell r="AK592">
            <v>520</v>
          </cell>
          <cell r="AL592" t="str">
            <v>内科</v>
          </cell>
        </row>
        <row r="593">
          <cell r="F593" t="str">
            <v>内科</v>
          </cell>
          <cell r="G593">
            <v>2022</v>
          </cell>
        </row>
        <row r="593">
          <cell r="I593" t="str">
            <v>合格</v>
          </cell>
          <cell r="J593">
            <v>0</v>
          </cell>
          <cell r="K593">
            <v>0</v>
          </cell>
          <cell r="L593">
            <v>0</v>
          </cell>
          <cell r="M593">
            <v>160</v>
          </cell>
        </row>
        <row r="593">
          <cell r="O593">
            <v>4</v>
          </cell>
          <cell r="P593">
            <v>0</v>
          </cell>
        </row>
        <row r="593">
          <cell r="S593">
            <v>80</v>
          </cell>
          <cell r="T593">
            <v>100</v>
          </cell>
          <cell r="U593">
            <v>10</v>
          </cell>
          <cell r="V593">
            <v>80</v>
          </cell>
          <cell r="W593">
            <v>60</v>
          </cell>
          <cell r="X593">
            <v>30</v>
          </cell>
          <cell r="Y593">
            <v>0</v>
          </cell>
          <cell r="Z593">
            <v>0</v>
          </cell>
          <cell r="AA593">
            <v>0</v>
          </cell>
          <cell r="AB593">
            <v>0</v>
          </cell>
          <cell r="AC593">
            <v>0</v>
          </cell>
          <cell r="AD593">
            <v>0</v>
          </cell>
          <cell r="AE593">
            <v>0</v>
          </cell>
          <cell r="AF593">
            <v>0</v>
          </cell>
          <cell r="AG593">
            <v>0</v>
          </cell>
          <cell r="AH593">
            <v>0</v>
          </cell>
        </row>
        <row r="593">
          <cell r="AK593">
            <v>520</v>
          </cell>
          <cell r="AL593" t="str">
            <v>内科</v>
          </cell>
        </row>
        <row r="594">
          <cell r="F594" t="str">
            <v>内科</v>
          </cell>
          <cell r="G594">
            <v>2022</v>
          </cell>
        </row>
        <row r="594">
          <cell r="I594" t="str">
            <v>合格</v>
          </cell>
          <cell r="J594">
            <v>0</v>
          </cell>
          <cell r="K594">
            <v>0</v>
          </cell>
          <cell r="L594">
            <v>0</v>
          </cell>
          <cell r="M594">
            <v>160</v>
          </cell>
          <cell r="N594">
            <v>0</v>
          </cell>
          <cell r="O594">
            <v>2</v>
          </cell>
          <cell r="P594">
            <v>1</v>
          </cell>
          <cell r="Q594">
            <v>0</v>
          </cell>
          <cell r="R594">
            <v>0</v>
          </cell>
          <cell r="S594">
            <v>60</v>
          </cell>
          <cell r="T594">
            <v>100</v>
          </cell>
          <cell r="U594">
            <v>10</v>
          </cell>
          <cell r="V594">
            <v>40</v>
          </cell>
          <cell r="W594">
            <v>90</v>
          </cell>
          <cell r="X594">
            <v>60</v>
          </cell>
          <cell r="Y594">
            <v>0</v>
          </cell>
          <cell r="Z594">
            <v>0</v>
          </cell>
          <cell r="AA594">
            <v>0</v>
          </cell>
          <cell r="AB594">
            <v>0</v>
          </cell>
          <cell r="AC594">
            <v>0</v>
          </cell>
          <cell r="AD594">
            <v>0</v>
          </cell>
          <cell r="AE594">
            <v>0</v>
          </cell>
          <cell r="AF594">
            <v>0</v>
          </cell>
          <cell r="AG594">
            <v>0</v>
          </cell>
          <cell r="AH594">
            <v>0</v>
          </cell>
        </row>
        <row r="594">
          <cell r="AK594">
            <v>520</v>
          </cell>
          <cell r="AL594" t="str">
            <v>内科</v>
          </cell>
        </row>
        <row r="595">
          <cell r="F595" t="str">
            <v>内科</v>
          </cell>
          <cell r="G595">
            <v>2022</v>
          </cell>
        </row>
        <row r="595">
          <cell r="I595" t="str">
            <v>合格</v>
          </cell>
          <cell r="J595">
            <v>0</v>
          </cell>
          <cell r="K595">
            <v>0</v>
          </cell>
          <cell r="L595">
            <v>0</v>
          </cell>
          <cell r="M595">
            <v>160</v>
          </cell>
          <cell r="N595">
            <v>0</v>
          </cell>
          <cell r="O595">
            <v>2</v>
          </cell>
          <cell r="P595">
            <v>1</v>
          </cell>
          <cell r="Q595">
            <v>0</v>
          </cell>
          <cell r="R595">
            <v>0</v>
          </cell>
          <cell r="S595">
            <v>60</v>
          </cell>
          <cell r="T595">
            <v>100</v>
          </cell>
          <cell r="U595">
            <v>10</v>
          </cell>
          <cell r="V595">
            <v>40</v>
          </cell>
          <cell r="W595">
            <v>90</v>
          </cell>
          <cell r="X595">
            <v>60</v>
          </cell>
          <cell r="Y595">
            <v>0</v>
          </cell>
          <cell r="Z595">
            <v>0</v>
          </cell>
          <cell r="AA595">
            <v>0</v>
          </cell>
          <cell r="AB595">
            <v>0</v>
          </cell>
          <cell r="AC595">
            <v>0</v>
          </cell>
          <cell r="AD595">
            <v>0</v>
          </cell>
          <cell r="AE595">
            <v>0</v>
          </cell>
          <cell r="AF595">
            <v>0</v>
          </cell>
          <cell r="AG595">
            <v>0</v>
          </cell>
          <cell r="AH595">
            <v>0</v>
          </cell>
        </row>
        <row r="595">
          <cell r="AK595">
            <v>520</v>
          </cell>
          <cell r="AL595" t="str">
            <v>内科</v>
          </cell>
        </row>
        <row r="596">
          <cell r="F596" t="str">
            <v>内科</v>
          </cell>
          <cell r="G596">
            <v>2022</v>
          </cell>
        </row>
        <row r="596">
          <cell r="I596" t="str">
            <v>合格</v>
          </cell>
          <cell r="J596">
            <v>0</v>
          </cell>
          <cell r="K596">
            <v>0</v>
          </cell>
          <cell r="L596">
            <v>0</v>
          </cell>
          <cell r="M596">
            <v>160</v>
          </cell>
          <cell r="N596">
            <v>0</v>
          </cell>
          <cell r="O596">
            <v>4</v>
          </cell>
          <cell r="P596">
            <v>1</v>
          </cell>
          <cell r="Q596">
            <v>0</v>
          </cell>
          <cell r="R596">
            <v>0</v>
          </cell>
          <cell r="S596">
            <v>100</v>
          </cell>
          <cell r="T596">
            <v>100</v>
          </cell>
          <cell r="U596">
            <v>0</v>
          </cell>
          <cell r="V596">
            <v>40</v>
          </cell>
          <cell r="W596">
            <v>60</v>
          </cell>
          <cell r="X596">
            <v>60</v>
          </cell>
          <cell r="Y596">
            <v>0</v>
          </cell>
          <cell r="Z596">
            <v>0</v>
          </cell>
          <cell r="AA596">
            <v>0</v>
          </cell>
          <cell r="AB596">
            <v>0</v>
          </cell>
          <cell r="AC596">
            <v>0</v>
          </cell>
          <cell r="AD596">
            <v>0</v>
          </cell>
          <cell r="AE596">
            <v>0</v>
          </cell>
          <cell r="AF596">
            <v>0</v>
          </cell>
          <cell r="AG596">
            <v>0</v>
          </cell>
          <cell r="AH596">
            <v>0</v>
          </cell>
        </row>
        <row r="596">
          <cell r="AK596">
            <v>520</v>
          </cell>
          <cell r="AL596" t="str">
            <v>内科</v>
          </cell>
        </row>
        <row r="597">
          <cell r="F597" t="str">
            <v>内科</v>
          </cell>
          <cell r="G597">
            <v>2022</v>
          </cell>
        </row>
        <row r="597">
          <cell r="I597" t="str">
            <v>合格</v>
          </cell>
          <cell r="J597">
            <v>0</v>
          </cell>
          <cell r="K597">
            <v>0</v>
          </cell>
          <cell r="L597">
            <v>0</v>
          </cell>
          <cell r="M597">
            <v>160</v>
          </cell>
          <cell r="N597">
            <v>0</v>
          </cell>
          <cell r="O597">
            <v>3</v>
          </cell>
          <cell r="P597">
            <v>0</v>
          </cell>
          <cell r="Q597">
            <v>0</v>
          </cell>
          <cell r="R597">
            <v>0</v>
          </cell>
          <cell r="S597">
            <v>60</v>
          </cell>
          <cell r="T597">
            <v>100</v>
          </cell>
          <cell r="U597">
            <v>10</v>
          </cell>
          <cell r="V597">
            <v>80</v>
          </cell>
          <cell r="W597">
            <v>30</v>
          </cell>
          <cell r="X597">
            <v>60</v>
          </cell>
          <cell r="Y597">
            <v>20</v>
          </cell>
          <cell r="Z597">
            <v>0</v>
          </cell>
          <cell r="AA597">
            <v>0</v>
          </cell>
          <cell r="AB597">
            <v>0</v>
          </cell>
          <cell r="AC597">
            <v>0</v>
          </cell>
          <cell r="AD597">
            <v>0</v>
          </cell>
          <cell r="AE597">
            <v>0</v>
          </cell>
          <cell r="AF597">
            <v>0</v>
          </cell>
          <cell r="AG597">
            <v>0</v>
          </cell>
          <cell r="AH597">
            <v>0</v>
          </cell>
        </row>
        <row r="597">
          <cell r="AK597">
            <v>520</v>
          </cell>
          <cell r="AL597" t="str">
            <v>内科</v>
          </cell>
        </row>
        <row r="598">
          <cell r="F598" t="str">
            <v>内科</v>
          </cell>
          <cell r="G598">
            <v>2021</v>
          </cell>
        </row>
        <row r="598">
          <cell r="I598" t="str">
            <v>合格</v>
          </cell>
          <cell r="J598">
            <v>0</v>
          </cell>
          <cell r="K598">
            <v>0</v>
          </cell>
          <cell r="L598">
            <v>0</v>
          </cell>
          <cell r="M598">
            <v>160</v>
          </cell>
          <cell r="N598">
            <v>0</v>
          </cell>
          <cell r="O598">
            <v>0</v>
          </cell>
          <cell r="P598">
            <v>0</v>
          </cell>
          <cell r="Q598">
            <v>0</v>
          </cell>
          <cell r="R598">
            <v>0</v>
          </cell>
          <cell r="S598">
            <v>0</v>
          </cell>
          <cell r="T598">
            <v>100</v>
          </cell>
          <cell r="U598">
            <v>0</v>
          </cell>
          <cell r="V598">
            <v>0</v>
          </cell>
          <cell r="W598">
            <v>0</v>
          </cell>
          <cell r="X598">
            <v>0</v>
          </cell>
          <cell r="Y598">
            <v>0</v>
          </cell>
          <cell r="Z598">
            <v>100</v>
          </cell>
          <cell r="AA598">
            <v>150</v>
          </cell>
          <cell r="AB598">
            <v>0</v>
          </cell>
          <cell r="AC598">
            <v>0</v>
          </cell>
          <cell r="AD598">
            <v>0</v>
          </cell>
          <cell r="AE598">
            <v>0</v>
          </cell>
          <cell r="AF598">
            <v>0</v>
          </cell>
          <cell r="AG598">
            <v>0</v>
          </cell>
          <cell r="AH598">
            <v>0</v>
          </cell>
        </row>
        <row r="598">
          <cell r="AK598">
            <v>510</v>
          </cell>
          <cell r="AL598" t="str">
            <v>内科</v>
          </cell>
        </row>
        <row r="599">
          <cell r="F599" t="str">
            <v>内科</v>
          </cell>
          <cell r="G599">
            <v>2022</v>
          </cell>
        </row>
        <row r="599">
          <cell r="I599" t="str">
            <v>合格</v>
          </cell>
          <cell r="J599">
            <v>0</v>
          </cell>
          <cell r="K599">
            <v>0</v>
          </cell>
          <cell r="L599">
            <v>0</v>
          </cell>
          <cell r="M599">
            <v>160</v>
          </cell>
          <cell r="N599">
            <v>0</v>
          </cell>
          <cell r="O599">
            <v>2</v>
          </cell>
          <cell r="P599">
            <v>0.5</v>
          </cell>
          <cell r="Q599">
            <v>0</v>
          </cell>
          <cell r="R599">
            <v>0</v>
          </cell>
          <cell r="S599">
            <v>50</v>
          </cell>
          <cell r="T599">
            <v>100</v>
          </cell>
          <cell r="U599">
            <v>0</v>
          </cell>
          <cell r="V599">
            <v>80</v>
          </cell>
          <cell r="W599">
            <v>60</v>
          </cell>
          <cell r="X599">
            <v>60</v>
          </cell>
          <cell r="Y599">
            <v>0</v>
          </cell>
          <cell r="Z599">
            <v>0</v>
          </cell>
          <cell r="AA599">
            <v>0</v>
          </cell>
          <cell r="AB599">
            <v>0</v>
          </cell>
          <cell r="AC599">
            <v>0</v>
          </cell>
          <cell r="AD599">
            <v>0</v>
          </cell>
          <cell r="AE599">
            <v>0</v>
          </cell>
          <cell r="AF599">
            <v>0</v>
          </cell>
          <cell r="AG599">
            <v>0</v>
          </cell>
          <cell r="AH599">
            <v>0</v>
          </cell>
        </row>
        <row r="599">
          <cell r="AK599">
            <v>510</v>
          </cell>
          <cell r="AL599" t="str">
            <v>内科</v>
          </cell>
        </row>
        <row r="600">
          <cell r="F600" t="str">
            <v>内科</v>
          </cell>
          <cell r="G600">
            <v>2022</v>
          </cell>
        </row>
        <row r="600">
          <cell r="I600" t="str">
            <v>合格</v>
          </cell>
          <cell r="J600">
            <v>0</v>
          </cell>
          <cell r="K600">
            <v>0</v>
          </cell>
          <cell r="L600">
            <v>0</v>
          </cell>
          <cell r="M600">
            <v>160</v>
          </cell>
          <cell r="N600">
            <v>0</v>
          </cell>
          <cell r="O600">
            <v>1</v>
          </cell>
          <cell r="P600">
            <v>1</v>
          </cell>
          <cell r="Q600">
            <v>0</v>
          </cell>
          <cell r="R600">
            <v>0</v>
          </cell>
          <cell r="S600">
            <v>40</v>
          </cell>
          <cell r="T600">
            <v>100</v>
          </cell>
          <cell r="U600">
            <v>10</v>
          </cell>
          <cell r="V600">
            <v>60</v>
          </cell>
          <cell r="W600">
            <v>60</v>
          </cell>
          <cell r="X600">
            <v>60</v>
          </cell>
          <cell r="Y600">
            <v>20</v>
          </cell>
          <cell r="Z600">
            <v>0</v>
          </cell>
          <cell r="AA600">
            <v>0</v>
          </cell>
          <cell r="AB600">
            <v>0</v>
          </cell>
          <cell r="AC600">
            <v>0</v>
          </cell>
          <cell r="AD600">
            <v>0</v>
          </cell>
          <cell r="AE600">
            <v>0</v>
          </cell>
          <cell r="AF600">
            <v>0</v>
          </cell>
          <cell r="AG600">
            <v>0</v>
          </cell>
          <cell r="AH600">
            <v>0</v>
          </cell>
        </row>
        <row r="600">
          <cell r="AK600">
            <v>510</v>
          </cell>
          <cell r="AL600" t="str">
            <v>内科</v>
          </cell>
        </row>
        <row r="601">
          <cell r="F601" t="str">
            <v>内科</v>
          </cell>
          <cell r="G601">
            <v>2022</v>
          </cell>
        </row>
        <row r="601">
          <cell r="I601" t="str">
            <v>合格</v>
          </cell>
          <cell r="J601">
            <v>0</v>
          </cell>
          <cell r="K601">
            <v>0</v>
          </cell>
          <cell r="L601">
            <v>0</v>
          </cell>
          <cell r="M601">
            <v>160</v>
          </cell>
          <cell r="N601">
            <v>0</v>
          </cell>
          <cell r="O601">
            <v>2</v>
          </cell>
          <cell r="P601">
            <v>0.5</v>
          </cell>
          <cell r="Q601">
            <v>0</v>
          </cell>
          <cell r="R601">
            <v>0</v>
          </cell>
          <cell r="S601">
            <v>50</v>
          </cell>
          <cell r="T601">
            <v>100</v>
          </cell>
          <cell r="U601">
            <v>10</v>
          </cell>
          <cell r="V601">
            <v>80</v>
          </cell>
          <cell r="W601">
            <v>30</v>
          </cell>
          <cell r="X601">
            <v>60</v>
          </cell>
          <cell r="Y601">
            <v>20</v>
          </cell>
          <cell r="Z601">
            <v>0</v>
          </cell>
          <cell r="AA601">
            <v>0</v>
          </cell>
          <cell r="AB601">
            <v>0</v>
          </cell>
          <cell r="AC601">
            <v>0</v>
          </cell>
          <cell r="AD601">
            <v>0</v>
          </cell>
          <cell r="AE601">
            <v>0</v>
          </cell>
          <cell r="AF601">
            <v>0</v>
          </cell>
          <cell r="AG601">
            <v>0</v>
          </cell>
          <cell r="AH601">
            <v>0</v>
          </cell>
        </row>
        <row r="601">
          <cell r="AK601">
            <v>510</v>
          </cell>
          <cell r="AL601" t="str">
            <v>内科</v>
          </cell>
        </row>
        <row r="602">
          <cell r="F602" t="str">
            <v>内科</v>
          </cell>
          <cell r="G602">
            <v>2022</v>
          </cell>
        </row>
        <row r="602">
          <cell r="I602" t="str">
            <v>合格</v>
          </cell>
          <cell r="J602">
            <v>0</v>
          </cell>
          <cell r="K602">
            <v>0</v>
          </cell>
          <cell r="L602">
            <v>0</v>
          </cell>
          <cell r="M602">
            <v>160</v>
          </cell>
          <cell r="N602">
            <v>0</v>
          </cell>
          <cell r="O602">
            <v>3</v>
          </cell>
          <cell r="P602">
            <v>1</v>
          </cell>
          <cell r="Q602">
            <v>0</v>
          </cell>
          <cell r="R602">
            <v>0</v>
          </cell>
          <cell r="S602">
            <v>80</v>
          </cell>
          <cell r="T602">
            <v>100</v>
          </cell>
          <cell r="U602">
            <v>10</v>
          </cell>
          <cell r="V602">
            <v>40</v>
          </cell>
          <cell r="W602">
            <v>60</v>
          </cell>
          <cell r="X602">
            <v>60</v>
          </cell>
          <cell r="Y602">
            <v>0</v>
          </cell>
          <cell r="Z602">
            <v>0</v>
          </cell>
          <cell r="AA602">
            <v>0</v>
          </cell>
          <cell r="AB602">
            <v>0</v>
          </cell>
          <cell r="AC602">
            <v>0</v>
          </cell>
          <cell r="AD602">
            <v>0</v>
          </cell>
          <cell r="AE602">
            <v>0</v>
          </cell>
          <cell r="AF602">
            <v>0</v>
          </cell>
          <cell r="AG602">
            <v>0</v>
          </cell>
          <cell r="AH602">
            <v>0</v>
          </cell>
        </row>
        <row r="602">
          <cell r="AK602">
            <v>510</v>
          </cell>
          <cell r="AL602" t="str">
            <v>内科</v>
          </cell>
        </row>
        <row r="603">
          <cell r="F603" t="str">
            <v>内科</v>
          </cell>
          <cell r="G603">
            <v>2022</v>
          </cell>
        </row>
        <row r="603">
          <cell r="I603" t="str">
            <v>合格</v>
          </cell>
          <cell r="J603">
            <v>0</v>
          </cell>
          <cell r="K603">
            <v>0</v>
          </cell>
          <cell r="L603">
            <v>0</v>
          </cell>
          <cell r="M603">
            <v>160</v>
          </cell>
        </row>
        <row r="603">
          <cell r="O603">
            <v>4</v>
          </cell>
          <cell r="P603">
            <v>2</v>
          </cell>
        </row>
        <row r="603">
          <cell r="S603">
            <v>120</v>
          </cell>
          <cell r="T603">
            <v>100</v>
          </cell>
          <cell r="U603">
            <v>10</v>
          </cell>
          <cell r="V603">
            <v>60</v>
          </cell>
          <cell r="W603">
            <v>60</v>
          </cell>
          <cell r="X603">
            <v>0</v>
          </cell>
          <cell r="Y603">
            <v>0</v>
          </cell>
          <cell r="Z603">
            <v>0</v>
          </cell>
          <cell r="AA603">
            <v>0</v>
          </cell>
          <cell r="AB603">
            <v>0</v>
          </cell>
          <cell r="AC603">
            <v>0</v>
          </cell>
          <cell r="AD603">
            <v>0</v>
          </cell>
          <cell r="AE603">
            <v>0</v>
          </cell>
          <cell r="AF603">
            <v>0</v>
          </cell>
          <cell r="AG603">
            <v>0</v>
          </cell>
          <cell r="AH603">
            <v>0</v>
          </cell>
        </row>
        <row r="603">
          <cell r="AK603">
            <v>510</v>
          </cell>
          <cell r="AL603" t="str">
            <v>内科</v>
          </cell>
        </row>
        <row r="604">
          <cell r="F604" t="str">
            <v>内科</v>
          </cell>
          <cell r="G604">
            <v>2022</v>
          </cell>
        </row>
        <row r="604">
          <cell r="I604" t="str">
            <v>合格</v>
          </cell>
          <cell r="J604">
            <v>0</v>
          </cell>
          <cell r="K604">
            <v>0</v>
          </cell>
          <cell r="L604">
            <v>0</v>
          </cell>
          <cell r="M604">
            <v>160</v>
          </cell>
          <cell r="N604">
            <v>0</v>
          </cell>
          <cell r="O604">
            <v>1</v>
          </cell>
          <cell r="P604">
            <v>1</v>
          </cell>
          <cell r="Q604">
            <v>0</v>
          </cell>
          <cell r="R604">
            <v>0</v>
          </cell>
          <cell r="S604">
            <v>40</v>
          </cell>
          <cell r="T604">
            <v>100</v>
          </cell>
          <cell r="U604">
            <v>10</v>
          </cell>
          <cell r="V604">
            <v>60</v>
          </cell>
          <cell r="W604">
            <v>60</v>
          </cell>
          <cell r="X604">
            <v>60</v>
          </cell>
          <cell r="Y604">
            <v>20</v>
          </cell>
          <cell r="Z604">
            <v>0</v>
          </cell>
          <cell r="AA604">
            <v>0</v>
          </cell>
          <cell r="AB604">
            <v>0</v>
          </cell>
          <cell r="AC604">
            <v>0</v>
          </cell>
          <cell r="AD604">
            <v>0</v>
          </cell>
          <cell r="AE604">
            <v>0</v>
          </cell>
          <cell r="AF604">
            <v>0</v>
          </cell>
          <cell r="AG604">
            <v>0</v>
          </cell>
          <cell r="AH604">
            <v>0</v>
          </cell>
        </row>
        <row r="604">
          <cell r="AK604">
            <v>510</v>
          </cell>
          <cell r="AL604" t="str">
            <v>内科</v>
          </cell>
        </row>
        <row r="605">
          <cell r="F605" t="str">
            <v>内科</v>
          </cell>
          <cell r="G605">
            <v>2022</v>
          </cell>
        </row>
        <row r="605">
          <cell r="I605" t="str">
            <v>合格</v>
          </cell>
          <cell r="J605">
            <v>0</v>
          </cell>
          <cell r="K605">
            <v>0</v>
          </cell>
          <cell r="L605">
            <v>0</v>
          </cell>
          <cell r="M605">
            <v>160</v>
          </cell>
          <cell r="N605">
            <v>0</v>
          </cell>
          <cell r="O605">
            <v>1</v>
          </cell>
          <cell r="P605">
            <v>0</v>
          </cell>
          <cell r="Q605">
            <v>0</v>
          </cell>
          <cell r="R605">
            <v>0</v>
          </cell>
          <cell r="S605">
            <v>20</v>
          </cell>
          <cell r="T605">
            <v>100</v>
          </cell>
          <cell r="U605">
            <v>10</v>
          </cell>
          <cell r="V605">
            <v>60</v>
          </cell>
          <cell r="W605">
            <v>60</v>
          </cell>
          <cell r="X605">
            <v>60</v>
          </cell>
          <cell r="Y605">
            <v>20</v>
          </cell>
          <cell r="Z605">
            <v>0</v>
          </cell>
          <cell r="AA605">
            <v>0</v>
          </cell>
          <cell r="AB605">
            <v>0</v>
          </cell>
          <cell r="AC605">
            <v>0</v>
          </cell>
          <cell r="AD605">
            <v>20</v>
          </cell>
          <cell r="AE605">
            <v>0</v>
          </cell>
          <cell r="AF605">
            <v>0</v>
          </cell>
          <cell r="AG605">
            <v>0</v>
          </cell>
          <cell r="AH605">
            <v>0</v>
          </cell>
        </row>
        <row r="605">
          <cell r="AK605">
            <v>510</v>
          </cell>
          <cell r="AL605" t="str">
            <v>内科</v>
          </cell>
        </row>
        <row r="606">
          <cell r="F606" t="str">
            <v>内科</v>
          </cell>
          <cell r="G606">
            <v>2022</v>
          </cell>
        </row>
        <row r="606">
          <cell r="I606" t="str">
            <v>合格</v>
          </cell>
          <cell r="J606">
            <v>0</v>
          </cell>
          <cell r="K606">
            <v>0</v>
          </cell>
          <cell r="L606">
            <v>0</v>
          </cell>
          <cell r="M606">
            <v>160</v>
          </cell>
          <cell r="N606">
            <v>0</v>
          </cell>
          <cell r="O606">
            <v>3</v>
          </cell>
          <cell r="P606">
            <v>1</v>
          </cell>
          <cell r="Q606">
            <v>0</v>
          </cell>
          <cell r="R606">
            <v>0</v>
          </cell>
          <cell r="S606">
            <v>80</v>
          </cell>
          <cell r="T606">
            <v>100</v>
          </cell>
          <cell r="U606">
            <v>10</v>
          </cell>
          <cell r="V606">
            <v>40</v>
          </cell>
          <cell r="W606">
            <v>60</v>
          </cell>
          <cell r="X606">
            <v>60</v>
          </cell>
          <cell r="Y606">
            <v>0</v>
          </cell>
          <cell r="Z606">
            <v>0</v>
          </cell>
          <cell r="AA606">
            <v>0</v>
          </cell>
          <cell r="AB606">
            <v>0</v>
          </cell>
          <cell r="AC606">
            <v>0</v>
          </cell>
          <cell r="AD606">
            <v>0</v>
          </cell>
          <cell r="AE606">
            <v>0</v>
          </cell>
          <cell r="AF606">
            <v>0</v>
          </cell>
          <cell r="AG606">
            <v>0</v>
          </cell>
          <cell r="AH606">
            <v>0</v>
          </cell>
        </row>
        <row r="606">
          <cell r="AK606">
            <v>510</v>
          </cell>
          <cell r="AL606" t="str">
            <v>内科</v>
          </cell>
        </row>
        <row r="607">
          <cell r="F607" t="str">
            <v>内科</v>
          </cell>
          <cell r="G607">
            <v>2021</v>
          </cell>
        </row>
        <row r="607">
          <cell r="I607" t="str">
            <v>合格</v>
          </cell>
          <cell r="J607">
            <v>0</v>
          </cell>
          <cell r="K607">
            <v>0</v>
          </cell>
          <cell r="L607">
            <v>0</v>
          </cell>
          <cell r="M607">
            <v>160</v>
          </cell>
        </row>
        <row r="607">
          <cell r="O607">
            <v>4</v>
          </cell>
          <cell r="P607">
            <v>0</v>
          </cell>
        </row>
        <row r="607">
          <cell r="S607">
            <v>80</v>
          </cell>
          <cell r="T607">
            <v>100</v>
          </cell>
          <cell r="U607">
            <v>0</v>
          </cell>
          <cell r="V607">
            <v>0</v>
          </cell>
          <cell r="W607">
            <v>60</v>
          </cell>
          <cell r="X607">
            <v>0</v>
          </cell>
          <cell r="Y607">
            <v>0</v>
          </cell>
          <cell r="Z607">
            <v>100</v>
          </cell>
          <cell r="AA607">
            <v>0</v>
          </cell>
          <cell r="AB607">
            <v>0</v>
          </cell>
          <cell r="AC607">
            <v>0</v>
          </cell>
          <cell r="AD607">
            <v>0</v>
          </cell>
          <cell r="AE607">
            <v>0</v>
          </cell>
          <cell r="AF607">
            <v>0</v>
          </cell>
          <cell r="AG607">
            <v>0</v>
          </cell>
          <cell r="AH607">
            <v>0</v>
          </cell>
        </row>
        <row r="607">
          <cell r="AK607">
            <v>500</v>
          </cell>
          <cell r="AL607" t="str">
            <v>内科</v>
          </cell>
        </row>
        <row r="608">
          <cell r="F608" t="str">
            <v>内科</v>
          </cell>
          <cell r="G608">
            <v>2021</v>
          </cell>
        </row>
        <row r="608">
          <cell r="I608" t="str">
            <v>合格</v>
          </cell>
          <cell r="J608">
            <v>0</v>
          </cell>
          <cell r="K608">
            <v>0</v>
          </cell>
          <cell r="L608">
            <v>0</v>
          </cell>
          <cell r="M608">
            <v>160</v>
          </cell>
          <cell r="N608">
            <v>0</v>
          </cell>
          <cell r="O608">
            <v>0</v>
          </cell>
          <cell r="P608">
            <v>4</v>
          </cell>
          <cell r="Q608">
            <v>0</v>
          </cell>
          <cell r="R608">
            <v>0</v>
          </cell>
          <cell r="S608">
            <v>80</v>
          </cell>
          <cell r="T608">
            <v>100</v>
          </cell>
          <cell r="U608">
            <v>10</v>
          </cell>
          <cell r="V608">
            <v>20</v>
          </cell>
          <cell r="W608">
            <v>0</v>
          </cell>
          <cell r="X608">
            <v>30</v>
          </cell>
          <cell r="Y608">
            <v>0</v>
          </cell>
          <cell r="Z608">
            <v>100</v>
          </cell>
          <cell r="AA608">
            <v>0</v>
          </cell>
          <cell r="AB608">
            <v>0</v>
          </cell>
          <cell r="AC608">
            <v>0</v>
          </cell>
          <cell r="AD608">
            <v>0</v>
          </cell>
          <cell r="AE608">
            <v>0</v>
          </cell>
          <cell r="AF608">
            <v>0</v>
          </cell>
          <cell r="AG608">
            <v>0</v>
          </cell>
          <cell r="AH608">
            <v>0</v>
          </cell>
        </row>
        <row r="608">
          <cell r="AK608">
            <v>500</v>
          </cell>
          <cell r="AL608" t="str">
            <v>内科</v>
          </cell>
        </row>
        <row r="609">
          <cell r="F609" t="str">
            <v>内科</v>
          </cell>
          <cell r="G609">
            <v>2022</v>
          </cell>
        </row>
        <row r="609">
          <cell r="I609" t="str">
            <v>合格</v>
          </cell>
          <cell r="J609">
            <v>0</v>
          </cell>
          <cell r="K609">
            <v>0</v>
          </cell>
          <cell r="L609">
            <v>0</v>
          </cell>
          <cell r="M609">
            <v>160</v>
          </cell>
        </row>
        <row r="609">
          <cell r="O609">
            <v>2</v>
          </cell>
          <cell r="P609">
            <v>2</v>
          </cell>
        </row>
        <row r="609">
          <cell r="S609">
            <v>80</v>
          </cell>
          <cell r="T609">
            <v>100</v>
          </cell>
          <cell r="U609">
            <v>10</v>
          </cell>
          <cell r="V609">
            <v>60</v>
          </cell>
          <cell r="W609">
            <v>30</v>
          </cell>
          <cell r="X609">
            <v>60</v>
          </cell>
          <cell r="Y609">
            <v>0</v>
          </cell>
          <cell r="Z609">
            <v>0</v>
          </cell>
          <cell r="AA609">
            <v>0</v>
          </cell>
          <cell r="AB609">
            <v>0</v>
          </cell>
          <cell r="AC609">
            <v>0</v>
          </cell>
          <cell r="AD609">
            <v>0</v>
          </cell>
          <cell r="AE609">
            <v>0</v>
          </cell>
          <cell r="AF609">
            <v>0</v>
          </cell>
          <cell r="AG609">
            <v>0</v>
          </cell>
          <cell r="AH609">
            <v>0</v>
          </cell>
        </row>
        <row r="609">
          <cell r="AK609">
            <v>500</v>
          </cell>
          <cell r="AL609" t="str">
            <v>内科</v>
          </cell>
        </row>
        <row r="610">
          <cell r="F610" t="str">
            <v>内科</v>
          </cell>
          <cell r="G610">
            <v>2022</v>
          </cell>
        </row>
        <row r="610">
          <cell r="I610" t="str">
            <v>合格</v>
          </cell>
          <cell r="J610">
            <v>0</v>
          </cell>
          <cell r="K610">
            <v>0</v>
          </cell>
          <cell r="L610">
            <v>0</v>
          </cell>
          <cell r="M610">
            <v>160</v>
          </cell>
          <cell r="N610">
            <v>0</v>
          </cell>
          <cell r="O610">
            <v>3</v>
          </cell>
          <cell r="P610">
            <v>2</v>
          </cell>
          <cell r="Q610">
            <v>0</v>
          </cell>
          <cell r="R610">
            <v>0</v>
          </cell>
          <cell r="S610">
            <v>100</v>
          </cell>
          <cell r="T610">
            <v>100</v>
          </cell>
          <cell r="U610">
            <v>10</v>
          </cell>
          <cell r="V610">
            <v>60</v>
          </cell>
          <cell r="W610">
            <v>0</v>
          </cell>
          <cell r="X610">
            <v>60</v>
          </cell>
          <cell r="Y610">
            <v>0</v>
          </cell>
          <cell r="Z610">
            <v>0</v>
          </cell>
          <cell r="AA610">
            <v>0</v>
          </cell>
          <cell r="AB610">
            <v>0</v>
          </cell>
          <cell r="AC610">
            <v>0</v>
          </cell>
          <cell r="AD610">
            <v>0</v>
          </cell>
          <cell r="AE610">
            <v>0</v>
          </cell>
          <cell r="AF610">
            <v>0</v>
          </cell>
          <cell r="AG610">
            <v>0</v>
          </cell>
          <cell r="AH610">
            <v>0</v>
          </cell>
        </row>
        <row r="610">
          <cell r="AK610">
            <v>490</v>
          </cell>
          <cell r="AL610" t="str">
            <v>内科</v>
          </cell>
        </row>
        <row r="611">
          <cell r="F611" t="str">
            <v>内科</v>
          </cell>
          <cell r="G611">
            <v>2022</v>
          </cell>
        </row>
        <row r="611">
          <cell r="I611" t="str">
            <v>合格</v>
          </cell>
          <cell r="J611">
            <v>0</v>
          </cell>
          <cell r="K611">
            <v>0</v>
          </cell>
          <cell r="L611">
            <v>0</v>
          </cell>
          <cell r="M611">
            <v>160</v>
          </cell>
          <cell r="N611">
            <v>0</v>
          </cell>
          <cell r="O611">
            <v>2</v>
          </cell>
          <cell r="P611">
            <v>1</v>
          </cell>
          <cell r="Q611">
            <v>0</v>
          </cell>
          <cell r="R611">
            <v>0</v>
          </cell>
          <cell r="S611">
            <v>60</v>
          </cell>
          <cell r="T611">
            <v>100</v>
          </cell>
          <cell r="U611">
            <v>10</v>
          </cell>
          <cell r="V611">
            <v>40</v>
          </cell>
          <cell r="W611">
            <v>60</v>
          </cell>
          <cell r="X611">
            <v>60</v>
          </cell>
          <cell r="Y611">
            <v>0</v>
          </cell>
          <cell r="Z611">
            <v>0</v>
          </cell>
          <cell r="AA611">
            <v>0</v>
          </cell>
          <cell r="AB611">
            <v>0</v>
          </cell>
          <cell r="AC611">
            <v>0</v>
          </cell>
          <cell r="AD611">
            <v>0</v>
          </cell>
          <cell r="AE611">
            <v>0</v>
          </cell>
          <cell r="AF611">
            <v>0</v>
          </cell>
          <cell r="AG611">
            <v>0</v>
          </cell>
          <cell r="AH611">
            <v>0</v>
          </cell>
        </row>
        <row r="611">
          <cell r="AK611">
            <v>490</v>
          </cell>
          <cell r="AL611" t="str">
            <v>内科</v>
          </cell>
        </row>
        <row r="612">
          <cell r="F612" t="str">
            <v>内科</v>
          </cell>
          <cell r="G612">
            <v>2022</v>
          </cell>
        </row>
        <row r="612">
          <cell r="I612" t="str">
            <v>合格</v>
          </cell>
          <cell r="J612">
            <v>0</v>
          </cell>
          <cell r="K612">
            <v>0</v>
          </cell>
          <cell r="L612">
            <v>0</v>
          </cell>
          <cell r="M612">
            <v>160</v>
          </cell>
          <cell r="N612">
            <v>0</v>
          </cell>
          <cell r="O612">
            <v>1</v>
          </cell>
          <cell r="P612">
            <v>2</v>
          </cell>
          <cell r="Q612">
            <v>0</v>
          </cell>
          <cell r="R612">
            <v>0</v>
          </cell>
          <cell r="S612">
            <v>60</v>
          </cell>
          <cell r="T612">
            <v>100</v>
          </cell>
          <cell r="U612">
            <v>10</v>
          </cell>
          <cell r="V612">
            <v>40</v>
          </cell>
          <cell r="W612">
            <v>60</v>
          </cell>
          <cell r="X612">
            <v>60</v>
          </cell>
          <cell r="Y612">
            <v>0</v>
          </cell>
          <cell r="Z612">
            <v>0</v>
          </cell>
          <cell r="AA612">
            <v>0</v>
          </cell>
          <cell r="AB612">
            <v>0</v>
          </cell>
          <cell r="AC612">
            <v>0</v>
          </cell>
          <cell r="AD612">
            <v>0</v>
          </cell>
          <cell r="AE612">
            <v>0</v>
          </cell>
          <cell r="AF612">
            <v>0</v>
          </cell>
          <cell r="AG612">
            <v>0</v>
          </cell>
          <cell r="AH612">
            <v>0</v>
          </cell>
        </row>
        <row r="612">
          <cell r="AK612">
            <v>490</v>
          </cell>
          <cell r="AL612" t="str">
            <v>内科</v>
          </cell>
        </row>
        <row r="613">
          <cell r="F613" t="str">
            <v>内科</v>
          </cell>
          <cell r="G613">
            <v>2022</v>
          </cell>
        </row>
        <row r="613">
          <cell r="I613" t="str">
            <v>合格</v>
          </cell>
          <cell r="J613">
            <v>0</v>
          </cell>
          <cell r="K613">
            <v>0</v>
          </cell>
          <cell r="L613">
            <v>0</v>
          </cell>
          <cell r="M613">
            <v>160</v>
          </cell>
          <cell r="N613">
            <v>0</v>
          </cell>
          <cell r="O613">
            <v>2</v>
          </cell>
          <cell r="P613">
            <v>1</v>
          </cell>
          <cell r="Q613">
            <v>0</v>
          </cell>
          <cell r="R613">
            <v>0</v>
          </cell>
          <cell r="S613">
            <v>60</v>
          </cell>
          <cell r="T613">
            <v>100</v>
          </cell>
          <cell r="U613">
            <v>10</v>
          </cell>
          <cell r="V613">
            <v>80</v>
          </cell>
          <cell r="W613">
            <v>30</v>
          </cell>
          <cell r="X613">
            <v>30</v>
          </cell>
          <cell r="Y613">
            <v>20</v>
          </cell>
          <cell r="Z613">
            <v>0</v>
          </cell>
          <cell r="AA613">
            <v>0</v>
          </cell>
          <cell r="AB613">
            <v>0</v>
          </cell>
          <cell r="AC613">
            <v>0</v>
          </cell>
          <cell r="AD613">
            <v>0</v>
          </cell>
          <cell r="AE613">
            <v>0</v>
          </cell>
          <cell r="AF613">
            <v>0</v>
          </cell>
          <cell r="AG613">
            <v>0</v>
          </cell>
          <cell r="AH613">
            <v>0</v>
          </cell>
        </row>
        <row r="613">
          <cell r="AK613">
            <v>490</v>
          </cell>
          <cell r="AL613" t="str">
            <v>内科</v>
          </cell>
        </row>
        <row r="614">
          <cell r="F614" t="str">
            <v>内科</v>
          </cell>
          <cell r="G614">
            <v>2022</v>
          </cell>
        </row>
        <row r="614">
          <cell r="I614" t="str">
            <v>合格</v>
          </cell>
          <cell r="J614">
            <v>0</v>
          </cell>
          <cell r="K614">
            <v>0</v>
          </cell>
          <cell r="L614">
            <v>0</v>
          </cell>
          <cell r="M614">
            <v>160</v>
          </cell>
        </row>
        <row r="614">
          <cell r="O614">
            <v>3</v>
          </cell>
          <cell r="P614">
            <v>1</v>
          </cell>
        </row>
        <row r="614">
          <cell r="S614">
            <v>80</v>
          </cell>
          <cell r="T614">
            <v>100</v>
          </cell>
          <cell r="U614">
            <v>10</v>
          </cell>
          <cell r="V614">
            <v>60</v>
          </cell>
          <cell r="W614">
            <v>60</v>
          </cell>
          <cell r="X614">
            <v>0</v>
          </cell>
          <cell r="Y614">
            <v>0</v>
          </cell>
          <cell r="Z614">
            <v>0</v>
          </cell>
          <cell r="AA614">
            <v>0</v>
          </cell>
          <cell r="AB614">
            <v>0</v>
          </cell>
          <cell r="AC614">
            <v>0</v>
          </cell>
          <cell r="AD614">
            <v>20</v>
          </cell>
          <cell r="AE614">
            <v>0</v>
          </cell>
          <cell r="AF614">
            <v>0</v>
          </cell>
          <cell r="AG614">
            <v>0</v>
          </cell>
          <cell r="AH614">
            <v>0</v>
          </cell>
        </row>
        <row r="614">
          <cell r="AK614">
            <v>490</v>
          </cell>
          <cell r="AL614" t="str">
            <v>内科</v>
          </cell>
        </row>
        <row r="615">
          <cell r="F615" t="str">
            <v>内科</v>
          </cell>
          <cell r="G615">
            <v>2022</v>
          </cell>
        </row>
        <row r="615">
          <cell r="I615" t="str">
            <v>合格</v>
          </cell>
          <cell r="J615">
            <v>0</v>
          </cell>
          <cell r="K615">
            <v>0</v>
          </cell>
          <cell r="L615">
            <v>0</v>
          </cell>
          <cell r="M615">
            <v>160</v>
          </cell>
        </row>
        <row r="615">
          <cell r="O615">
            <v>2</v>
          </cell>
          <cell r="P615">
            <v>1</v>
          </cell>
        </row>
        <row r="615">
          <cell r="S615">
            <v>60</v>
          </cell>
          <cell r="T615">
            <v>100</v>
          </cell>
          <cell r="U615">
            <v>10</v>
          </cell>
          <cell r="V615">
            <v>40</v>
          </cell>
          <cell r="W615">
            <v>60</v>
          </cell>
          <cell r="X615">
            <v>60</v>
          </cell>
          <cell r="Y615">
            <v>0</v>
          </cell>
          <cell r="Z615">
            <v>0</v>
          </cell>
          <cell r="AA615">
            <v>0</v>
          </cell>
          <cell r="AB615">
            <v>0</v>
          </cell>
          <cell r="AC615">
            <v>0</v>
          </cell>
          <cell r="AD615">
            <v>0</v>
          </cell>
          <cell r="AE615">
            <v>0</v>
          </cell>
          <cell r="AF615">
            <v>0</v>
          </cell>
          <cell r="AG615">
            <v>0</v>
          </cell>
          <cell r="AH615">
            <v>0</v>
          </cell>
        </row>
        <row r="615">
          <cell r="AK615">
            <v>490</v>
          </cell>
          <cell r="AL615" t="str">
            <v>内科</v>
          </cell>
        </row>
        <row r="616">
          <cell r="F616" t="str">
            <v>内科</v>
          </cell>
          <cell r="G616">
            <v>2022</v>
          </cell>
        </row>
        <row r="616">
          <cell r="I616" t="str">
            <v>合格</v>
          </cell>
          <cell r="J616">
            <v>0</v>
          </cell>
          <cell r="K616">
            <v>0</v>
          </cell>
          <cell r="L616">
            <v>0</v>
          </cell>
          <cell r="M616">
            <v>160</v>
          </cell>
          <cell r="N616">
            <v>0</v>
          </cell>
          <cell r="O616">
            <v>2</v>
          </cell>
          <cell r="P616">
            <v>1</v>
          </cell>
          <cell r="Q616">
            <v>0</v>
          </cell>
          <cell r="R616">
            <v>0</v>
          </cell>
          <cell r="S616">
            <v>60</v>
          </cell>
          <cell r="T616">
            <v>100</v>
          </cell>
          <cell r="U616">
            <v>10</v>
          </cell>
          <cell r="V616">
            <v>40</v>
          </cell>
          <cell r="W616">
            <v>60</v>
          </cell>
          <cell r="X616">
            <v>60</v>
          </cell>
          <cell r="Y616">
            <v>0</v>
          </cell>
          <cell r="Z616">
            <v>0</v>
          </cell>
          <cell r="AA616">
            <v>0</v>
          </cell>
          <cell r="AB616">
            <v>0</v>
          </cell>
          <cell r="AC616">
            <v>0</v>
          </cell>
          <cell r="AD616">
            <v>0</v>
          </cell>
          <cell r="AE616">
            <v>0</v>
          </cell>
          <cell r="AF616">
            <v>0</v>
          </cell>
          <cell r="AG616">
            <v>0</v>
          </cell>
          <cell r="AH616">
            <v>0</v>
          </cell>
        </row>
        <row r="616">
          <cell r="AK616">
            <v>490</v>
          </cell>
          <cell r="AL616" t="str">
            <v>内科</v>
          </cell>
        </row>
        <row r="617">
          <cell r="F617" t="str">
            <v>内科</v>
          </cell>
          <cell r="G617">
            <v>2022</v>
          </cell>
        </row>
        <row r="617">
          <cell r="I617" t="str">
            <v>合格</v>
          </cell>
          <cell r="J617">
            <v>0</v>
          </cell>
          <cell r="K617">
            <v>0</v>
          </cell>
          <cell r="L617">
            <v>0</v>
          </cell>
          <cell r="M617">
            <v>160</v>
          </cell>
          <cell r="N617">
            <v>0</v>
          </cell>
          <cell r="O617">
            <v>2</v>
          </cell>
          <cell r="P617">
            <v>1</v>
          </cell>
          <cell r="Q617">
            <v>0</v>
          </cell>
          <cell r="R617">
            <v>0</v>
          </cell>
          <cell r="S617">
            <v>60</v>
          </cell>
          <cell r="T617">
            <v>100</v>
          </cell>
          <cell r="U617">
            <v>10</v>
          </cell>
          <cell r="V617">
            <v>40</v>
          </cell>
          <cell r="W617">
            <v>60</v>
          </cell>
          <cell r="X617">
            <v>60</v>
          </cell>
          <cell r="Y617">
            <v>0</v>
          </cell>
          <cell r="Z617">
            <v>0</v>
          </cell>
          <cell r="AA617">
            <v>0</v>
          </cell>
          <cell r="AB617">
            <v>0</v>
          </cell>
          <cell r="AC617">
            <v>0</v>
          </cell>
          <cell r="AD617">
            <v>0</v>
          </cell>
          <cell r="AE617">
            <v>0</v>
          </cell>
          <cell r="AF617">
            <v>0</v>
          </cell>
          <cell r="AG617">
            <v>0</v>
          </cell>
          <cell r="AH617">
            <v>0</v>
          </cell>
        </row>
        <row r="617">
          <cell r="AK617">
            <v>490</v>
          </cell>
          <cell r="AL617" t="str">
            <v>内科</v>
          </cell>
        </row>
        <row r="618">
          <cell r="F618" t="str">
            <v>内科</v>
          </cell>
          <cell r="G618">
            <v>2022</v>
          </cell>
        </row>
        <row r="618">
          <cell r="I618" t="str">
            <v>合格</v>
          </cell>
          <cell r="J618">
            <v>0</v>
          </cell>
          <cell r="K618">
            <v>0</v>
          </cell>
          <cell r="L618">
            <v>0</v>
          </cell>
          <cell r="M618">
            <v>160</v>
          </cell>
          <cell r="N618">
            <v>0</v>
          </cell>
          <cell r="O618">
            <v>4</v>
          </cell>
          <cell r="P618">
            <v>0</v>
          </cell>
          <cell r="Q618">
            <v>0</v>
          </cell>
          <cell r="R618">
            <v>0</v>
          </cell>
          <cell r="S618">
            <v>80</v>
          </cell>
          <cell r="T618">
            <v>100</v>
          </cell>
          <cell r="U618">
            <v>10</v>
          </cell>
          <cell r="V618">
            <v>40</v>
          </cell>
          <cell r="W618">
            <v>60</v>
          </cell>
          <cell r="X618">
            <v>30</v>
          </cell>
          <cell r="Y618">
            <v>0</v>
          </cell>
          <cell r="Z618">
            <v>0</v>
          </cell>
          <cell r="AA618">
            <v>0</v>
          </cell>
          <cell r="AB618">
            <v>0</v>
          </cell>
          <cell r="AC618">
            <v>0</v>
          </cell>
          <cell r="AD618">
            <v>0</v>
          </cell>
          <cell r="AE618">
            <v>0</v>
          </cell>
          <cell r="AF618">
            <v>0</v>
          </cell>
          <cell r="AG618">
            <v>0</v>
          </cell>
          <cell r="AH618">
            <v>0</v>
          </cell>
        </row>
        <row r="618">
          <cell r="AK618">
            <v>480</v>
          </cell>
          <cell r="AL618" t="str">
            <v>内科</v>
          </cell>
        </row>
        <row r="619">
          <cell r="F619" t="str">
            <v>内科</v>
          </cell>
          <cell r="G619">
            <v>2022</v>
          </cell>
        </row>
        <row r="619">
          <cell r="I619" t="str">
            <v>合格</v>
          </cell>
          <cell r="J619">
            <v>0</v>
          </cell>
          <cell r="K619">
            <v>0</v>
          </cell>
          <cell r="L619">
            <v>0</v>
          </cell>
          <cell r="M619">
            <v>160</v>
          </cell>
          <cell r="N619">
            <v>0</v>
          </cell>
          <cell r="O619">
            <v>2</v>
          </cell>
          <cell r="P619">
            <v>0.5</v>
          </cell>
          <cell r="Q619">
            <v>0</v>
          </cell>
          <cell r="R619">
            <v>0</v>
          </cell>
          <cell r="S619">
            <v>50</v>
          </cell>
          <cell r="T619">
            <v>100</v>
          </cell>
          <cell r="U619">
            <v>10</v>
          </cell>
          <cell r="V619">
            <v>80</v>
          </cell>
          <cell r="W619">
            <v>30</v>
          </cell>
          <cell r="X619">
            <v>30</v>
          </cell>
          <cell r="Y619">
            <v>0</v>
          </cell>
          <cell r="Z619">
            <v>0</v>
          </cell>
          <cell r="AA619">
            <v>0</v>
          </cell>
          <cell r="AB619">
            <v>0</v>
          </cell>
          <cell r="AC619">
            <v>0</v>
          </cell>
          <cell r="AD619">
            <v>20</v>
          </cell>
          <cell r="AE619">
            <v>0</v>
          </cell>
          <cell r="AF619">
            <v>0</v>
          </cell>
          <cell r="AG619">
            <v>0</v>
          </cell>
          <cell r="AH619">
            <v>0</v>
          </cell>
        </row>
        <row r="619">
          <cell r="AK619">
            <v>480</v>
          </cell>
          <cell r="AL619" t="str">
            <v>内科</v>
          </cell>
        </row>
        <row r="620">
          <cell r="F620" t="str">
            <v>内科</v>
          </cell>
          <cell r="G620">
            <v>2022</v>
          </cell>
        </row>
        <row r="620">
          <cell r="I620" t="str">
            <v>合格</v>
          </cell>
          <cell r="J620">
            <v>0</v>
          </cell>
          <cell r="K620">
            <v>0</v>
          </cell>
          <cell r="L620">
            <v>0</v>
          </cell>
          <cell r="M620">
            <v>160</v>
          </cell>
          <cell r="N620">
            <v>0</v>
          </cell>
          <cell r="O620">
            <v>2</v>
          </cell>
          <cell r="P620">
            <v>1.5</v>
          </cell>
          <cell r="Q620">
            <v>0</v>
          </cell>
          <cell r="R620">
            <v>0</v>
          </cell>
          <cell r="S620">
            <v>70</v>
          </cell>
          <cell r="T620">
            <v>100</v>
          </cell>
          <cell r="U620">
            <v>10</v>
          </cell>
          <cell r="V620">
            <v>80</v>
          </cell>
          <cell r="W620">
            <v>30</v>
          </cell>
          <cell r="X620">
            <v>30</v>
          </cell>
          <cell r="Y620">
            <v>0</v>
          </cell>
          <cell r="Z620">
            <v>0</v>
          </cell>
          <cell r="AA620">
            <v>0</v>
          </cell>
          <cell r="AB620">
            <v>0</v>
          </cell>
          <cell r="AC620">
            <v>0</v>
          </cell>
          <cell r="AD620">
            <v>0</v>
          </cell>
          <cell r="AE620">
            <v>0</v>
          </cell>
          <cell r="AF620">
            <v>0</v>
          </cell>
          <cell r="AG620">
            <v>0</v>
          </cell>
          <cell r="AH620">
            <v>0</v>
          </cell>
        </row>
        <row r="620">
          <cell r="AK620">
            <v>480</v>
          </cell>
          <cell r="AL620" t="str">
            <v>内科</v>
          </cell>
        </row>
        <row r="621">
          <cell r="F621" t="str">
            <v>内科</v>
          </cell>
          <cell r="G621">
            <v>2021</v>
          </cell>
        </row>
        <row r="621">
          <cell r="I621" t="str">
            <v>合格</v>
          </cell>
          <cell r="J621">
            <v>0</v>
          </cell>
          <cell r="K621">
            <v>0</v>
          </cell>
          <cell r="L621">
            <v>0</v>
          </cell>
          <cell r="M621">
            <v>160</v>
          </cell>
          <cell r="N621">
            <v>0</v>
          </cell>
          <cell r="O621">
            <v>0</v>
          </cell>
          <cell r="P621">
            <v>2</v>
          </cell>
          <cell r="Q621">
            <v>0</v>
          </cell>
          <cell r="R621">
            <v>0</v>
          </cell>
          <cell r="S621">
            <v>40</v>
          </cell>
          <cell r="T621">
            <v>100</v>
          </cell>
          <cell r="U621">
            <v>10</v>
          </cell>
          <cell r="V621">
            <v>40</v>
          </cell>
          <cell r="W621">
            <v>60</v>
          </cell>
          <cell r="X621">
            <v>60</v>
          </cell>
          <cell r="Y621">
            <v>0</v>
          </cell>
          <cell r="Z621">
            <v>0</v>
          </cell>
          <cell r="AA621">
            <v>0</v>
          </cell>
          <cell r="AB621">
            <v>0</v>
          </cell>
          <cell r="AC621">
            <v>0</v>
          </cell>
          <cell r="AD621">
            <v>0</v>
          </cell>
          <cell r="AE621">
            <v>0</v>
          </cell>
          <cell r="AF621">
            <v>0</v>
          </cell>
          <cell r="AG621">
            <v>0</v>
          </cell>
          <cell r="AH621">
            <v>0</v>
          </cell>
        </row>
        <row r="621">
          <cell r="AK621">
            <v>470</v>
          </cell>
          <cell r="AL621" t="str">
            <v>内科</v>
          </cell>
        </row>
        <row r="622">
          <cell r="F622" t="str">
            <v>内科</v>
          </cell>
          <cell r="G622">
            <v>2022</v>
          </cell>
        </row>
        <row r="622">
          <cell r="I622" t="str">
            <v>合格</v>
          </cell>
          <cell r="J622">
            <v>0</v>
          </cell>
          <cell r="K622">
            <v>0</v>
          </cell>
          <cell r="L622">
            <v>0</v>
          </cell>
          <cell r="M622">
            <v>160</v>
          </cell>
          <cell r="N622">
            <v>0</v>
          </cell>
          <cell r="O622">
            <v>2</v>
          </cell>
          <cell r="P622">
            <v>1</v>
          </cell>
          <cell r="Q622">
            <v>0</v>
          </cell>
          <cell r="R622">
            <v>0</v>
          </cell>
          <cell r="S622">
            <v>60</v>
          </cell>
          <cell r="T622">
            <v>100</v>
          </cell>
          <cell r="U622">
            <v>10</v>
          </cell>
          <cell r="V622">
            <v>20</v>
          </cell>
          <cell r="W622">
            <v>60</v>
          </cell>
          <cell r="X622">
            <v>60</v>
          </cell>
          <cell r="Y622">
            <v>0</v>
          </cell>
          <cell r="Z622">
            <v>0</v>
          </cell>
          <cell r="AA622">
            <v>0</v>
          </cell>
          <cell r="AB622">
            <v>0</v>
          </cell>
          <cell r="AC622">
            <v>0</v>
          </cell>
          <cell r="AD622">
            <v>0</v>
          </cell>
          <cell r="AE622">
            <v>0</v>
          </cell>
          <cell r="AF622">
            <v>0</v>
          </cell>
          <cell r="AG622">
            <v>0</v>
          </cell>
          <cell r="AH622">
            <v>0</v>
          </cell>
        </row>
        <row r="622">
          <cell r="AK622">
            <v>470</v>
          </cell>
          <cell r="AL622" t="str">
            <v>内科</v>
          </cell>
        </row>
        <row r="623">
          <cell r="F623" t="str">
            <v>内科</v>
          </cell>
          <cell r="G623">
            <v>2022</v>
          </cell>
        </row>
        <row r="623">
          <cell r="I623" t="str">
            <v>合格</v>
          </cell>
          <cell r="J623">
            <v>0</v>
          </cell>
          <cell r="K623">
            <v>0</v>
          </cell>
          <cell r="L623">
            <v>0</v>
          </cell>
          <cell r="M623">
            <v>160</v>
          </cell>
          <cell r="N623">
            <v>0</v>
          </cell>
          <cell r="O623">
            <v>4</v>
          </cell>
          <cell r="P623">
            <v>1</v>
          </cell>
          <cell r="Q623">
            <v>0</v>
          </cell>
          <cell r="R623">
            <v>0</v>
          </cell>
          <cell r="S623">
            <v>100</v>
          </cell>
          <cell r="T623">
            <v>100</v>
          </cell>
          <cell r="U623">
            <v>10</v>
          </cell>
          <cell r="V623">
            <v>40</v>
          </cell>
          <cell r="W623">
            <v>0</v>
          </cell>
          <cell r="X623">
            <v>60</v>
          </cell>
          <cell r="Y623">
            <v>0</v>
          </cell>
          <cell r="Z623">
            <v>0</v>
          </cell>
          <cell r="AA623">
            <v>0</v>
          </cell>
          <cell r="AB623">
            <v>0</v>
          </cell>
          <cell r="AC623">
            <v>0</v>
          </cell>
          <cell r="AD623">
            <v>0</v>
          </cell>
          <cell r="AE623">
            <v>0</v>
          </cell>
          <cell r="AF623">
            <v>0</v>
          </cell>
          <cell r="AG623">
            <v>0</v>
          </cell>
          <cell r="AH623">
            <v>0</v>
          </cell>
        </row>
        <row r="623">
          <cell r="AK623">
            <v>470</v>
          </cell>
          <cell r="AL623" t="str">
            <v>内科</v>
          </cell>
        </row>
        <row r="624">
          <cell r="F624" t="str">
            <v>内科</v>
          </cell>
          <cell r="G624">
            <v>2022</v>
          </cell>
        </row>
        <row r="624">
          <cell r="I624" t="str">
            <v>合格</v>
          </cell>
          <cell r="J624">
            <v>0</v>
          </cell>
          <cell r="K624">
            <v>0</v>
          </cell>
          <cell r="L624">
            <v>0</v>
          </cell>
          <cell r="M624">
            <v>160</v>
          </cell>
          <cell r="N624">
            <v>0</v>
          </cell>
          <cell r="O624">
            <v>2</v>
          </cell>
          <cell r="P624">
            <v>1</v>
          </cell>
          <cell r="Q624">
            <v>0</v>
          </cell>
          <cell r="R624">
            <v>0</v>
          </cell>
          <cell r="S624">
            <v>60</v>
          </cell>
          <cell r="T624">
            <v>100</v>
          </cell>
          <cell r="U624">
            <v>10</v>
          </cell>
          <cell r="V624">
            <v>80</v>
          </cell>
          <cell r="W624">
            <v>30</v>
          </cell>
          <cell r="X624">
            <v>30</v>
          </cell>
          <cell r="Y624">
            <v>0</v>
          </cell>
          <cell r="Z624">
            <v>0</v>
          </cell>
          <cell r="AA624">
            <v>0</v>
          </cell>
          <cell r="AB624">
            <v>0</v>
          </cell>
          <cell r="AC624">
            <v>0</v>
          </cell>
          <cell r="AD624">
            <v>0</v>
          </cell>
          <cell r="AE624">
            <v>0</v>
          </cell>
          <cell r="AF624">
            <v>0</v>
          </cell>
          <cell r="AG624">
            <v>0</v>
          </cell>
          <cell r="AH624">
            <v>0</v>
          </cell>
        </row>
        <row r="624">
          <cell r="AK624">
            <v>470</v>
          </cell>
          <cell r="AL624" t="str">
            <v>内科</v>
          </cell>
        </row>
        <row r="625">
          <cell r="F625" t="str">
            <v>内科</v>
          </cell>
          <cell r="G625">
            <v>2022</v>
          </cell>
        </row>
        <row r="625">
          <cell r="I625" t="str">
            <v>合格</v>
          </cell>
          <cell r="J625">
            <v>0</v>
          </cell>
          <cell r="K625">
            <v>0</v>
          </cell>
          <cell r="L625">
            <v>0</v>
          </cell>
          <cell r="M625">
            <v>160</v>
          </cell>
        </row>
        <row r="625">
          <cell r="O625">
            <v>3</v>
          </cell>
          <cell r="P625">
            <v>1</v>
          </cell>
        </row>
        <row r="625">
          <cell r="S625">
            <v>80</v>
          </cell>
          <cell r="T625">
            <v>100</v>
          </cell>
          <cell r="U625">
            <v>10</v>
          </cell>
          <cell r="V625">
            <v>60</v>
          </cell>
          <cell r="W625">
            <v>60</v>
          </cell>
          <cell r="X625">
            <v>0</v>
          </cell>
          <cell r="Y625">
            <v>0</v>
          </cell>
          <cell r="Z625">
            <v>0</v>
          </cell>
          <cell r="AA625">
            <v>0</v>
          </cell>
          <cell r="AB625">
            <v>0</v>
          </cell>
          <cell r="AC625">
            <v>0</v>
          </cell>
          <cell r="AD625">
            <v>0</v>
          </cell>
          <cell r="AE625">
            <v>0</v>
          </cell>
          <cell r="AF625">
            <v>0</v>
          </cell>
          <cell r="AG625">
            <v>0</v>
          </cell>
          <cell r="AH625">
            <v>0</v>
          </cell>
        </row>
        <row r="625">
          <cell r="AK625">
            <v>470</v>
          </cell>
          <cell r="AL625" t="str">
            <v>内科</v>
          </cell>
        </row>
        <row r="626">
          <cell r="F626" t="str">
            <v>内科</v>
          </cell>
          <cell r="G626">
            <v>2022</v>
          </cell>
        </row>
        <row r="626">
          <cell r="I626" t="str">
            <v>合格</v>
          </cell>
          <cell r="J626">
            <v>0</v>
          </cell>
          <cell r="K626">
            <v>0</v>
          </cell>
          <cell r="L626">
            <v>0</v>
          </cell>
          <cell r="M626">
            <v>160</v>
          </cell>
        </row>
        <row r="626">
          <cell r="O626">
            <v>1</v>
          </cell>
          <cell r="P626">
            <v>1</v>
          </cell>
        </row>
        <row r="626">
          <cell r="S626">
            <v>40</v>
          </cell>
          <cell r="T626">
            <v>100</v>
          </cell>
          <cell r="U626">
            <v>10</v>
          </cell>
          <cell r="V626">
            <v>40</v>
          </cell>
          <cell r="W626">
            <v>60</v>
          </cell>
          <cell r="X626">
            <v>60</v>
          </cell>
          <cell r="Y626">
            <v>0</v>
          </cell>
          <cell r="Z626">
            <v>0</v>
          </cell>
          <cell r="AA626">
            <v>0</v>
          </cell>
          <cell r="AB626">
            <v>0</v>
          </cell>
          <cell r="AC626">
            <v>0</v>
          </cell>
          <cell r="AD626">
            <v>0</v>
          </cell>
          <cell r="AE626">
            <v>0</v>
          </cell>
          <cell r="AF626">
            <v>0</v>
          </cell>
          <cell r="AG626">
            <v>0</v>
          </cell>
          <cell r="AH626">
            <v>0</v>
          </cell>
        </row>
        <row r="626">
          <cell r="AK626">
            <v>470</v>
          </cell>
          <cell r="AL626" t="str">
            <v>内科</v>
          </cell>
        </row>
        <row r="627">
          <cell r="F627" t="str">
            <v>内科</v>
          </cell>
          <cell r="G627">
            <v>2022</v>
          </cell>
        </row>
        <row r="627">
          <cell r="I627" t="str">
            <v>合格</v>
          </cell>
          <cell r="J627">
            <v>0</v>
          </cell>
          <cell r="K627">
            <v>0</v>
          </cell>
          <cell r="L627">
            <v>0</v>
          </cell>
          <cell r="M627">
            <v>160</v>
          </cell>
          <cell r="N627">
            <v>0</v>
          </cell>
          <cell r="O627">
            <v>2</v>
          </cell>
          <cell r="P627">
            <v>1</v>
          </cell>
          <cell r="Q627">
            <v>0</v>
          </cell>
          <cell r="R627">
            <v>0</v>
          </cell>
          <cell r="S627">
            <v>60</v>
          </cell>
          <cell r="T627">
            <v>100</v>
          </cell>
          <cell r="U627">
            <v>10</v>
          </cell>
          <cell r="V627">
            <v>80</v>
          </cell>
          <cell r="W627">
            <v>30</v>
          </cell>
          <cell r="X627">
            <v>0</v>
          </cell>
          <cell r="Y627">
            <v>20</v>
          </cell>
          <cell r="Z627">
            <v>0</v>
          </cell>
          <cell r="AA627">
            <v>0</v>
          </cell>
          <cell r="AB627">
            <v>0</v>
          </cell>
          <cell r="AC627">
            <v>0</v>
          </cell>
          <cell r="AD627">
            <v>0</v>
          </cell>
          <cell r="AE627">
            <v>0</v>
          </cell>
          <cell r="AF627">
            <v>0</v>
          </cell>
          <cell r="AG627">
            <v>0</v>
          </cell>
          <cell r="AH627">
            <v>0</v>
          </cell>
        </row>
        <row r="627">
          <cell r="AK627">
            <v>460</v>
          </cell>
          <cell r="AL627" t="str">
            <v>内科</v>
          </cell>
        </row>
        <row r="628">
          <cell r="F628" t="str">
            <v>内科</v>
          </cell>
          <cell r="G628">
            <v>2022</v>
          </cell>
        </row>
        <row r="628">
          <cell r="I628" t="str">
            <v>合格</v>
          </cell>
          <cell r="J628">
            <v>0</v>
          </cell>
          <cell r="K628">
            <v>0</v>
          </cell>
          <cell r="L628">
            <v>0</v>
          </cell>
          <cell r="M628">
            <v>160</v>
          </cell>
          <cell r="N628">
            <v>0</v>
          </cell>
          <cell r="O628">
            <v>2</v>
          </cell>
          <cell r="P628">
            <v>1</v>
          </cell>
          <cell r="Q628">
            <v>0</v>
          </cell>
          <cell r="R628">
            <v>0</v>
          </cell>
          <cell r="S628">
            <v>60</v>
          </cell>
          <cell r="T628">
            <v>100</v>
          </cell>
          <cell r="U628">
            <v>10</v>
          </cell>
          <cell r="V628">
            <v>40</v>
          </cell>
          <cell r="W628">
            <v>60</v>
          </cell>
          <cell r="X628">
            <v>30</v>
          </cell>
          <cell r="Y628">
            <v>0</v>
          </cell>
          <cell r="Z628">
            <v>0</v>
          </cell>
          <cell r="AA628">
            <v>0</v>
          </cell>
          <cell r="AB628">
            <v>0</v>
          </cell>
          <cell r="AC628">
            <v>0</v>
          </cell>
          <cell r="AD628">
            <v>0</v>
          </cell>
          <cell r="AE628">
            <v>0</v>
          </cell>
          <cell r="AF628">
            <v>0</v>
          </cell>
          <cell r="AG628">
            <v>0</v>
          </cell>
          <cell r="AH628">
            <v>0</v>
          </cell>
        </row>
        <row r="628">
          <cell r="AK628">
            <v>460</v>
          </cell>
          <cell r="AL628" t="str">
            <v>内科</v>
          </cell>
        </row>
        <row r="629">
          <cell r="F629" t="str">
            <v>内科</v>
          </cell>
          <cell r="G629">
            <v>2022</v>
          </cell>
        </row>
        <row r="629">
          <cell r="I629" t="str">
            <v>合格</v>
          </cell>
          <cell r="J629">
            <v>0</v>
          </cell>
          <cell r="K629">
            <v>0</v>
          </cell>
          <cell r="L629">
            <v>0</v>
          </cell>
          <cell r="M629">
            <v>160</v>
          </cell>
          <cell r="N629">
            <v>0</v>
          </cell>
          <cell r="O629">
            <v>3</v>
          </cell>
          <cell r="P629">
            <v>0</v>
          </cell>
          <cell r="Q629">
            <v>0</v>
          </cell>
          <cell r="R629">
            <v>0</v>
          </cell>
          <cell r="S629">
            <v>60</v>
          </cell>
          <cell r="T629">
            <v>100</v>
          </cell>
          <cell r="U629">
            <v>10</v>
          </cell>
          <cell r="V629">
            <v>40</v>
          </cell>
          <cell r="W629">
            <v>60</v>
          </cell>
          <cell r="X629">
            <v>30</v>
          </cell>
          <cell r="Y629">
            <v>0</v>
          </cell>
          <cell r="Z629">
            <v>0</v>
          </cell>
          <cell r="AA629">
            <v>0</v>
          </cell>
          <cell r="AB629">
            <v>0</v>
          </cell>
          <cell r="AC629">
            <v>0</v>
          </cell>
          <cell r="AD629">
            <v>0</v>
          </cell>
          <cell r="AE629">
            <v>0</v>
          </cell>
          <cell r="AF629">
            <v>0</v>
          </cell>
          <cell r="AG629">
            <v>0</v>
          </cell>
          <cell r="AH629">
            <v>0</v>
          </cell>
        </row>
        <row r="629">
          <cell r="AK629">
            <v>460</v>
          </cell>
          <cell r="AL629" t="str">
            <v>内科</v>
          </cell>
        </row>
        <row r="630">
          <cell r="F630" t="str">
            <v>内科</v>
          </cell>
          <cell r="G630">
            <v>2022</v>
          </cell>
        </row>
        <row r="630">
          <cell r="I630" t="str">
            <v>合格</v>
          </cell>
          <cell r="J630">
            <v>0</v>
          </cell>
          <cell r="K630">
            <v>0</v>
          </cell>
          <cell r="L630">
            <v>0</v>
          </cell>
          <cell r="M630">
            <v>160</v>
          </cell>
        </row>
        <row r="630">
          <cell r="O630">
            <v>2</v>
          </cell>
          <cell r="P630">
            <v>0</v>
          </cell>
          <cell r="Q630">
            <v>0</v>
          </cell>
          <cell r="R630">
            <v>0</v>
          </cell>
          <cell r="S630">
            <v>40</v>
          </cell>
          <cell r="T630">
            <v>100</v>
          </cell>
          <cell r="U630">
            <v>0</v>
          </cell>
          <cell r="V630">
            <v>40</v>
          </cell>
          <cell r="W630">
            <v>60</v>
          </cell>
          <cell r="X630">
            <v>60</v>
          </cell>
          <cell r="Y630">
            <v>0</v>
          </cell>
          <cell r="Z630">
            <v>0</v>
          </cell>
          <cell r="AA630">
            <v>0</v>
          </cell>
          <cell r="AB630">
            <v>0</v>
          </cell>
          <cell r="AC630">
            <v>0</v>
          </cell>
          <cell r="AD630">
            <v>0</v>
          </cell>
          <cell r="AE630">
            <v>0</v>
          </cell>
          <cell r="AF630">
            <v>0</v>
          </cell>
          <cell r="AG630">
            <v>0</v>
          </cell>
          <cell r="AH630">
            <v>0</v>
          </cell>
        </row>
        <row r="630">
          <cell r="AK630">
            <v>460</v>
          </cell>
          <cell r="AL630" t="str">
            <v>内科</v>
          </cell>
        </row>
        <row r="631">
          <cell r="F631" t="str">
            <v>内科</v>
          </cell>
          <cell r="G631">
            <v>2022</v>
          </cell>
        </row>
        <row r="631">
          <cell r="I631" t="str">
            <v>合格</v>
          </cell>
          <cell r="J631">
            <v>0</v>
          </cell>
          <cell r="K631">
            <v>0</v>
          </cell>
          <cell r="L631">
            <v>0</v>
          </cell>
          <cell r="M631">
            <v>160</v>
          </cell>
          <cell r="N631">
            <v>0</v>
          </cell>
          <cell r="O631">
            <v>2</v>
          </cell>
          <cell r="P631">
            <v>0.5</v>
          </cell>
          <cell r="Q631">
            <v>0</v>
          </cell>
          <cell r="R631">
            <v>0</v>
          </cell>
          <cell r="S631">
            <v>50</v>
          </cell>
          <cell r="T631">
            <v>100</v>
          </cell>
          <cell r="U631">
            <v>10</v>
          </cell>
          <cell r="V631">
            <v>80</v>
          </cell>
          <cell r="W631">
            <v>30</v>
          </cell>
          <cell r="X631">
            <v>30</v>
          </cell>
          <cell r="Y631">
            <v>0</v>
          </cell>
          <cell r="Z631">
            <v>0</v>
          </cell>
          <cell r="AA631">
            <v>0</v>
          </cell>
          <cell r="AB631">
            <v>0</v>
          </cell>
          <cell r="AC631">
            <v>0</v>
          </cell>
          <cell r="AD631">
            <v>0</v>
          </cell>
          <cell r="AE631">
            <v>0</v>
          </cell>
          <cell r="AF631">
            <v>0</v>
          </cell>
          <cell r="AG631">
            <v>0</v>
          </cell>
          <cell r="AH631">
            <v>0</v>
          </cell>
        </row>
        <row r="631">
          <cell r="AK631">
            <v>460</v>
          </cell>
          <cell r="AL631" t="str">
            <v>内科</v>
          </cell>
        </row>
        <row r="632">
          <cell r="F632" t="str">
            <v>内科</v>
          </cell>
          <cell r="G632">
            <v>2020</v>
          </cell>
        </row>
        <row r="632">
          <cell r="I632" t="str">
            <v>合格</v>
          </cell>
          <cell r="J632">
            <v>0</v>
          </cell>
          <cell r="K632">
            <v>0</v>
          </cell>
          <cell r="L632">
            <v>0</v>
          </cell>
          <cell r="M632">
            <v>160</v>
          </cell>
        </row>
        <row r="632">
          <cell r="O632">
            <v>1</v>
          </cell>
        </row>
        <row r="632">
          <cell r="S632">
            <v>20</v>
          </cell>
          <cell r="T632">
            <v>100</v>
          </cell>
          <cell r="U632">
            <v>10</v>
          </cell>
          <cell r="V632">
            <v>0</v>
          </cell>
          <cell r="W632">
            <v>30</v>
          </cell>
          <cell r="X632">
            <v>30</v>
          </cell>
          <cell r="Y632">
            <v>0</v>
          </cell>
          <cell r="Z632">
            <v>100</v>
          </cell>
          <cell r="AA632">
            <v>0</v>
          </cell>
          <cell r="AB632">
            <v>0</v>
          </cell>
          <cell r="AC632">
            <v>0</v>
          </cell>
          <cell r="AD632">
            <v>0</v>
          </cell>
          <cell r="AE632">
            <v>0</v>
          </cell>
          <cell r="AF632">
            <v>0</v>
          </cell>
          <cell r="AG632">
            <v>0</v>
          </cell>
          <cell r="AH632">
            <v>0</v>
          </cell>
        </row>
        <row r="632">
          <cell r="AK632">
            <v>450</v>
          </cell>
          <cell r="AL632" t="str">
            <v>内科</v>
          </cell>
        </row>
        <row r="633">
          <cell r="F633" t="str">
            <v>内科</v>
          </cell>
          <cell r="G633">
            <v>2022</v>
          </cell>
        </row>
        <row r="633">
          <cell r="I633" t="str">
            <v>合格</v>
          </cell>
          <cell r="J633">
            <v>0</v>
          </cell>
          <cell r="K633">
            <v>0</v>
          </cell>
          <cell r="L633">
            <v>0</v>
          </cell>
          <cell r="M633">
            <v>160</v>
          </cell>
        </row>
        <row r="633">
          <cell r="O633">
            <v>0</v>
          </cell>
          <cell r="P633">
            <v>2</v>
          </cell>
        </row>
        <row r="633">
          <cell r="S633">
            <v>40</v>
          </cell>
          <cell r="T633">
            <v>100</v>
          </cell>
          <cell r="U633">
            <v>10</v>
          </cell>
          <cell r="V633">
            <v>80</v>
          </cell>
          <cell r="W633">
            <v>60</v>
          </cell>
          <cell r="X633">
            <v>0</v>
          </cell>
          <cell r="Y633">
            <v>0</v>
          </cell>
          <cell r="Z633">
            <v>0</v>
          </cell>
          <cell r="AA633">
            <v>0</v>
          </cell>
          <cell r="AB633">
            <v>0</v>
          </cell>
          <cell r="AC633">
            <v>0</v>
          </cell>
          <cell r="AD633">
            <v>0</v>
          </cell>
          <cell r="AE633">
            <v>0</v>
          </cell>
          <cell r="AF633">
            <v>0</v>
          </cell>
          <cell r="AG633">
            <v>0</v>
          </cell>
          <cell r="AH633">
            <v>0</v>
          </cell>
        </row>
        <row r="633">
          <cell r="AK633">
            <v>450</v>
          </cell>
          <cell r="AL633" t="str">
            <v>内科</v>
          </cell>
        </row>
        <row r="634">
          <cell r="F634" t="str">
            <v>内科</v>
          </cell>
          <cell r="G634">
            <v>2022</v>
          </cell>
        </row>
        <row r="634">
          <cell r="I634" t="str">
            <v>合格</v>
          </cell>
          <cell r="J634">
            <v>0</v>
          </cell>
          <cell r="K634">
            <v>0</v>
          </cell>
          <cell r="L634">
            <v>0</v>
          </cell>
          <cell r="M634">
            <v>160</v>
          </cell>
          <cell r="N634">
            <v>0</v>
          </cell>
          <cell r="O634">
            <v>3</v>
          </cell>
          <cell r="P634">
            <v>1.5</v>
          </cell>
          <cell r="Q634">
            <v>0</v>
          </cell>
          <cell r="R634">
            <v>0</v>
          </cell>
          <cell r="S634">
            <v>90</v>
          </cell>
          <cell r="T634">
            <v>100</v>
          </cell>
          <cell r="U634">
            <v>0</v>
          </cell>
          <cell r="V634">
            <v>40</v>
          </cell>
          <cell r="W634">
            <v>0</v>
          </cell>
          <cell r="X634">
            <v>60</v>
          </cell>
          <cell r="Y634">
            <v>0</v>
          </cell>
          <cell r="Z634">
            <v>0</v>
          </cell>
          <cell r="AA634">
            <v>0</v>
          </cell>
          <cell r="AB634">
            <v>0</v>
          </cell>
          <cell r="AC634">
            <v>0</v>
          </cell>
          <cell r="AD634">
            <v>0</v>
          </cell>
          <cell r="AE634">
            <v>0</v>
          </cell>
          <cell r="AF634">
            <v>0</v>
          </cell>
          <cell r="AG634">
            <v>0</v>
          </cell>
          <cell r="AH634">
            <v>0</v>
          </cell>
        </row>
        <row r="634">
          <cell r="AK634">
            <v>450</v>
          </cell>
          <cell r="AL634" t="str">
            <v>内科</v>
          </cell>
        </row>
        <row r="635">
          <cell r="F635" t="str">
            <v>内科</v>
          </cell>
          <cell r="G635">
            <v>2022</v>
          </cell>
        </row>
        <row r="635">
          <cell r="I635" t="str">
            <v>合格</v>
          </cell>
          <cell r="J635">
            <v>0</v>
          </cell>
          <cell r="K635">
            <v>0</v>
          </cell>
          <cell r="L635">
            <v>0</v>
          </cell>
          <cell r="M635">
            <v>160</v>
          </cell>
          <cell r="N635">
            <v>0</v>
          </cell>
          <cell r="O635">
            <v>1</v>
          </cell>
          <cell r="P635">
            <v>1</v>
          </cell>
          <cell r="Q635">
            <v>0</v>
          </cell>
          <cell r="R635">
            <v>0</v>
          </cell>
          <cell r="S635">
            <v>40</v>
          </cell>
          <cell r="T635">
            <v>100</v>
          </cell>
          <cell r="U635">
            <v>10</v>
          </cell>
          <cell r="V635">
            <v>80</v>
          </cell>
          <cell r="W635">
            <v>30</v>
          </cell>
          <cell r="X635">
            <v>30</v>
          </cell>
          <cell r="Y635">
            <v>0</v>
          </cell>
          <cell r="Z635">
            <v>0</v>
          </cell>
          <cell r="AA635">
            <v>0</v>
          </cell>
          <cell r="AB635">
            <v>0</v>
          </cell>
          <cell r="AC635">
            <v>0</v>
          </cell>
          <cell r="AD635">
            <v>0</v>
          </cell>
          <cell r="AE635">
            <v>0</v>
          </cell>
          <cell r="AF635">
            <v>0</v>
          </cell>
          <cell r="AG635">
            <v>0</v>
          </cell>
          <cell r="AH635">
            <v>0</v>
          </cell>
        </row>
        <row r="635">
          <cell r="AK635">
            <v>450</v>
          </cell>
          <cell r="AL635" t="str">
            <v>内科</v>
          </cell>
        </row>
        <row r="636">
          <cell r="F636" t="str">
            <v>内科</v>
          </cell>
          <cell r="G636">
            <v>2022</v>
          </cell>
        </row>
        <row r="636">
          <cell r="I636" t="str">
            <v>合格</v>
          </cell>
          <cell r="J636">
            <v>0</v>
          </cell>
          <cell r="K636">
            <v>0</v>
          </cell>
          <cell r="L636">
            <v>0</v>
          </cell>
          <cell r="M636">
            <v>160</v>
          </cell>
        </row>
        <row r="636">
          <cell r="O636">
            <v>1</v>
          </cell>
        </row>
        <row r="636">
          <cell r="S636">
            <v>20</v>
          </cell>
          <cell r="T636">
            <v>100</v>
          </cell>
          <cell r="U636">
            <v>10</v>
          </cell>
          <cell r="V636">
            <v>40</v>
          </cell>
          <cell r="W636">
            <v>60</v>
          </cell>
          <cell r="X636">
            <v>60</v>
          </cell>
          <cell r="Y636">
            <v>0</v>
          </cell>
          <cell r="Z636">
            <v>0</v>
          </cell>
          <cell r="AA636">
            <v>0</v>
          </cell>
          <cell r="AB636">
            <v>0</v>
          </cell>
          <cell r="AC636">
            <v>0</v>
          </cell>
          <cell r="AD636">
            <v>0</v>
          </cell>
          <cell r="AE636">
            <v>0</v>
          </cell>
          <cell r="AF636">
            <v>0</v>
          </cell>
          <cell r="AG636">
            <v>0</v>
          </cell>
          <cell r="AH636">
            <v>0</v>
          </cell>
        </row>
        <row r="636">
          <cell r="AK636">
            <v>450</v>
          </cell>
          <cell r="AL636" t="str">
            <v>内科</v>
          </cell>
        </row>
        <row r="637">
          <cell r="F637" t="str">
            <v>内科</v>
          </cell>
          <cell r="G637">
            <v>2020</v>
          </cell>
        </row>
        <row r="637">
          <cell r="I637" t="str">
            <v>合格</v>
          </cell>
          <cell r="J637">
            <v>0</v>
          </cell>
          <cell r="K637">
            <v>0</v>
          </cell>
          <cell r="L637">
            <v>0</v>
          </cell>
          <cell r="M637">
            <v>120</v>
          </cell>
          <cell r="N637">
            <v>0</v>
          </cell>
          <cell r="O637">
            <v>1</v>
          </cell>
          <cell r="P637">
            <v>0</v>
          </cell>
          <cell r="Q637">
            <v>0</v>
          </cell>
          <cell r="R637">
            <v>0</v>
          </cell>
          <cell r="S637">
            <v>20</v>
          </cell>
          <cell r="T637">
            <v>100</v>
          </cell>
          <cell r="U637">
            <v>10</v>
          </cell>
          <cell r="V637">
            <v>0</v>
          </cell>
          <cell r="W637">
            <v>30</v>
          </cell>
          <cell r="X637">
            <v>60</v>
          </cell>
          <cell r="Y637">
            <v>0</v>
          </cell>
          <cell r="Z637">
            <v>100</v>
          </cell>
          <cell r="AA637">
            <v>0</v>
          </cell>
          <cell r="AB637">
            <v>0</v>
          </cell>
          <cell r="AC637">
            <v>0</v>
          </cell>
          <cell r="AD637">
            <v>0</v>
          </cell>
          <cell r="AE637">
            <v>0</v>
          </cell>
          <cell r="AF637">
            <v>0</v>
          </cell>
          <cell r="AG637">
            <v>0</v>
          </cell>
          <cell r="AH637">
            <v>0</v>
          </cell>
        </row>
        <row r="637">
          <cell r="AK637">
            <v>440</v>
          </cell>
          <cell r="AL637" t="str">
            <v>内科</v>
          </cell>
        </row>
        <row r="638">
          <cell r="F638" t="str">
            <v>内科</v>
          </cell>
          <cell r="G638">
            <v>2022</v>
          </cell>
        </row>
        <row r="638">
          <cell r="I638" t="str">
            <v>合格</v>
          </cell>
          <cell r="J638">
            <v>0</v>
          </cell>
          <cell r="K638">
            <v>0</v>
          </cell>
          <cell r="L638">
            <v>0</v>
          </cell>
          <cell r="M638">
            <v>120</v>
          </cell>
        </row>
        <row r="638">
          <cell r="S638">
            <v>0</v>
          </cell>
          <cell r="T638">
            <v>100</v>
          </cell>
          <cell r="U638">
            <v>10</v>
          </cell>
          <cell r="V638">
            <v>60</v>
          </cell>
          <cell r="W638">
            <v>60</v>
          </cell>
          <cell r="X638">
            <v>90</v>
          </cell>
          <cell r="Y638">
            <v>0</v>
          </cell>
          <cell r="Z638">
            <v>0</v>
          </cell>
          <cell r="AA638">
            <v>0</v>
          </cell>
          <cell r="AB638">
            <v>0</v>
          </cell>
          <cell r="AC638">
            <v>0</v>
          </cell>
          <cell r="AD638">
            <v>0</v>
          </cell>
          <cell r="AE638">
            <v>0</v>
          </cell>
          <cell r="AF638">
            <v>0</v>
          </cell>
          <cell r="AG638">
            <v>0</v>
          </cell>
          <cell r="AH638">
            <v>0</v>
          </cell>
        </row>
        <row r="638">
          <cell r="AK638">
            <v>440</v>
          </cell>
          <cell r="AL638" t="str">
            <v>内科</v>
          </cell>
        </row>
        <row r="639">
          <cell r="F639" t="str">
            <v>内科</v>
          </cell>
          <cell r="G639">
            <v>2022</v>
          </cell>
        </row>
        <row r="639">
          <cell r="I639" t="str">
            <v>合格</v>
          </cell>
          <cell r="J639">
            <v>0</v>
          </cell>
          <cell r="K639">
            <v>0</v>
          </cell>
          <cell r="L639">
            <v>0</v>
          </cell>
          <cell r="M639">
            <v>160</v>
          </cell>
        </row>
        <row r="639">
          <cell r="O639">
            <v>3</v>
          </cell>
          <cell r="P639">
            <v>0</v>
          </cell>
        </row>
        <row r="639">
          <cell r="S639">
            <v>60</v>
          </cell>
          <cell r="T639">
            <v>100</v>
          </cell>
          <cell r="U639">
            <v>10</v>
          </cell>
          <cell r="V639">
            <v>40</v>
          </cell>
          <cell r="W639">
            <v>60</v>
          </cell>
          <cell r="X639">
            <v>0</v>
          </cell>
          <cell r="Y639">
            <v>0</v>
          </cell>
          <cell r="Z639">
            <v>0</v>
          </cell>
          <cell r="AA639">
            <v>0</v>
          </cell>
          <cell r="AB639">
            <v>0</v>
          </cell>
          <cell r="AC639">
            <v>0</v>
          </cell>
          <cell r="AD639">
            <v>0</v>
          </cell>
          <cell r="AE639">
            <v>0</v>
          </cell>
          <cell r="AF639">
            <v>0</v>
          </cell>
          <cell r="AG639">
            <v>0</v>
          </cell>
          <cell r="AH639">
            <v>0</v>
          </cell>
        </row>
        <row r="639">
          <cell r="AK639">
            <v>430</v>
          </cell>
          <cell r="AL639" t="str">
            <v>内科</v>
          </cell>
        </row>
        <row r="640">
          <cell r="F640" t="str">
            <v>内科</v>
          </cell>
          <cell r="G640">
            <v>2022</v>
          </cell>
        </row>
        <row r="640">
          <cell r="I640" t="str">
            <v>合格</v>
          </cell>
          <cell r="J640">
            <v>0</v>
          </cell>
          <cell r="K640">
            <v>0</v>
          </cell>
          <cell r="L640">
            <v>0</v>
          </cell>
          <cell r="M640">
            <v>80</v>
          </cell>
        </row>
        <row r="640">
          <cell r="O640">
            <v>3</v>
          </cell>
          <cell r="P640">
            <v>1</v>
          </cell>
        </row>
        <row r="640">
          <cell r="S640">
            <v>80</v>
          </cell>
          <cell r="T640">
            <v>100</v>
          </cell>
          <cell r="U640">
            <v>10</v>
          </cell>
          <cell r="V640">
            <v>60</v>
          </cell>
          <cell r="W640">
            <v>60</v>
          </cell>
          <cell r="X640">
            <v>30</v>
          </cell>
          <cell r="Y640">
            <v>0</v>
          </cell>
          <cell r="Z640">
            <v>0</v>
          </cell>
          <cell r="AA640">
            <v>0</v>
          </cell>
          <cell r="AB640">
            <v>0</v>
          </cell>
          <cell r="AC640">
            <v>0</v>
          </cell>
          <cell r="AD640">
            <v>0</v>
          </cell>
          <cell r="AE640">
            <v>0</v>
          </cell>
          <cell r="AF640">
            <v>0</v>
          </cell>
          <cell r="AG640">
            <v>0</v>
          </cell>
          <cell r="AH640">
            <v>0</v>
          </cell>
        </row>
        <row r="640">
          <cell r="AK640">
            <v>420</v>
          </cell>
          <cell r="AL640" t="str">
            <v>内科</v>
          </cell>
        </row>
        <row r="641">
          <cell r="F641" t="str">
            <v>内科</v>
          </cell>
          <cell r="G641">
            <v>2022</v>
          </cell>
        </row>
        <row r="641">
          <cell r="I641" t="str">
            <v>合格</v>
          </cell>
          <cell r="J641">
            <v>0</v>
          </cell>
          <cell r="K641">
            <v>0</v>
          </cell>
          <cell r="L641">
            <v>0</v>
          </cell>
          <cell r="M641">
            <v>160</v>
          </cell>
        </row>
        <row r="641">
          <cell r="O641">
            <v>1</v>
          </cell>
        </row>
        <row r="641">
          <cell r="S641">
            <v>20</v>
          </cell>
          <cell r="T641">
            <v>100</v>
          </cell>
          <cell r="U641">
            <v>10</v>
          </cell>
          <cell r="V641">
            <v>40</v>
          </cell>
          <cell r="W641">
            <v>30</v>
          </cell>
          <cell r="X641">
            <v>60</v>
          </cell>
          <cell r="Y641">
            <v>0</v>
          </cell>
          <cell r="Z641">
            <v>0</v>
          </cell>
          <cell r="AA641">
            <v>0</v>
          </cell>
          <cell r="AB641">
            <v>0</v>
          </cell>
          <cell r="AC641">
            <v>0</v>
          </cell>
          <cell r="AD641">
            <v>0</v>
          </cell>
          <cell r="AE641">
            <v>0</v>
          </cell>
          <cell r="AF641">
            <v>0</v>
          </cell>
          <cell r="AG641">
            <v>0</v>
          </cell>
          <cell r="AH641">
            <v>0</v>
          </cell>
        </row>
        <row r="641">
          <cell r="AK641">
            <v>420</v>
          </cell>
          <cell r="AL641" t="str">
            <v>内科</v>
          </cell>
        </row>
        <row r="642">
          <cell r="F642" t="str">
            <v>内科</v>
          </cell>
          <cell r="G642">
            <v>2022</v>
          </cell>
        </row>
        <row r="642">
          <cell r="I642" t="str">
            <v>合格</v>
          </cell>
          <cell r="J642">
            <v>0</v>
          </cell>
          <cell r="K642">
            <v>0</v>
          </cell>
          <cell r="L642">
            <v>0</v>
          </cell>
          <cell r="M642">
            <v>160</v>
          </cell>
          <cell r="N642">
            <v>0</v>
          </cell>
          <cell r="O642">
            <v>2</v>
          </cell>
          <cell r="P642">
            <v>1.5</v>
          </cell>
          <cell r="Q642">
            <v>0</v>
          </cell>
          <cell r="R642">
            <v>0</v>
          </cell>
          <cell r="S642">
            <v>70</v>
          </cell>
          <cell r="T642">
            <v>100</v>
          </cell>
          <cell r="U642">
            <v>10</v>
          </cell>
          <cell r="V642">
            <v>40</v>
          </cell>
          <cell r="W642">
            <v>30</v>
          </cell>
          <cell r="X642">
            <v>0</v>
          </cell>
          <cell r="Y642">
            <v>0</v>
          </cell>
          <cell r="Z642">
            <v>0</v>
          </cell>
          <cell r="AA642">
            <v>0</v>
          </cell>
          <cell r="AB642">
            <v>0</v>
          </cell>
          <cell r="AC642">
            <v>0</v>
          </cell>
          <cell r="AD642">
            <v>0</v>
          </cell>
          <cell r="AE642">
            <v>0</v>
          </cell>
          <cell r="AF642">
            <v>0</v>
          </cell>
          <cell r="AG642">
            <v>0</v>
          </cell>
          <cell r="AH642">
            <v>0</v>
          </cell>
        </row>
        <row r="642">
          <cell r="AK642">
            <v>410</v>
          </cell>
          <cell r="AL642" t="str">
            <v>内科</v>
          </cell>
        </row>
        <row r="643">
          <cell r="F643" t="str">
            <v>内科</v>
          </cell>
          <cell r="G643">
            <v>2022</v>
          </cell>
        </row>
        <row r="643">
          <cell r="I643" t="str">
            <v>合格</v>
          </cell>
          <cell r="J643">
            <v>0</v>
          </cell>
          <cell r="K643">
            <v>0</v>
          </cell>
          <cell r="L643">
            <v>0</v>
          </cell>
          <cell r="M643">
            <v>160</v>
          </cell>
        </row>
        <row r="643">
          <cell r="O643">
            <v>1</v>
          </cell>
        </row>
        <row r="643">
          <cell r="S643">
            <v>20</v>
          </cell>
          <cell r="T643">
            <v>100</v>
          </cell>
          <cell r="U643">
            <v>10</v>
          </cell>
          <cell r="V643">
            <v>20</v>
          </cell>
          <cell r="W643">
            <v>60</v>
          </cell>
          <cell r="X643">
            <v>30</v>
          </cell>
          <cell r="Y643">
            <v>0</v>
          </cell>
          <cell r="Z643">
            <v>0</v>
          </cell>
          <cell r="AA643">
            <v>0</v>
          </cell>
          <cell r="AB643">
            <v>0</v>
          </cell>
          <cell r="AC643">
            <v>0</v>
          </cell>
          <cell r="AD643">
            <v>0</v>
          </cell>
          <cell r="AE643">
            <v>0</v>
          </cell>
          <cell r="AF643">
            <v>0</v>
          </cell>
          <cell r="AG643">
            <v>0</v>
          </cell>
          <cell r="AH643">
            <v>0</v>
          </cell>
        </row>
        <row r="643">
          <cell r="AK643">
            <v>400</v>
          </cell>
          <cell r="AL643" t="str">
            <v>内科</v>
          </cell>
        </row>
        <row r="644">
          <cell r="F644" t="str">
            <v>内科</v>
          </cell>
          <cell r="G644">
            <v>2022</v>
          </cell>
        </row>
        <row r="644">
          <cell r="I644" t="str">
            <v>合格</v>
          </cell>
          <cell r="J644">
            <v>0</v>
          </cell>
          <cell r="K644">
            <v>0</v>
          </cell>
          <cell r="L644">
            <v>0</v>
          </cell>
          <cell r="M644">
            <v>160</v>
          </cell>
          <cell r="N644">
            <v>0</v>
          </cell>
          <cell r="O644">
            <v>2</v>
          </cell>
          <cell r="P644">
            <v>0</v>
          </cell>
          <cell r="Q644">
            <v>0</v>
          </cell>
          <cell r="R644">
            <v>0</v>
          </cell>
          <cell r="S644">
            <v>40</v>
          </cell>
          <cell r="T644">
            <v>100</v>
          </cell>
          <cell r="U644">
            <v>0</v>
          </cell>
          <cell r="V644">
            <v>40</v>
          </cell>
          <cell r="W644">
            <v>30</v>
          </cell>
          <cell r="X644">
            <v>30</v>
          </cell>
          <cell r="Y644">
            <v>0</v>
          </cell>
          <cell r="Z644">
            <v>0</v>
          </cell>
          <cell r="AA644">
            <v>0</v>
          </cell>
          <cell r="AB644">
            <v>0</v>
          </cell>
          <cell r="AC644">
            <v>0</v>
          </cell>
          <cell r="AD644">
            <v>0</v>
          </cell>
          <cell r="AE644">
            <v>0</v>
          </cell>
          <cell r="AF644">
            <v>0</v>
          </cell>
          <cell r="AG644">
            <v>0</v>
          </cell>
          <cell r="AH644">
            <v>0</v>
          </cell>
        </row>
        <row r="644">
          <cell r="AK644">
            <v>400</v>
          </cell>
          <cell r="AL644" t="str">
            <v>内科</v>
          </cell>
        </row>
        <row r="645">
          <cell r="F645" t="str">
            <v>内科</v>
          </cell>
          <cell r="G645">
            <v>2022</v>
          </cell>
        </row>
        <row r="645">
          <cell r="I645" t="str">
            <v>合格</v>
          </cell>
          <cell r="J645">
            <v>0</v>
          </cell>
          <cell r="K645">
            <v>0</v>
          </cell>
          <cell r="L645">
            <v>0</v>
          </cell>
          <cell r="M645">
            <v>160</v>
          </cell>
        </row>
        <row r="645">
          <cell r="O645">
            <v>1</v>
          </cell>
          <cell r="P645">
            <v>1</v>
          </cell>
        </row>
        <row r="645">
          <cell r="S645">
            <v>40</v>
          </cell>
          <cell r="T645">
            <v>100</v>
          </cell>
          <cell r="U645">
            <v>10</v>
          </cell>
          <cell r="V645">
            <v>0</v>
          </cell>
          <cell r="W645">
            <v>60</v>
          </cell>
          <cell r="X645">
            <v>30</v>
          </cell>
          <cell r="Y645">
            <v>0</v>
          </cell>
          <cell r="Z645">
            <v>0</v>
          </cell>
          <cell r="AA645">
            <v>0</v>
          </cell>
          <cell r="AB645">
            <v>0</v>
          </cell>
          <cell r="AC645">
            <v>0</v>
          </cell>
          <cell r="AD645">
            <v>0</v>
          </cell>
          <cell r="AE645">
            <v>0</v>
          </cell>
          <cell r="AF645">
            <v>0</v>
          </cell>
          <cell r="AG645">
            <v>0</v>
          </cell>
          <cell r="AH645">
            <v>0</v>
          </cell>
        </row>
        <row r="645">
          <cell r="AK645">
            <v>400</v>
          </cell>
          <cell r="AL645" t="str">
            <v>内科</v>
          </cell>
        </row>
        <row r="646">
          <cell r="F646" t="str">
            <v>内科</v>
          </cell>
          <cell r="G646">
            <v>2022</v>
          </cell>
        </row>
        <row r="646">
          <cell r="I646" t="str">
            <v>合格</v>
          </cell>
          <cell r="J646">
            <v>0</v>
          </cell>
          <cell r="K646">
            <v>0</v>
          </cell>
          <cell r="L646">
            <v>0</v>
          </cell>
          <cell r="M646">
            <v>160</v>
          </cell>
          <cell r="N646">
            <v>0</v>
          </cell>
          <cell r="O646">
            <v>0</v>
          </cell>
          <cell r="P646">
            <v>4</v>
          </cell>
          <cell r="Q646">
            <v>0</v>
          </cell>
          <cell r="R646">
            <v>0</v>
          </cell>
          <cell r="S646">
            <v>80</v>
          </cell>
          <cell r="T646">
            <v>100</v>
          </cell>
          <cell r="U646">
            <v>10</v>
          </cell>
          <cell r="V646">
            <v>40</v>
          </cell>
          <cell r="W646">
            <v>0</v>
          </cell>
          <cell r="X646">
            <v>0</v>
          </cell>
          <cell r="Y646">
            <v>0</v>
          </cell>
          <cell r="Z646">
            <v>0</v>
          </cell>
          <cell r="AA646">
            <v>0</v>
          </cell>
          <cell r="AB646">
            <v>0</v>
          </cell>
          <cell r="AC646">
            <v>0</v>
          </cell>
          <cell r="AD646">
            <v>0</v>
          </cell>
          <cell r="AE646">
            <v>0</v>
          </cell>
          <cell r="AF646">
            <v>0</v>
          </cell>
          <cell r="AG646">
            <v>0</v>
          </cell>
          <cell r="AH646">
            <v>0</v>
          </cell>
        </row>
        <row r="646">
          <cell r="AK646">
            <v>390</v>
          </cell>
          <cell r="AL646" t="str">
            <v>内科</v>
          </cell>
        </row>
        <row r="647">
          <cell r="F647" t="str">
            <v>内科</v>
          </cell>
          <cell r="G647">
            <v>2022</v>
          </cell>
        </row>
        <row r="647">
          <cell r="I647" t="str">
            <v>合格</v>
          </cell>
          <cell r="J647">
            <v>0</v>
          </cell>
          <cell r="K647">
            <v>0</v>
          </cell>
          <cell r="L647">
            <v>0</v>
          </cell>
          <cell r="M647">
            <v>160</v>
          </cell>
          <cell r="N647">
            <v>0</v>
          </cell>
          <cell r="O647">
            <v>2</v>
          </cell>
          <cell r="P647">
            <v>0</v>
          </cell>
          <cell r="Q647">
            <v>0</v>
          </cell>
          <cell r="R647">
            <v>0</v>
          </cell>
          <cell r="S647">
            <v>40</v>
          </cell>
          <cell r="T647">
            <v>100</v>
          </cell>
          <cell r="U647">
            <v>10</v>
          </cell>
          <cell r="V647">
            <v>80</v>
          </cell>
          <cell r="W647">
            <v>0</v>
          </cell>
          <cell r="X647">
            <v>0</v>
          </cell>
          <cell r="Y647">
            <v>0</v>
          </cell>
          <cell r="Z647">
            <v>0</v>
          </cell>
          <cell r="AA647">
            <v>0</v>
          </cell>
          <cell r="AB647">
            <v>0</v>
          </cell>
          <cell r="AC647">
            <v>0</v>
          </cell>
          <cell r="AD647">
            <v>0</v>
          </cell>
          <cell r="AE647">
            <v>0</v>
          </cell>
          <cell r="AF647">
            <v>0</v>
          </cell>
          <cell r="AG647">
            <v>0</v>
          </cell>
          <cell r="AH647">
            <v>0</v>
          </cell>
        </row>
        <row r="647">
          <cell r="AK647">
            <v>390</v>
          </cell>
          <cell r="AL647" t="str">
            <v>内科</v>
          </cell>
        </row>
        <row r="648">
          <cell r="F648" t="str">
            <v>内科</v>
          </cell>
          <cell r="G648">
            <v>2022</v>
          </cell>
        </row>
        <row r="648">
          <cell r="I648" t="str">
            <v>合格</v>
          </cell>
          <cell r="J648">
            <v>0</v>
          </cell>
          <cell r="K648">
            <v>0</v>
          </cell>
          <cell r="L648">
            <v>0</v>
          </cell>
          <cell r="M648">
            <v>160</v>
          </cell>
          <cell r="N648">
            <v>0</v>
          </cell>
          <cell r="O648">
            <v>0</v>
          </cell>
          <cell r="P648">
            <v>1</v>
          </cell>
          <cell r="Q648">
            <v>0</v>
          </cell>
          <cell r="R648">
            <v>0</v>
          </cell>
          <cell r="S648">
            <v>20</v>
          </cell>
          <cell r="T648">
            <v>100</v>
          </cell>
          <cell r="U648">
            <v>0</v>
          </cell>
          <cell r="V648">
            <v>40</v>
          </cell>
          <cell r="W648">
            <v>30</v>
          </cell>
          <cell r="X648">
            <v>30</v>
          </cell>
          <cell r="Y648">
            <v>0</v>
          </cell>
          <cell r="Z648">
            <v>0</v>
          </cell>
          <cell r="AA648">
            <v>0</v>
          </cell>
          <cell r="AB648">
            <v>0</v>
          </cell>
          <cell r="AC648">
            <v>0</v>
          </cell>
          <cell r="AD648">
            <v>0</v>
          </cell>
          <cell r="AE648">
            <v>0</v>
          </cell>
          <cell r="AF648">
            <v>0</v>
          </cell>
          <cell r="AG648">
            <v>0</v>
          </cell>
          <cell r="AH648">
            <v>0</v>
          </cell>
        </row>
        <row r="648">
          <cell r="AK648">
            <v>380</v>
          </cell>
          <cell r="AL648" t="str">
            <v>内科</v>
          </cell>
        </row>
        <row r="649">
          <cell r="F649" t="str">
            <v>内科</v>
          </cell>
          <cell r="G649">
            <v>2022</v>
          </cell>
        </row>
        <row r="649">
          <cell r="I649" t="str">
            <v>合格</v>
          </cell>
          <cell r="J649">
            <v>0</v>
          </cell>
          <cell r="K649">
            <v>0</v>
          </cell>
          <cell r="L649">
            <v>0</v>
          </cell>
          <cell r="M649">
            <v>160</v>
          </cell>
          <cell r="N649">
            <v>0</v>
          </cell>
          <cell r="O649">
            <v>4</v>
          </cell>
          <cell r="P649">
            <v>1</v>
          </cell>
          <cell r="Q649">
            <v>0</v>
          </cell>
          <cell r="R649">
            <v>0</v>
          </cell>
          <cell r="S649">
            <v>100</v>
          </cell>
          <cell r="T649">
            <v>100</v>
          </cell>
          <cell r="U649">
            <v>0</v>
          </cell>
          <cell r="V649">
            <v>20</v>
          </cell>
          <cell r="W649">
            <v>0</v>
          </cell>
          <cell r="X649">
            <v>0</v>
          </cell>
          <cell r="Y649">
            <v>0</v>
          </cell>
          <cell r="Z649">
            <v>0</v>
          </cell>
          <cell r="AA649">
            <v>0</v>
          </cell>
          <cell r="AB649">
            <v>0</v>
          </cell>
          <cell r="AC649">
            <v>0</v>
          </cell>
          <cell r="AD649">
            <v>0</v>
          </cell>
          <cell r="AE649">
            <v>0</v>
          </cell>
          <cell r="AF649">
            <v>0</v>
          </cell>
          <cell r="AG649">
            <v>0</v>
          </cell>
          <cell r="AH649">
            <v>0</v>
          </cell>
        </row>
        <row r="649">
          <cell r="AK649">
            <v>380</v>
          </cell>
          <cell r="AL649" t="str">
            <v>内科</v>
          </cell>
        </row>
        <row r="650">
          <cell r="F650" t="str">
            <v>内科</v>
          </cell>
          <cell r="G650">
            <v>2022</v>
          </cell>
        </row>
        <row r="650">
          <cell r="I650" t="str">
            <v>合格</v>
          </cell>
          <cell r="J650">
            <v>0</v>
          </cell>
          <cell r="K650">
            <v>0</v>
          </cell>
          <cell r="L650">
            <v>0</v>
          </cell>
          <cell r="M650">
            <v>160</v>
          </cell>
          <cell r="N650">
            <v>0</v>
          </cell>
          <cell r="O650">
            <v>2</v>
          </cell>
          <cell r="P650">
            <v>0</v>
          </cell>
          <cell r="Q650">
            <v>0</v>
          </cell>
          <cell r="R650">
            <v>0</v>
          </cell>
          <cell r="S650">
            <v>40</v>
          </cell>
          <cell r="T650">
            <v>100</v>
          </cell>
          <cell r="U650">
            <v>10</v>
          </cell>
          <cell r="V650">
            <v>40</v>
          </cell>
          <cell r="W650">
            <v>0</v>
          </cell>
          <cell r="X650">
            <v>30</v>
          </cell>
          <cell r="Y650">
            <v>0</v>
          </cell>
          <cell r="Z650">
            <v>0</v>
          </cell>
          <cell r="AA650">
            <v>0</v>
          </cell>
          <cell r="AB650">
            <v>0</v>
          </cell>
          <cell r="AC650">
            <v>0</v>
          </cell>
          <cell r="AD650">
            <v>0</v>
          </cell>
          <cell r="AE650">
            <v>0</v>
          </cell>
          <cell r="AF650">
            <v>0</v>
          </cell>
          <cell r="AG650">
            <v>0</v>
          </cell>
          <cell r="AH650">
            <v>0</v>
          </cell>
        </row>
        <row r="650">
          <cell r="AK650">
            <v>380</v>
          </cell>
          <cell r="AL650" t="str">
            <v>内科</v>
          </cell>
        </row>
        <row r="651">
          <cell r="F651" t="str">
            <v>内科</v>
          </cell>
          <cell r="G651">
            <v>2020</v>
          </cell>
        </row>
        <row r="651">
          <cell r="I651" t="str">
            <v>合格</v>
          </cell>
          <cell r="J651">
            <v>0</v>
          </cell>
          <cell r="K651">
            <v>0</v>
          </cell>
          <cell r="L651">
            <v>0</v>
          </cell>
          <cell r="M651">
            <v>160</v>
          </cell>
          <cell r="N651">
            <v>0</v>
          </cell>
          <cell r="O651">
            <v>4</v>
          </cell>
          <cell r="P651">
            <v>1</v>
          </cell>
          <cell r="Q651">
            <v>0</v>
          </cell>
          <cell r="R651">
            <v>0</v>
          </cell>
          <cell r="S651">
            <v>100</v>
          </cell>
          <cell r="T651">
            <v>100</v>
          </cell>
          <cell r="U651">
            <v>10</v>
          </cell>
          <cell r="V651">
            <v>0</v>
          </cell>
          <cell r="W651">
            <v>0</v>
          </cell>
          <cell r="X651">
            <v>0</v>
          </cell>
          <cell r="Y651">
            <v>0</v>
          </cell>
          <cell r="Z651">
            <v>0</v>
          </cell>
          <cell r="AA651">
            <v>0</v>
          </cell>
          <cell r="AB651">
            <v>0</v>
          </cell>
          <cell r="AC651">
            <v>0</v>
          </cell>
          <cell r="AD651">
            <v>0</v>
          </cell>
          <cell r="AE651">
            <v>0</v>
          </cell>
          <cell r="AF651">
            <v>0</v>
          </cell>
          <cell r="AG651">
            <v>0</v>
          </cell>
          <cell r="AH651">
            <v>0</v>
          </cell>
        </row>
        <row r="651">
          <cell r="AK651">
            <v>370</v>
          </cell>
          <cell r="AL651" t="str">
            <v>内科</v>
          </cell>
        </row>
        <row r="652">
          <cell r="F652" t="str">
            <v>内科</v>
          </cell>
          <cell r="G652">
            <v>2020</v>
          </cell>
        </row>
        <row r="652">
          <cell r="I652" t="str">
            <v>合格</v>
          </cell>
          <cell r="J652">
            <v>0</v>
          </cell>
          <cell r="K652">
            <v>0</v>
          </cell>
          <cell r="L652">
            <v>0</v>
          </cell>
          <cell r="M652">
            <v>80</v>
          </cell>
        </row>
        <row r="652">
          <cell r="O652">
            <v>0</v>
          </cell>
          <cell r="P652">
            <v>2</v>
          </cell>
        </row>
        <row r="652">
          <cell r="S652">
            <v>40</v>
          </cell>
          <cell r="T652">
            <v>81</v>
          </cell>
          <cell r="U652">
            <v>0</v>
          </cell>
          <cell r="V652">
            <v>0</v>
          </cell>
          <cell r="W652">
            <v>60</v>
          </cell>
          <cell r="X652">
            <v>0</v>
          </cell>
          <cell r="Y652">
            <v>0</v>
          </cell>
          <cell r="Z652">
            <v>0</v>
          </cell>
          <cell r="AA652">
            <v>0</v>
          </cell>
          <cell r="AB652">
            <v>0</v>
          </cell>
          <cell r="AC652">
            <v>0</v>
          </cell>
          <cell r="AD652">
            <v>0</v>
          </cell>
          <cell r="AE652">
            <v>0</v>
          </cell>
          <cell r="AF652">
            <v>0</v>
          </cell>
          <cell r="AG652">
            <v>0</v>
          </cell>
          <cell r="AH652">
            <v>0</v>
          </cell>
        </row>
        <row r="652">
          <cell r="AK652">
            <v>261</v>
          </cell>
          <cell r="AL652" t="str">
            <v>内科</v>
          </cell>
        </row>
        <row r="653">
          <cell r="F653" t="str">
            <v>皮肤科</v>
          </cell>
          <cell r="G653">
            <v>2021</v>
          </cell>
        </row>
        <row r="653">
          <cell r="I653" t="str">
            <v>合格</v>
          </cell>
          <cell r="J653">
            <v>0</v>
          </cell>
          <cell r="K653">
            <v>0</v>
          </cell>
          <cell r="L653">
            <v>0</v>
          </cell>
          <cell r="M653">
            <v>160</v>
          </cell>
          <cell r="N653">
            <v>0</v>
          </cell>
          <cell r="O653">
            <v>2</v>
          </cell>
          <cell r="P653">
            <v>1</v>
          </cell>
          <cell r="Q653">
            <v>0</v>
          </cell>
          <cell r="R653">
            <v>0</v>
          </cell>
          <cell r="S653">
            <v>60</v>
          </cell>
          <cell r="T653">
            <v>100</v>
          </cell>
          <cell r="U653">
            <v>10</v>
          </cell>
          <cell r="V653">
            <v>80</v>
          </cell>
          <cell r="W653">
            <v>60</v>
          </cell>
          <cell r="X653">
            <v>90</v>
          </cell>
          <cell r="Y653">
            <v>40</v>
          </cell>
          <cell r="Z653">
            <v>100</v>
          </cell>
          <cell r="AA653">
            <v>150</v>
          </cell>
          <cell r="AB653">
            <v>100</v>
          </cell>
          <cell r="AC653">
            <v>0</v>
          </cell>
          <cell r="AD653">
            <v>0</v>
          </cell>
          <cell r="AE653">
            <v>0</v>
          </cell>
          <cell r="AF653">
            <v>0</v>
          </cell>
          <cell r="AG653">
            <v>0</v>
          </cell>
          <cell r="AH653">
            <v>0</v>
          </cell>
        </row>
        <row r="653">
          <cell r="AK653">
            <v>950</v>
          </cell>
          <cell r="AL653" t="str">
            <v>皮肤科</v>
          </cell>
        </row>
        <row r="654">
          <cell r="F654" t="str">
            <v>皮肤科</v>
          </cell>
          <cell r="G654">
            <v>2021</v>
          </cell>
        </row>
        <row r="654">
          <cell r="I654" t="str">
            <v>合格</v>
          </cell>
          <cell r="J654">
            <v>0</v>
          </cell>
          <cell r="K654">
            <v>0</v>
          </cell>
          <cell r="L654">
            <v>0</v>
          </cell>
          <cell r="M654">
            <v>160</v>
          </cell>
          <cell r="N654">
            <v>0</v>
          </cell>
          <cell r="O654">
            <v>3</v>
          </cell>
          <cell r="P654">
            <v>1</v>
          </cell>
          <cell r="Q654">
            <v>0</v>
          </cell>
          <cell r="R654">
            <v>0</v>
          </cell>
          <cell r="S654">
            <v>80</v>
          </cell>
          <cell r="T654">
            <v>100</v>
          </cell>
          <cell r="U654">
            <v>10</v>
          </cell>
          <cell r="V654">
            <v>40</v>
          </cell>
          <cell r="W654">
            <v>30</v>
          </cell>
          <cell r="X654">
            <v>60</v>
          </cell>
          <cell r="Y654">
            <v>20</v>
          </cell>
          <cell r="Z654">
            <v>100</v>
          </cell>
          <cell r="AA654">
            <v>150</v>
          </cell>
          <cell r="AB654">
            <v>100</v>
          </cell>
          <cell r="AC654">
            <v>0</v>
          </cell>
          <cell r="AD654">
            <v>0</v>
          </cell>
          <cell r="AE654">
            <v>0</v>
          </cell>
          <cell r="AF654">
            <v>0</v>
          </cell>
          <cell r="AG654">
            <v>0</v>
          </cell>
          <cell r="AH654">
            <v>0</v>
          </cell>
        </row>
        <row r="654">
          <cell r="AK654">
            <v>850</v>
          </cell>
          <cell r="AL654" t="str">
            <v>皮肤科</v>
          </cell>
        </row>
        <row r="655">
          <cell r="F655" t="str">
            <v>皮肤科</v>
          </cell>
          <cell r="G655">
            <v>2021</v>
          </cell>
        </row>
        <row r="655">
          <cell r="I655" t="str">
            <v>合格</v>
          </cell>
          <cell r="J655">
            <v>0</v>
          </cell>
          <cell r="K655">
            <v>0</v>
          </cell>
          <cell r="L655">
            <v>0</v>
          </cell>
          <cell r="M655">
            <v>120</v>
          </cell>
          <cell r="N655">
            <v>0</v>
          </cell>
          <cell r="O655">
            <v>0</v>
          </cell>
          <cell r="P655">
            <v>0</v>
          </cell>
          <cell r="Q655">
            <v>0</v>
          </cell>
          <cell r="R655">
            <v>0</v>
          </cell>
          <cell r="S655">
            <v>0</v>
          </cell>
          <cell r="T655">
            <v>100</v>
          </cell>
          <cell r="U655">
            <v>0</v>
          </cell>
          <cell r="V655">
            <v>60</v>
          </cell>
          <cell r="W655">
            <v>60</v>
          </cell>
          <cell r="X655">
            <v>120</v>
          </cell>
          <cell r="Y655">
            <v>20</v>
          </cell>
          <cell r="Z655">
            <v>100</v>
          </cell>
          <cell r="AA655">
            <v>150</v>
          </cell>
          <cell r="AB655">
            <v>100</v>
          </cell>
          <cell r="AC655">
            <v>0</v>
          </cell>
          <cell r="AD655">
            <v>0</v>
          </cell>
          <cell r="AE655">
            <v>0</v>
          </cell>
          <cell r="AF655">
            <v>0</v>
          </cell>
          <cell r="AG655">
            <v>0</v>
          </cell>
          <cell r="AH655">
            <v>0</v>
          </cell>
        </row>
        <row r="655">
          <cell r="AK655">
            <v>830</v>
          </cell>
          <cell r="AL655" t="str">
            <v>皮肤科</v>
          </cell>
        </row>
        <row r="656">
          <cell r="F656" t="str">
            <v>皮肤科</v>
          </cell>
          <cell r="G656">
            <v>2020</v>
          </cell>
        </row>
        <row r="656">
          <cell r="I656" t="str">
            <v>合格</v>
          </cell>
          <cell r="J656">
            <v>0</v>
          </cell>
          <cell r="K656">
            <v>0</v>
          </cell>
          <cell r="L656">
            <v>0</v>
          </cell>
          <cell r="M656">
            <v>160</v>
          </cell>
          <cell r="N656">
            <v>0</v>
          </cell>
          <cell r="O656">
            <v>0</v>
          </cell>
          <cell r="P656">
            <v>0</v>
          </cell>
          <cell r="Q656">
            <v>0</v>
          </cell>
          <cell r="R656">
            <v>0</v>
          </cell>
          <cell r="S656">
            <v>0</v>
          </cell>
          <cell r="T656">
            <v>100</v>
          </cell>
          <cell r="U656">
            <v>10</v>
          </cell>
          <cell r="V656">
            <v>60</v>
          </cell>
          <cell r="W656">
            <v>60</v>
          </cell>
          <cell r="X656">
            <v>60</v>
          </cell>
          <cell r="Y656">
            <v>0</v>
          </cell>
          <cell r="Z656">
            <v>100</v>
          </cell>
          <cell r="AA656">
            <v>150</v>
          </cell>
          <cell r="AB656">
            <v>100</v>
          </cell>
          <cell r="AC656">
            <v>0</v>
          </cell>
          <cell r="AD656">
            <v>0</v>
          </cell>
          <cell r="AE656">
            <v>0</v>
          </cell>
          <cell r="AF656">
            <v>0</v>
          </cell>
          <cell r="AG656">
            <v>0</v>
          </cell>
          <cell r="AH656">
            <v>0</v>
          </cell>
        </row>
        <row r="656">
          <cell r="AK656">
            <v>800</v>
          </cell>
          <cell r="AL656" t="str">
            <v>皮肤科</v>
          </cell>
        </row>
        <row r="657">
          <cell r="F657" t="str">
            <v>皮肤科</v>
          </cell>
          <cell r="G657">
            <v>2021</v>
          </cell>
        </row>
        <row r="657">
          <cell r="I657" t="str">
            <v>合格</v>
          </cell>
          <cell r="J657">
            <v>0</v>
          </cell>
          <cell r="K657">
            <v>0</v>
          </cell>
          <cell r="L657">
            <v>0</v>
          </cell>
          <cell r="M657">
            <v>120</v>
          </cell>
          <cell r="N657">
            <v>0</v>
          </cell>
          <cell r="O657">
            <v>2</v>
          </cell>
          <cell r="P657">
            <v>0</v>
          </cell>
          <cell r="Q657">
            <v>0</v>
          </cell>
          <cell r="R657">
            <v>0</v>
          </cell>
          <cell r="S657">
            <v>40</v>
          </cell>
          <cell r="T657">
            <v>100</v>
          </cell>
          <cell r="U657">
            <v>0</v>
          </cell>
          <cell r="V657">
            <v>40</v>
          </cell>
          <cell r="W657">
            <v>60</v>
          </cell>
          <cell r="X657">
            <v>30</v>
          </cell>
          <cell r="Y657">
            <v>40</v>
          </cell>
          <cell r="Z657">
            <v>100</v>
          </cell>
          <cell r="AA657">
            <v>150</v>
          </cell>
          <cell r="AB657">
            <v>100</v>
          </cell>
          <cell r="AC657">
            <v>0</v>
          </cell>
          <cell r="AD657">
            <v>0</v>
          </cell>
          <cell r="AE657">
            <v>0</v>
          </cell>
          <cell r="AF657">
            <v>0</v>
          </cell>
          <cell r="AG657">
            <v>0</v>
          </cell>
          <cell r="AH657">
            <v>0</v>
          </cell>
        </row>
        <row r="657">
          <cell r="AK657">
            <v>780</v>
          </cell>
          <cell r="AL657" t="str">
            <v>皮肤科</v>
          </cell>
        </row>
        <row r="658">
          <cell r="F658" t="str">
            <v>皮肤科</v>
          </cell>
          <cell r="G658">
            <v>2021</v>
          </cell>
        </row>
        <row r="658">
          <cell r="I658" t="str">
            <v>合格</v>
          </cell>
          <cell r="J658">
            <v>0</v>
          </cell>
          <cell r="K658">
            <v>0</v>
          </cell>
          <cell r="L658">
            <v>0</v>
          </cell>
          <cell r="M658">
            <v>120</v>
          </cell>
          <cell r="N658">
            <v>0</v>
          </cell>
          <cell r="O658">
            <v>2</v>
          </cell>
          <cell r="P658">
            <v>1</v>
          </cell>
          <cell r="Q658">
            <v>0</v>
          </cell>
          <cell r="R658">
            <v>0</v>
          </cell>
          <cell r="S658">
            <v>60</v>
          </cell>
          <cell r="T658">
            <v>100</v>
          </cell>
          <cell r="U658">
            <v>0</v>
          </cell>
          <cell r="V658">
            <v>40</v>
          </cell>
          <cell r="W658">
            <v>30</v>
          </cell>
          <cell r="X658">
            <v>60</v>
          </cell>
          <cell r="Y658">
            <v>20</v>
          </cell>
          <cell r="Z658">
            <v>100</v>
          </cell>
          <cell r="AA658">
            <v>150</v>
          </cell>
          <cell r="AB658">
            <v>0</v>
          </cell>
          <cell r="AC658">
            <v>0</v>
          </cell>
          <cell r="AD658">
            <v>0</v>
          </cell>
          <cell r="AE658">
            <v>0</v>
          </cell>
          <cell r="AF658">
            <v>0</v>
          </cell>
          <cell r="AG658">
            <v>0</v>
          </cell>
          <cell r="AH658">
            <v>0</v>
          </cell>
        </row>
        <row r="658">
          <cell r="AK658">
            <v>680</v>
          </cell>
          <cell r="AL658" t="str">
            <v>皮肤科</v>
          </cell>
        </row>
        <row r="659">
          <cell r="F659" t="str">
            <v>皮肤科</v>
          </cell>
          <cell r="G659">
            <v>2020</v>
          </cell>
        </row>
        <row r="659">
          <cell r="I659" t="str">
            <v>合格</v>
          </cell>
          <cell r="J659">
            <v>0</v>
          </cell>
          <cell r="K659">
            <v>0</v>
          </cell>
          <cell r="L659">
            <v>0</v>
          </cell>
          <cell r="M659">
            <v>120</v>
          </cell>
          <cell r="N659">
            <v>0</v>
          </cell>
          <cell r="O659">
            <v>1</v>
          </cell>
          <cell r="P659">
            <v>0</v>
          </cell>
          <cell r="Q659">
            <v>0</v>
          </cell>
          <cell r="R659">
            <v>0</v>
          </cell>
          <cell r="S659">
            <v>20</v>
          </cell>
          <cell r="T659">
            <v>100</v>
          </cell>
          <cell r="U659">
            <v>0</v>
          </cell>
          <cell r="V659">
            <v>0</v>
          </cell>
          <cell r="W659">
            <v>0</v>
          </cell>
          <cell r="X659">
            <v>0</v>
          </cell>
          <cell r="Y659">
            <v>40</v>
          </cell>
          <cell r="Z659">
            <v>100</v>
          </cell>
          <cell r="AA659">
            <v>150</v>
          </cell>
          <cell r="AB659">
            <v>100</v>
          </cell>
          <cell r="AC659">
            <v>0</v>
          </cell>
          <cell r="AD659">
            <v>0</v>
          </cell>
          <cell r="AE659">
            <v>0</v>
          </cell>
          <cell r="AF659">
            <v>0</v>
          </cell>
          <cell r="AG659">
            <v>0</v>
          </cell>
          <cell r="AH659">
            <v>0</v>
          </cell>
        </row>
        <row r="659">
          <cell r="AK659">
            <v>630</v>
          </cell>
          <cell r="AL659" t="str">
            <v>皮肤科</v>
          </cell>
        </row>
        <row r="660">
          <cell r="F660" t="str">
            <v>皮肤科</v>
          </cell>
          <cell r="G660">
            <v>2020</v>
          </cell>
        </row>
        <row r="660">
          <cell r="I660" t="str">
            <v>合格</v>
          </cell>
          <cell r="J660">
            <v>0</v>
          </cell>
          <cell r="K660">
            <v>0</v>
          </cell>
          <cell r="L660">
            <v>0</v>
          </cell>
          <cell r="M660">
            <v>120</v>
          </cell>
          <cell r="N660">
            <v>0</v>
          </cell>
          <cell r="O660">
            <v>1</v>
          </cell>
          <cell r="P660">
            <v>0</v>
          </cell>
          <cell r="Q660">
            <v>0</v>
          </cell>
          <cell r="R660">
            <v>0</v>
          </cell>
          <cell r="S660">
            <v>20</v>
          </cell>
          <cell r="T660">
            <v>100</v>
          </cell>
          <cell r="U660">
            <v>0</v>
          </cell>
          <cell r="V660">
            <v>0</v>
          </cell>
          <cell r="W660">
            <v>0</v>
          </cell>
          <cell r="X660">
            <v>0</v>
          </cell>
          <cell r="Y660">
            <v>20</v>
          </cell>
          <cell r="Z660">
            <v>100</v>
          </cell>
          <cell r="AA660">
            <v>150</v>
          </cell>
          <cell r="AB660">
            <v>100</v>
          </cell>
          <cell r="AC660">
            <v>0</v>
          </cell>
          <cell r="AD660">
            <v>0</v>
          </cell>
          <cell r="AE660">
            <v>0</v>
          </cell>
          <cell r="AF660">
            <v>0</v>
          </cell>
          <cell r="AG660">
            <v>0</v>
          </cell>
          <cell r="AH660">
            <v>0</v>
          </cell>
        </row>
        <row r="660">
          <cell r="AK660">
            <v>610</v>
          </cell>
          <cell r="AL660" t="str">
            <v>皮肤科</v>
          </cell>
        </row>
        <row r="661">
          <cell r="F661" t="str">
            <v>皮肤科</v>
          </cell>
          <cell r="G661">
            <v>2020</v>
          </cell>
        </row>
        <row r="661">
          <cell r="I661" t="str">
            <v>合格</v>
          </cell>
          <cell r="J661">
            <v>0</v>
          </cell>
          <cell r="K661">
            <v>0</v>
          </cell>
          <cell r="L661">
            <v>0</v>
          </cell>
          <cell r="M661">
            <v>120</v>
          </cell>
          <cell r="N661">
            <v>0</v>
          </cell>
          <cell r="O661">
            <v>0</v>
          </cell>
          <cell r="P661">
            <v>0</v>
          </cell>
          <cell r="Q661">
            <v>0</v>
          </cell>
          <cell r="R661">
            <v>0</v>
          </cell>
          <cell r="S661">
            <v>0</v>
          </cell>
          <cell r="T661">
            <v>100</v>
          </cell>
          <cell r="U661">
            <v>0</v>
          </cell>
          <cell r="V661">
            <v>0</v>
          </cell>
          <cell r="W661">
            <v>0</v>
          </cell>
          <cell r="X661">
            <v>0</v>
          </cell>
          <cell r="Y661">
            <v>20</v>
          </cell>
          <cell r="Z661">
            <v>100</v>
          </cell>
          <cell r="AA661">
            <v>150</v>
          </cell>
          <cell r="AB661">
            <v>100</v>
          </cell>
          <cell r="AC661">
            <v>0</v>
          </cell>
          <cell r="AD661">
            <v>0</v>
          </cell>
          <cell r="AE661">
            <v>0</v>
          </cell>
          <cell r="AF661">
            <v>0</v>
          </cell>
          <cell r="AG661">
            <v>0</v>
          </cell>
          <cell r="AH661">
            <v>0</v>
          </cell>
        </row>
        <row r="661">
          <cell r="AK661">
            <v>590</v>
          </cell>
          <cell r="AL661" t="str">
            <v>皮肤科</v>
          </cell>
        </row>
        <row r="662">
          <cell r="F662" t="str">
            <v>皮肤科</v>
          </cell>
          <cell r="G662">
            <v>2021</v>
          </cell>
        </row>
        <row r="662">
          <cell r="I662" t="str">
            <v>合格</v>
          </cell>
          <cell r="J662">
            <v>0</v>
          </cell>
          <cell r="K662">
            <v>0</v>
          </cell>
          <cell r="L662">
            <v>0</v>
          </cell>
          <cell r="M662">
            <v>120</v>
          </cell>
          <cell r="N662">
            <v>0</v>
          </cell>
          <cell r="O662">
            <v>1</v>
          </cell>
          <cell r="P662">
            <v>1</v>
          </cell>
          <cell r="Q662">
            <v>0</v>
          </cell>
          <cell r="R662">
            <v>0</v>
          </cell>
          <cell r="S662">
            <v>40</v>
          </cell>
          <cell r="T662">
            <v>100</v>
          </cell>
          <cell r="U662">
            <v>0</v>
          </cell>
          <cell r="V662">
            <v>0</v>
          </cell>
          <cell r="W662">
            <v>0</v>
          </cell>
          <cell r="X662">
            <v>0</v>
          </cell>
          <cell r="Y662">
            <v>0</v>
          </cell>
          <cell r="Z662">
            <v>100</v>
          </cell>
          <cell r="AA662">
            <v>150</v>
          </cell>
          <cell r="AB662">
            <v>0</v>
          </cell>
          <cell r="AC662">
            <v>0</v>
          </cell>
          <cell r="AD662">
            <v>0</v>
          </cell>
          <cell r="AE662">
            <v>0</v>
          </cell>
          <cell r="AF662">
            <v>0</v>
          </cell>
          <cell r="AG662">
            <v>0</v>
          </cell>
          <cell r="AH662">
            <v>0</v>
          </cell>
        </row>
        <row r="662">
          <cell r="AK662">
            <v>510</v>
          </cell>
          <cell r="AL662" t="str">
            <v>皮肤科</v>
          </cell>
        </row>
        <row r="663">
          <cell r="F663" t="str">
            <v>皮肤科</v>
          </cell>
          <cell r="G663">
            <v>2022</v>
          </cell>
        </row>
        <row r="663">
          <cell r="I663" t="str">
            <v>合格</v>
          </cell>
          <cell r="J663">
            <v>0</v>
          </cell>
          <cell r="K663">
            <v>0</v>
          </cell>
          <cell r="L663">
            <v>0</v>
          </cell>
          <cell r="M663">
            <v>160</v>
          </cell>
          <cell r="N663">
            <v>0</v>
          </cell>
          <cell r="O663">
            <v>2</v>
          </cell>
          <cell r="P663">
            <v>1</v>
          </cell>
          <cell r="Q663">
            <v>0</v>
          </cell>
          <cell r="R663">
            <v>0</v>
          </cell>
          <cell r="S663">
            <v>60</v>
          </cell>
          <cell r="T663">
            <v>100</v>
          </cell>
          <cell r="U663">
            <v>10</v>
          </cell>
          <cell r="V663">
            <v>0</v>
          </cell>
          <cell r="W663">
            <v>90</v>
          </cell>
          <cell r="X663">
            <v>60</v>
          </cell>
          <cell r="Y663">
            <v>0</v>
          </cell>
          <cell r="Z663">
            <v>0</v>
          </cell>
          <cell r="AA663">
            <v>0</v>
          </cell>
          <cell r="AB663">
            <v>0</v>
          </cell>
          <cell r="AC663">
            <v>0</v>
          </cell>
          <cell r="AD663">
            <v>20</v>
          </cell>
          <cell r="AE663">
            <v>0</v>
          </cell>
          <cell r="AF663">
            <v>0</v>
          </cell>
          <cell r="AG663">
            <v>0</v>
          </cell>
          <cell r="AH663">
            <v>0</v>
          </cell>
        </row>
        <row r="663">
          <cell r="AK663">
            <v>500</v>
          </cell>
          <cell r="AL663" t="str">
            <v>皮肤科</v>
          </cell>
        </row>
        <row r="664">
          <cell r="F664" t="str">
            <v>皮肤科</v>
          </cell>
          <cell r="G664">
            <v>2022</v>
          </cell>
        </row>
        <row r="664">
          <cell r="I664" t="str">
            <v>合格</v>
          </cell>
          <cell r="J664">
            <v>0</v>
          </cell>
          <cell r="K664">
            <v>0</v>
          </cell>
          <cell r="L664">
            <v>0</v>
          </cell>
          <cell r="M664">
            <v>160</v>
          </cell>
          <cell r="N664">
            <v>0</v>
          </cell>
          <cell r="O664">
            <v>2</v>
          </cell>
          <cell r="P664">
            <v>1</v>
          </cell>
          <cell r="Q664">
            <v>0</v>
          </cell>
          <cell r="R664">
            <v>0</v>
          </cell>
          <cell r="S664">
            <v>60</v>
          </cell>
          <cell r="T664">
            <v>100</v>
          </cell>
          <cell r="U664">
            <v>10</v>
          </cell>
          <cell r="V664">
            <v>40</v>
          </cell>
          <cell r="W664">
            <v>30</v>
          </cell>
          <cell r="X664">
            <v>60</v>
          </cell>
          <cell r="Y664">
            <v>20</v>
          </cell>
          <cell r="Z664">
            <v>0</v>
          </cell>
          <cell r="AA664">
            <v>0</v>
          </cell>
          <cell r="AB664">
            <v>0</v>
          </cell>
          <cell r="AC664">
            <v>0</v>
          </cell>
          <cell r="AD664">
            <v>20</v>
          </cell>
          <cell r="AE664">
            <v>0</v>
          </cell>
          <cell r="AF664">
            <v>0</v>
          </cell>
          <cell r="AG664">
            <v>0</v>
          </cell>
          <cell r="AH664">
            <v>0</v>
          </cell>
        </row>
        <row r="664">
          <cell r="AK664">
            <v>500</v>
          </cell>
          <cell r="AL664" t="str">
            <v>皮肤科</v>
          </cell>
        </row>
        <row r="665">
          <cell r="F665" t="str">
            <v>皮肤科</v>
          </cell>
          <cell r="G665">
            <v>2022</v>
          </cell>
        </row>
        <row r="665">
          <cell r="I665" t="str">
            <v>合格</v>
          </cell>
          <cell r="J665">
            <v>0</v>
          </cell>
          <cell r="K665">
            <v>0</v>
          </cell>
          <cell r="L665">
            <v>0</v>
          </cell>
          <cell r="M665">
            <v>160</v>
          </cell>
        </row>
        <row r="665">
          <cell r="O665">
            <v>0</v>
          </cell>
          <cell r="P665">
            <v>4</v>
          </cell>
        </row>
        <row r="665">
          <cell r="S665">
            <v>80</v>
          </cell>
          <cell r="T665">
            <v>100</v>
          </cell>
          <cell r="U665">
            <v>10</v>
          </cell>
          <cell r="V665">
            <v>80</v>
          </cell>
          <cell r="W665">
            <v>60</v>
          </cell>
          <cell r="X665">
            <v>0</v>
          </cell>
          <cell r="Y665">
            <v>0</v>
          </cell>
          <cell r="Z665">
            <v>0</v>
          </cell>
          <cell r="AA665">
            <v>0</v>
          </cell>
          <cell r="AB665">
            <v>0</v>
          </cell>
          <cell r="AC665">
            <v>0</v>
          </cell>
          <cell r="AD665">
            <v>0</v>
          </cell>
          <cell r="AE665">
            <v>0</v>
          </cell>
          <cell r="AF665">
            <v>0</v>
          </cell>
          <cell r="AG665">
            <v>0</v>
          </cell>
          <cell r="AH665">
            <v>0</v>
          </cell>
        </row>
        <row r="665">
          <cell r="AK665">
            <v>490</v>
          </cell>
          <cell r="AL665" t="str">
            <v>皮肤科</v>
          </cell>
        </row>
        <row r="666">
          <cell r="F666" t="str">
            <v>皮肤科</v>
          </cell>
          <cell r="G666">
            <v>2020</v>
          </cell>
        </row>
        <row r="666">
          <cell r="I666" t="str">
            <v>合格</v>
          </cell>
          <cell r="J666">
            <v>0</v>
          </cell>
          <cell r="K666">
            <v>0</v>
          </cell>
          <cell r="L666">
            <v>0</v>
          </cell>
          <cell r="M666">
            <v>160</v>
          </cell>
          <cell r="N666">
            <v>0</v>
          </cell>
          <cell r="O666">
            <v>0</v>
          </cell>
          <cell r="P666">
            <v>0</v>
          </cell>
          <cell r="Q666">
            <v>0</v>
          </cell>
          <cell r="R666">
            <v>0</v>
          </cell>
          <cell r="S666">
            <v>0</v>
          </cell>
          <cell r="T666">
            <v>100</v>
          </cell>
          <cell r="U666">
            <v>10</v>
          </cell>
          <cell r="V666">
            <v>20</v>
          </cell>
          <cell r="W666">
            <v>30</v>
          </cell>
          <cell r="X666">
            <v>60</v>
          </cell>
          <cell r="Y666">
            <v>0</v>
          </cell>
          <cell r="Z666">
            <v>100</v>
          </cell>
          <cell r="AA666">
            <v>0</v>
          </cell>
          <cell r="AB666">
            <v>0</v>
          </cell>
          <cell r="AC666">
            <v>0</v>
          </cell>
          <cell r="AD666">
            <v>0</v>
          </cell>
          <cell r="AE666">
            <v>0</v>
          </cell>
          <cell r="AF666">
            <v>0</v>
          </cell>
          <cell r="AG666">
            <v>0</v>
          </cell>
          <cell r="AH666">
            <v>0</v>
          </cell>
        </row>
        <row r="666">
          <cell r="AK666">
            <v>480</v>
          </cell>
          <cell r="AL666" t="str">
            <v>皮肤科</v>
          </cell>
        </row>
        <row r="667">
          <cell r="F667" t="str">
            <v>皮肤科</v>
          </cell>
          <cell r="G667">
            <v>2022</v>
          </cell>
        </row>
        <row r="667">
          <cell r="I667" t="str">
            <v>合格</v>
          </cell>
          <cell r="J667">
            <v>0</v>
          </cell>
          <cell r="K667">
            <v>0</v>
          </cell>
          <cell r="L667">
            <v>0</v>
          </cell>
          <cell r="M667">
            <v>160</v>
          </cell>
        </row>
        <row r="667">
          <cell r="O667">
            <v>0</v>
          </cell>
          <cell r="P667">
            <v>3</v>
          </cell>
        </row>
        <row r="667">
          <cell r="S667">
            <v>60</v>
          </cell>
          <cell r="T667">
            <v>100</v>
          </cell>
          <cell r="U667">
            <v>10</v>
          </cell>
          <cell r="V667">
            <v>80</v>
          </cell>
          <cell r="W667">
            <v>60</v>
          </cell>
          <cell r="X667">
            <v>0</v>
          </cell>
          <cell r="Y667">
            <v>0</v>
          </cell>
          <cell r="Z667">
            <v>0</v>
          </cell>
          <cell r="AA667">
            <v>0</v>
          </cell>
          <cell r="AB667">
            <v>0</v>
          </cell>
          <cell r="AC667">
            <v>0</v>
          </cell>
          <cell r="AD667">
            <v>0</v>
          </cell>
          <cell r="AE667">
            <v>0</v>
          </cell>
          <cell r="AF667">
            <v>0</v>
          </cell>
          <cell r="AG667">
            <v>0</v>
          </cell>
          <cell r="AH667">
            <v>0</v>
          </cell>
        </row>
        <row r="667">
          <cell r="AK667">
            <v>470</v>
          </cell>
          <cell r="AL667" t="str">
            <v>皮肤科</v>
          </cell>
        </row>
        <row r="668">
          <cell r="F668" t="str">
            <v>皮肤科</v>
          </cell>
          <cell r="G668">
            <v>2022</v>
          </cell>
        </row>
        <row r="668">
          <cell r="I668" t="str">
            <v>合格</v>
          </cell>
          <cell r="J668">
            <v>0</v>
          </cell>
          <cell r="K668">
            <v>0</v>
          </cell>
          <cell r="L668">
            <v>0</v>
          </cell>
          <cell r="M668">
            <v>160</v>
          </cell>
        </row>
        <row r="668">
          <cell r="O668">
            <v>0</v>
          </cell>
          <cell r="P668">
            <v>3</v>
          </cell>
        </row>
        <row r="668">
          <cell r="S668">
            <v>60</v>
          </cell>
          <cell r="T668">
            <v>100</v>
          </cell>
          <cell r="U668">
            <v>10</v>
          </cell>
          <cell r="V668">
            <v>80</v>
          </cell>
          <cell r="W668">
            <v>60</v>
          </cell>
          <cell r="X668">
            <v>0</v>
          </cell>
          <cell r="Y668">
            <v>0</v>
          </cell>
          <cell r="Z668">
            <v>0</v>
          </cell>
          <cell r="AA668">
            <v>0</v>
          </cell>
          <cell r="AB668">
            <v>0</v>
          </cell>
          <cell r="AC668">
            <v>0</v>
          </cell>
          <cell r="AD668">
            <v>0</v>
          </cell>
          <cell r="AE668">
            <v>0</v>
          </cell>
          <cell r="AF668">
            <v>0</v>
          </cell>
          <cell r="AG668">
            <v>0</v>
          </cell>
          <cell r="AH668">
            <v>0</v>
          </cell>
        </row>
        <row r="668">
          <cell r="AK668">
            <v>470</v>
          </cell>
          <cell r="AL668" t="str">
            <v>皮肤科</v>
          </cell>
        </row>
        <row r="669">
          <cell r="F669" t="str">
            <v>皮肤科</v>
          </cell>
          <cell r="G669">
            <v>2022</v>
          </cell>
        </row>
        <row r="669">
          <cell r="I669" t="str">
            <v>合格</v>
          </cell>
          <cell r="J669">
            <v>0</v>
          </cell>
          <cell r="K669">
            <v>0</v>
          </cell>
          <cell r="L669">
            <v>0</v>
          </cell>
          <cell r="M669">
            <v>160</v>
          </cell>
          <cell r="N669">
            <v>0</v>
          </cell>
          <cell r="O669">
            <v>0</v>
          </cell>
          <cell r="P669">
            <v>0</v>
          </cell>
          <cell r="Q669">
            <v>0</v>
          </cell>
          <cell r="R669">
            <v>0</v>
          </cell>
          <cell r="S669">
            <v>0</v>
          </cell>
          <cell r="T669">
            <v>100</v>
          </cell>
          <cell r="U669">
            <v>10</v>
          </cell>
          <cell r="V669">
            <v>40</v>
          </cell>
          <cell r="W669">
            <v>60</v>
          </cell>
          <cell r="X669">
            <v>60</v>
          </cell>
          <cell r="Y669">
            <v>20</v>
          </cell>
          <cell r="Z669">
            <v>0</v>
          </cell>
          <cell r="AA669">
            <v>0</v>
          </cell>
          <cell r="AB669">
            <v>0</v>
          </cell>
          <cell r="AC669">
            <v>0</v>
          </cell>
          <cell r="AD669">
            <v>0</v>
          </cell>
          <cell r="AE669">
            <v>0</v>
          </cell>
          <cell r="AF669">
            <v>0</v>
          </cell>
          <cell r="AG669">
            <v>0</v>
          </cell>
          <cell r="AH669">
            <v>0</v>
          </cell>
        </row>
        <row r="669">
          <cell r="AK669">
            <v>450</v>
          </cell>
          <cell r="AL669" t="str">
            <v>皮肤科</v>
          </cell>
        </row>
        <row r="670">
          <cell r="F670" t="str">
            <v>全科医学科</v>
          </cell>
          <cell r="G670">
            <v>2021</v>
          </cell>
        </row>
        <row r="670">
          <cell r="I670" t="str">
            <v>合格</v>
          </cell>
          <cell r="J670">
            <v>0</v>
          </cell>
          <cell r="K670">
            <v>0</v>
          </cell>
          <cell r="L670">
            <v>0</v>
          </cell>
          <cell r="M670">
            <v>160</v>
          </cell>
          <cell r="N670">
            <v>0</v>
          </cell>
          <cell r="O670">
            <v>5</v>
          </cell>
          <cell r="P670">
            <v>3</v>
          </cell>
          <cell r="Q670">
            <v>0</v>
          </cell>
          <cell r="R670">
            <v>0</v>
          </cell>
          <cell r="S670">
            <v>160</v>
          </cell>
          <cell r="T670">
            <v>100</v>
          </cell>
          <cell r="U670">
            <v>10</v>
          </cell>
          <cell r="V670">
            <v>80</v>
          </cell>
          <cell r="W670">
            <v>60</v>
          </cell>
          <cell r="X670">
            <v>60</v>
          </cell>
          <cell r="Y670">
            <v>20</v>
          </cell>
          <cell r="Z670">
            <v>100</v>
          </cell>
          <cell r="AA670">
            <v>150</v>
          </cell>
          <cell r="AB670">
            <v>100</v>
          </cell>
          <cell r="AC670">
            <v>0</v>
          </cell>
          <cell r="AD670">
            <v>0</v>
          </cell>
          <cell r="AE670">
            <v>0</v>
          </cell>
          <cell r="AF670">
            <v>0</v>
          </cell>
          <cell r="AG670">
            <v>0</v>
          </cell>
          <cell r="AH670">
            <v>0</v>
          </cell>
        </row>
        <row r="670">
          <cell r="AK670">
            <v>1000</v>
          </cell>
          <cell r="AL670" t="str">
            <v>全科</v>
          </cell>
        </row>
        <row r="671">
          <cell r="F671" t="str">
            <v>全科医学科</v>
          </cell>
          <cell r="G671">
            <v>2021</v>
          </cell>
        </row>
        <row r="671">
          <cell r="I671" t="str">
            <v>合格</v>
          </cell>
          <cell r="J671">
            <v>0</v>
          </cell>
          <cell r="K671">
            <v>0</v>
          </cell>
          <cell r="L671">
            <v>0</v>
          </cell>
          <cell r="M671">
            <v>160</v>
          </cell>
          <cell r="N671">
            <v>0</v>
          </cell>
          <cell r="O671">
            <v>5</v>
          </cell>
          <cell r="P671">
            <v>4</v>
          </cell>
          <cell r="Q671">
            <v>0</v>
          </cell>
          <cell r="R671">
            <v>0</v>
          </cell>
          <cell r="S671">
            <v>180</v>
          </cell>
          <cell r="T671">
            <v>100</v>
          </cell>
          <cell r="U671">
            <v>0</v>
          </cell>
          <cell r="V671">
            <v>80</v>
          </cell>
          <cell r="W671">
            <v>60</v>
          </cell>
          <cell r="X671">
            <v>30</v>
          </cell>
          <cell r="Y671">
            <v>20</v>
          </cell>
          <cell r="Z671">
            <v>100</v>
          </cell>
          <cell r="AA671">
            <v>150</v>
          </cell>
          <cell r="AB671">
            <v>100</v>
          </cell>
          <cell r="AC671">
            <v>0</v>
          </cell>
          <cell r="AD671">
            <v>0</v>
          </cell>
          <cell r="AE671">
            <v>0</v>
          </cell>
          <cell r="AF671">
            <v>0</v>
          </cell>
          <cell r="AG671">
            <v>0</v>
          </cell>
          <cell r="AH671">
            <v>0</v>
          </cell>
        </row>
        <row r="671">
          <cell r="AK671">
            <v>980</v>
          </cell>
          <cell r="AL671" t="str">
            <v>全科</v>
          </cell>
        </row>
        <row r="672">
          <cell r="F672" t="str">
            <v>全科医学科</v>
          </cell>
          <cell r="G672">
            <v>2021</v>
          </cell>
        </row>
        <row r="672">
          <cell r="I672" t="str">
            <v>合格</v>
          </cell>
          <cell r="J672">
            <v>0</v>
          </cell>
          <cell r="K672">
            <v>0</v>
          </cell>
          <cell r="L672">
            <v>0</v>
          </cell>
          <cell r="M672">
            <v>160</v>
          </cell>
          <cell r="N672">
            <v>0</v>
          </cell>
          <cell r="O672">
            <v>3</v>
          </cell>
          <cell r="P672">
            <v>2</v>
          </cell>
          <cell r="Q672">
            <v>0</v>
          </cell>
          <cell r="R672">
            <v>0</v>
          </cell>
          <cell r="S672">
            <v>100</v>
          </cell>
          <cell r="T672">
            <v>100</v>
          </cell>
          <cell r="U672">
            <v>10</v>
          </cell>
          <cell r="V672">
            <v>60</v>
          </cell>
          <cell r="W672">
            <v>90</v>
          </cell>
          <cell r="X672">
            <v>90</v>
          </cell>
          <cell r="Y672">
            <v>0</v>
          </cell>
          <cell r="Z672">
            <v>100</v>
          </cell>
          <cell r="AA672">
            <v>150</v>
          </cell>
          <cell r="AB672">
            <v>100</v>
          </cell>
          <cell r="AC672">
            <v>0</v>
          </cell>
          <cell r="AD672">
            <v>0</v>
          </cell>
          <cell r="AE672">
            <v>0</v>
          </cell>
          <cell r="AF672">
            <v>0</v>
          </cell>
          <cell r="AG672">
            <v>0</v>
          </cell>
          <cell r="AH672">
            <v>0</v>
          </cell>
        </row>
        <row r="672">
          <cell r="AK672">
            <v>960</v>
          </cell>
          <cell r="AL672" t="str">
            <v>全科</v>
          </cell>
        </row>
        <row r="673">
          <cell r="F673" t="str">
            <v>全科医学科</v>
          </cell>
          <cell r="G673">
            <v>2021</v>
          </cell>
        </row>
        <row r="673">
          <cell r="I673" t="str">
            <v>合格</v>
          </cell>
          <cell r="J673">
            <v>0</v>
          </cell>
          <cell r="K673">
            <v>0</v>
          </cell>
          <cell r="L673">
            <v>0</v>
          </cell>
          <cell r="M673">
            <v>160</v>
          </cell>
          <cell r="N673">
            <v>0</v>
          </cell>
          <cell r="O673">
            <v>3</v>
          </cell>
          <cell r="P673">
            <v>1</v>
          </cell>
          <cell r="Q673">
            <v>0</v>
          </cell>
          <cell r="R673">
            <v>0</v>
          </cell>
          <cell r="S673">
            <v>80</v>
          </cell>
          <cell r="T673">
            <v>100</v>
          </cell>
          <cell r="U673">
            <v>10</v>
          </cell>
          <cell r="V673">
            <v>60</v>
          </cell>
          <cell r="W673">
            <v>90</v>
          </cell>
          <cell r="X673">
            <v>90</v>
          </cell>
          <cell r="Y673">
            <v>0</v>
          </cell>
          <cell r="Z673">
            <v>100</v>
          </cell>
          <cell r="AA673">
            <v>150</v>
          </cell>
          <cell r="AB673">
            <v>100</v>
          </cell>
          <cell r="AC673">
            <v>0</v>
          </cell>
          <cell r="AD673">
            <v>0</v>
          </cell>
          <cell r="AE673">
            <v>0</v>
          </cell>
          <cell r="AF673">
            <v>0</v>
          </cell>
          <cell r="AG673">
            <v>0</v>
          </cell>
          <cell r="AH673">
            <v>0</v>
          </cell>
        </row>
        <row r="673">
          <cell r="AK673">
            <v>940</v>
          </cell>
          <cell r="AL673" t="str">
            <v>全科</v>
          </cell>
        </row>
        <row r="674">
          <cell r="F674" t="str">
            <v>全科医学科</v>
          </cell>
          <cell r="G674">
            <v>2020</v>
          </cell>
        </row>
        <row r="674">
          <cell r="I674" t="str">
            <v>合格</v>
          </cell>
          <cell r="J674">
            <v>0</v>
          </cell>
          <cell r="K674">
            <v>0</v>
          </cell>
          <cell r="L674">
            <v>0</v>
          </cell>
          <cell r="M674">
            <v>160</v>
          </cell>
          <cell r="N674">
            <v>0</v>
          </cell>
          <cell r="O674">
            <v>2</v>
          </cell>
          <cell r="P674">
            <v>1</v>
          </cell>
          <cell r="Q674">
            <v>0</v>
          </cell>
          <cell r="R674">
            <v>0</v>
          </cell>
          <cell r="S674">
            <v>60</v>
          </cell>
          <cell r="T674">
            <v>100</v>
          </cell>
          <cell r="U674">
            <v>10</v>
          </cell>
          <cell r="V674">
            <v>60</v>
          </cell>
          <cell r="W674">
            <v>60</v>
          </cell>
          <cell r="X674">
            <v>120</v>
          </cell>
          <cell r="Y674">
            <v>0</v>
          </cell>
          <cell r="Z674">
            <v>100</v>
          </cell>
          <cell r="AA674">
            <v>150</v>
          </cell>
          <cell r="AB674">
            <v>100</v>
          </cell>
          <cell r="AC674">
            <v>0</v>
          </cell>
          <cell r="AD674">
            <v>0</v>
          </cell>
          <cell r="AE674">
            <v>0</v>
          </cell>
          <cell r="AF674">
            <v>0</v>
          </cell>
          <cell r="AG674">
            <v>0</v>
          </cell>
          <cell r="AH674">
            <v>0</v>
          </cell>
        </row>
        <row r="674">
          <cell r="AK674">
            <v>920</v>
          </cell>
          <cell r="AL674" t="str">
            <v>全科</v>
          </cell>
        </row>
        <row r="675">
          <cell r="F675" t="str">
            <v>全科医学科</v>
          </cell>
          <cell r="G675">
            <v>2021</v>
          </cell>
        </row>
        <row r="675">
          <cell r="I675" t="str">
            <v>合格</v>
          </cell>
          <cell r="J675">
            <v>0</v>
          </cell>
          <cell r="K675">
            <v>0</v>
          </cell>
          <cell r="L675">
            <v>0</v>
          </cell>
          <cell r="M675">
            <v>160</v>
          </cell>
        </row>
        <row r="675">
          <cell r="O675">
            <v>2</v>
          </cell>
          <cell r="P675">
            <v>1</v>
          </cell>
        </row>
        <row r="675">
          <cell r="S675">
            <v>60</v>
          </cell>
          <cell r="T675">
            <v>100</v>
          </cell>
          <cell r="U675">
            <v>10</v>
          </cell>
          <cell r="V675">
            <v>80</v>
          </cell>
          <cell r="W675">
            <v>30</v>
          </cell>
          <cell r="X675">
            <v>120</v>
          </cell>
          <cell r="Y675">
            <v>0</v>
          </cell>
          <cell r="Z675">
            <v>100</v>
          </cell>
          <cell r="AA675">
            <v>150</v>
          </cell>
          <cell r="AB675">
            <v>100</v>
          </cell>
          <cell r="AC675">
            <v>0</v>
          </cell>
          <cell r="AD675">
            <v>0</v>
          </cell>
          <cell r="AE675">
            <v>0</v>
          </cell>
          <cell r="AF675">
            <v>0</v>
          </cell>
          <cell r="AG675">
            <v>0</v>
          </cell>
          <cell r="AH675">
            <v>0</v>
          </cell>
        </row>
        <row r="675">
          <cell r="AK675">
            <v>910</v>
          </cell>
          <cell r="AL675" t="str">
            <v>全科</v>
          </cell>
        </row>
        <row r="676">
          <cell r="F676" t="str">
            <v>全科医学科</v>
          </cell>
          <cell r="G676">
            <v>2021</v>
          </cell>
        </row>
        <row r="676">
          <cell r="I676" t="str">
            <v>合格</v>
          </cell>
          <cell r="J676">
            <v>0</v>
          </cell>
          <cell r="K676">
            <v>0</v>
          </cell>
          <cell r="L676">
            <v>0</v>
          </cell>
          <cell r="M676">
            <v>160</v>
          </cell>
        </row>
        <row r="676">
          <cell r="P676">
            <v>1</v>
          </cell>
        </row>
        <row r="676">
          <cell r="S676">
            <v>20</v>
          </cell>
          <cell r="T676">
            <v>100</v>
          </cell>
          <cell r="U676">
            <v>10</v>
          </cell>
          <cell r="V676">
            <v>60</v>
          </cell>
          <cell r="W676">
            <v>90</v>
          </cell>
          <cell r="X676">
            <v>60</v>
          </cell>
          <cell r="Y676">
            <v>20</v>
          </cell>
          <cell r="Z676">
            <v>100</v>
          </cell>
          <cell r="AA676">
            <v>150</v>
          </cell>
          <cell r="AB676">
            <v>100</v>
          </cell>
          <cell r="AC676">
            <v>0</v>
          </cell>
          <cell r="AD676">
            <v>0</v>
          </cell>
          <cell r="AE676">
            <v>0</v>
          </cell>
          <cell r="AF676">
            <v>0</v>
          </cell>
          <cell r="AG676">
            <v>0</v>
          </cell>
          <cell r="AH676">
            <v>0</v>
          </cell>
        </row>
        <row r="676">
          <cell r="AK676">
            <v>870</v>
          </cell>
          <cell r="AL676" t="str">
            <v>全科</v>
          </cell>
        </row>
        <row r="677">
          <cell r="F677" t="str">
            <v>全科医学科</v>
          </cell>
          <cell r="G677">
            <v>2021</v>
          </cell>
        </row>
        <row r="677">
          <cell r="I677" t="str">
            <v>合格</v>
          </cell>
          <cell r="J677">
            <v>0</v>
          </cell>
          <cell r="K677">
            <v>0</v>
          </cell>
          <cell r="L677">
            <v>0</v>
          </cell>
          <cell r="M677">
            <v>160</v>
          </cell>
          <cell r="N677">
            <v>0</v>
          </cell>
          <cell r="O677">
            <v>0</v>
          </cell>
          <cell r="P677">
            <v>0</v>
          </cell>
          <cell r="Q677">
            <v>0</v>
          </cell>
          <cell r="R677">
            <v>0</v>
          </cell>
          <cell r="S677">
            <v>0</v>
          </cell>
          <cell r="T677">
            <v>100</v>
          </cell>
          <cell r="U677">
            <v>0</v>
          </cell>
          <cell r="V677">
            <v>80</v>
          </cell>
          <cell r="W677">
            <v>90</v>
          </cell>
          <cell r="X677">
            <v>90</v>
          </cell>
          <cell r="Y677">
            <v>0</v>
          </cell>
          <cell r="Z677">
            <v>100</v>
          </cell>
          <cell r="AA677">
            <v>150</v>
          </cell>
          <cell r="AB677">
            <v>100</v>
          </cell>
          <cell r="AC677">
            <v>0</v>
          </cell>
          <cell r="AD677">
            <v>0</v>
          </cell>
          <cell r="AE677">
            <v>0</v>
          </cell>
          <cell r="AF677">
            <v>0</v>
          </cell>
          <cell r="AG677">
            <v>0</v>
          </cell>
          <cell r="AH677">
            <v>0</v>
          </cell>
        </row>
        <row r="677">
          <cell r="AK677">
            <v>870</v>
          </cell>
          <cell r="AL677" t="str">
            <v>全科</v>
          </cell>
        </row>
        <row r="678">
          <cell r="F678" t="str">
            <v>全科医学科</v>
          </cell>
          <cell r="G678">
            <v>2022</v>
          </cell>
        </row>
        <row r="678">
          <cell r="I678" t="str">
            <v>合格</v>
          </cell>
          <cell r="J678">
            <v>0</v>
          </cell>
          <cell r="K678">
            <v>0</v>
          </cell>
          <cell r="L678">
            <v>0</v>
          </cell>
          <cell r="M678">
            <v>160</v>
          </cell>
        </row>
        <row r="678">
          <cell r="O678">
            <v>2</v>
          </cell>
          <cell r="P678">
            <v>1</v>
          </cell>
        </row>
        <row r="678">
          <cell r="S678">
            <v>60</v>
          </cell>
          <cell r="T678">
            <v>100</v>
          </cell>
          <cell r="U678">
            <v>10</v>
          </cell>
          <cell r="V678">
            <v>40</v>
          </cell>
          <cell r="W678">
            <v>60</v>
          </cell>
          <cell r="X678">
            <v>60</v>
          </cell>
          <cell r="Y678">
            <v>0</v>
          </cell>
          <cell r="Z678">
            <v>100</v>
          </cell>
          <cell r="AA678">
            <v>150</v>
          </cell>
          <cell r="AB678">
            <v>100</v>
          </cell>
          <cell r="AC678">
            <v>0</v>
          </cell>
          <cell r="AD678">
            <v>20</v>
          </cell>
          <cell r="AE678">
            <v>0</v>
          </cell>
          <cell r="AF678">
            <v>0</v>
          </cell>
          <cell r="AG678">
            <v>0</v>
          </cell>
          <cell r="AH678">
            <v>0</v>
          </cell>
        </row>
        <row r="678">
          <cell r="AK678">
            <v>860</v>
          </cell>
          <cell r="AL678" t="str">
            <v>全科</v>
          </cell>
        </row>
        <row r="679">
          <cell r="F679" t="str">
            <v>全科医学科</v>
          </cell>
          <cell r="G679">
            <v>2021</v>
          </cell>
        </row>
        <row r="679">
          <cell r="I679" t="str">
            <v>合格</v>
          </cell>
          <cell r="J679">
            <v>0</v>
          </cell>
          <cell r="K679">
            <v>0</v>
          </cell>
          <cell r="L679">
            <v>0</v>
          </cell>
          <cell r="M679">
            <v>160</v>
          </cell>
          <cell r="N679">
            <v>0</v>
          </cell>
          <cell r="O679">
            <v>4</v>
          </cell>
          <cell r="P679">
            <v>1</v>
          </cell>
          <cell r="Q679">
            <v>0</v>
          </cell>
          <cell r="R679">
            <v>0</v>
          </cell>
          <cell r="S679">
            <v>100</v>
          </cell>
          <cell r="T679">
            <v>100</v>
          </cell>
          <cell r="U679">
            <v>10</v>
          </cell>
          <cell r="V679">
            <v>40</v>
          </cell>
          <cell r="W679">
            <v>30</v>
          </cell>
          <cell r="X679">
            <v>30</v>
          </cell>
          <cell r="Y679">
            <v>0</v>
          </cell>
          <cell r="Z679">
            <v>100</v>
          </cell>
          <cell r="AA679">
            <v>150</v>
          </cell>
          <cell r="AB679">
            <v>100</v>
          </cell>
          <cell r="AC679">
            <v>0</v>
          </cell>
          <cell r="AD679">
            <v>0</v>
          </cell>
          <cell r="AE679">
            <v>0</v>
          </cell>
          <cell r="AF679">
            <v>0</v>
          </cell>
          <cell r="AG679">
            <v>0</v>
          </cell>
          <cell r="AH679">
            <v>0</v>
          </cell>
        </row>
        <row r="679">
          <cell r="AK679">
            <v>820</v>
          </cell>
          <cell r="AL679" t="str">
            <v>全科</v>
          </cell>
        </row>
        <row r="680">
          <cell r="F680" t="str">
            <v>全科医学科</v>
          </cell>
          <cell r="G680">
            <v>2020</v>
          </cell>
        </row>
        <row r="680">
          <cell r="I680" t="str">
            <v>合格</v>
          </cell>
          <cell r="J680">
            <v>0</v>
          </cell>
          <cell r="K680">
            <v>0</v>
          </cell>
          <cell r="L680">
            <v>0</v>
          </cell>
          <cell r="M680">
            <v>160</v>
          </cell>
        </row>
        <row r="680">
          <cell r="O680">
            <v>1</v>
          </cell>
          <cell r="P680">
            <v>1</v>
          </cell>
        </row>
        <row r="680">
          <cell r="S680">
            <v>40</v>
          </cell>
          <cell r="T680">
            <v>100</v>
          </cell>
          <cell r="U680">
            <v>10</v>
          </cell>
          <cell r="V680">
            <v>40</v>
          </cell>
          <cell r="W680">
            <v>30</v>
          </cell>
          <cell r="X680">
            <v>60</v>
          </cell>
          <cell r="Y680">
            <v>0</v>
          </cell>
          <cell r="Z680">
            <v>100</v>
          </cell>
          <cell r="AA680">
            <v>150</v>
          </cell>
          <cell r="AB680">
            <v>100</v>
          </cell>
          <cell r="AC680">
            <v>0</v>
          </cell>
          <cell r="AD680">
            <v>0</v>
          </cell>
          <cell r="AE680">
            <v>0</v>
          </cell>
          <cell r="AF680">
            <v>0</v>
          </cell>
          <cell r="AG680">
            <v>0</v>
          </cell>
          <cell r="AH680">
            <v>0</v>
          </cell>
        </row>
        <row r="680">
          <cell r="AK680">
            <v>790</v>
          </cell>
          <cell r="AL680" t="str">
            <v>全科</v>
          </cell>
        </row>
        <row r="681">
          <cell r="F681" t="str">
            <v>全科医学科</v>
          </cell>
          <cell r="G681">
            <v>2020</v>
          </cell>
        </row>
        <row r="681">
          <cell r="I681" t="str">
            <v>合格</v>
          </cell>
          <cell r="J681">
            <v>0</v>
          </cell>
          <cell r="K681">
            <v>0</v>
          </cell>
          <cell r="L681">
            <v>0</v>
          </cell>
          <cell r="M681">
            <v>160</v>
          </cell>
          <cell r="N681">
            <v>0</v>
          </cell>
          <cell r="O681">
            <v>0</v>
          </cell>
          <cell r="P681">
            <v>0</v>
          </cell>
          <cell r="Q681">
            <v>0</v>
          </cell>
          <cell r="R681">
            <v>0</v>
          </cell>
          <cell r="S681">
            <v>0</v>
          </cell>
          <cell r="T681">
            <v>100</v>
          </cell>
          <cell r="U681">
            <v>10</v>
          </cell>
          <cell r="V681">
            <v>20</v>
          </cell>
          <cell r="W681">
            <v>30</v>
          </cell>
          <cell r="X681">
            <v>30</v>
          </cell>
          <cell r="Y681">
            <v>40</v>
          </cell>
          <cell r="Z681">
            <v>100</v>
          </cell>
          <cell r="AA681">
            <v>150</v>
          </cell>
          <cell r="AB681">
            <v>100</v>
          </cell>
          <cell r="AC681">
            <v>0</v>
          </cell>
          <cell r="AD681">
            <v>0</v>
          </cell>
          <cell r="AE681">
            <v>0</v>
          </cell>
          <cell r="AF681">
            <v>0</v>
          </cell>
          <cell r="AG681">
            <v>0</v>
          </cell>
          <cell r="AH681">
            <v>0</v>
          </cell>
          <cell r="AI681">
            <v>50</v>
          </cell>
        </row>
        <row r="681">
          <cell r="AK681">
            <v>790</v>
          </cell>
          <cell r="AL681" t="str">
            <v>全科</v>
          </cell>
        </row>
        <row r="682">
          <cell r="F682" t="str">
            <v>全科医学科</v>
          </cell>
          <cell r="G682">
            <v>2021</v>
          </cell>
        </row>
        <row r="682">
          <cell r="I682" t="str">
            <v>合格</v>
          </cell>
          <cell r="J682">
            <v>0</v>
          </cell>
          <cell r="K682">
            <v>0</v>
          </cell>
          <cell r="L682">
            <v>0</v>
          </cell>
          <cell r="M682">
            <v>160</v>
          </cell>
        </row>
        <row r="682">
          <cell r="S682">
            <v>0</v>
          </cell>
          <cell r="T682">
            <v>100</v>
          </cell>
          <cell r="U682">
            <v>10</v>
          </cell>
          <cell r="V682">
            <v>20</v>
          </cell>
          <cell r="W682">
            <v>30</v>
          </cell>
          <cell r="X682">
            <v>60</v>
          </cell>
          <cell r="Y682">
            <v>60</v>
          </cell>
          <cell r="Z682">
            <v>100</v>
          </cell>
          <cell r="AA682">
            <v>150</v>
          </cell>
          <cell r="AB682">
            <v>100</v>
          </cell>
          <cell r="AC682">
            <v>0</v>
          </cell>
          <cell r="AD682">
            <v>0</v>
          </cell>
          <cell r="AE682">
            <v>0</v>
          </cell>
          <cell r="AF682">
            <v>0</v>
          </cell>
          <cell r="AG682">
            <v>0</v>
          </cell>
          <cell r="AH682">
            <v>0</v>
          </cell>
        </row>
        <row r="682">
          <cell r="AK682">
            <v>790</v>
          </cell>
          <cell r="AL682" t="str">
            <v>全科</v>
          </cell>
        </row>
        <row r="683">
          <cell r="F683" t="str">
            <v>全科医学科</v>
          </cell>
          <cell r="G683">
            <v>2022</v>
          </cell>
        </row>
        <row r="683">
          <cell r="I683" t="str">
            <v>合格</v>
          </cell>
          <cell r="J683">
            <v>0</v>
          </cell>
          <cell r="K683">
            <v>0</v>
          </cell>
          <cell r="L683">
            <v>0</v>
          </cell>
          <cell r="M683">
            <v>160</v>
          </cell>
        </row>
        <row r="683">
          <cell r="O683">
            <v>1</v>
          </cell>
        </row>
        <row r="683">
          <cell r="S683">
            <v>20</v>
          </cell>
          <cell r="T683">
            <v>100</v>
          </cell>
          <cell r="U683">
            <v>10</v>
          </cell>
          <cell r="V683">
            <v>40</v>
          </cell>
          <cell r="W683">
            <v>60</v>
          </cell>
          <cell r="X683">
            <v>30</v>
          </cell>
          <cell r="Y683">
            <v>0</v>
          </cell>
          <cell r="Z683">
            <v>100</v>
          </cell>
          <cell r="AA683">
            <v>150</v>
          </cell>
          <cell r="AB683">
            <v>100</v>
          </cell>
          <cell r="AC683">
            <v>0</v>
          </cell>
          <cell r="AD683">
            <v>0</v>
          </cell>
          <cell r="AE683">
            <v>0</v>
          </cell>
          <cell r="AF683">
            <v>0</v>
          </cell>
          <cell r="AG683">
            <v>0</v>
          </cell>
          <cell r="AH683">
            <v>0</v>
          </cell>
        </row>
        <row r="683">
          <cell r="AK683">
            <v>770</v>
          </cell>
          <cell r="AL683" t="str">
            <v>全科</v>
          </cell>
        </row>
        <row r="684">
          <cell r="F684" t="str">
            <v>全科医学科</v>
          </cell>
          <cell r="G684">
            <v>2021</v>
          </cell>
        </row>
        <row r="684">
          <cell r="I684" t="str">
            <v>合格</v>
          </cell>
          <cell r="J684">
            <v>0</v>
          </cell>
          <cell r="K684">
            <v>0</v>
          </cell>
          <cell r="L684">
            <v>0</v>
          </cell>
          <cell r="M684">
            <v>120</v>
          </cell>
          <cell r="N684">
            <v>0</v>
          </cell>
          <cell r="O684">
            <v>0</v>
          </cell>
          <cell r="P684">
            <v>0</v>
          </cell>
          <cell r="Q684">
            <v>0</v>
          </cell>
          <cell r="R684">
            <v>0</v>
          </cell>
          <cell r="S684">
            <v>0</v>
          </cell>
          <cell r="T684">
            <v>100</v>
          </cell>
          <cell r="U684">
            <v>10</v>
          </cell>
          <cell r="V684">
            <v>60</v>
          </cell>
          <cell r="W684">
            <v>30</v>
          </cell>
          <cell r="X684">
            <v>30</v>
          </cell>
          <cell r="Y684">
            <v>20</v>
          </cell>
          <cell r="Z684">
            <v>100</v>
          </cell>
          <cell r="AA684">
            <v>150</v>
          </cell>
          <cell r="AB684">
            <v>100</v>
          </cell>
          <cell r="AC684">
            <v>0</v>
          </cell>
          <cell r="AD684">
            <v>40</v>
          </cell>
          <cell r="AE684">
            <v>0</v>
          </cell>
          <cell r="AF684">
            <v>0</v>
          </cell>
          <cell r="AG684">
            <v>0</v>
          </cell>
          <cell r="AH684">
            <v>0</v>
          </cell>
        </row>
        <row r="684">
          <cell r="AK684">
            <v>760</v>
          </cell>
          <cell r="AL684" t="str">
            <v>全科</v>
          </cell>
        </row>
        <row r="685">
          <cell r="F685" t="str">
            <v>全科医学科</v>
          </cell>
          <cell r="G685">
            <v>2020</v>
          </cell>
        </row>
        <row r="685">
          <cell r="I685" t="str">
            <v>合格</v>
          </cell>
          <cell r="J685">
            <v>0</v>
          </cell>
          <cell r="K685">
            <v>0</v>
          </cell>
          <cell r="L685">
            <v>0</v>
          </cell>
          <cell r="M685">
            <v>160</v>
          </cell>
        </row>
        <row r="685">
          <cell r="O685">
            <v>5</v>
          </cell>
        </row>
        <row r="685">
          <cell r="S685">
            <v>100</v>
          </cell>
          <cell r="T685">
            <v>100</v>
          </cell>
          <cell r="U685">
            <v>10</v>
          </cell>
          <cell r="V685">
            <v>0</v>
          </cell>
          <cell r="W685">
            <v>0</v>
          </cell>
          <cell r="X685">
            <v>0</v>
          </cell>
          <cell r="Y685">
            <v>0</v>
          </cell>
          <cell r="Z685">
            <v>100</v>
          </cell>
          <cell r="AA685">
            <v>150</v>
          </cell>
          <cell r="AB685">
            <v>100</v>
          </cell>
          <cell r="AC685">
            <v>0</v>
          </cell>
          <cell r="AD685">
            <v>0</v>
          </cell>
          <cell r="AE685">
            <v>0</v>
          </cell>
          <cell r="AF685">
            <v>0</v>
          </cell>
          <cell r="AG685">
            <v>0</v>
          </cell>
          <cell r="AH685">
            <v>0</v>
          </cell>
        </row>
        <row r="685">
          <cell r="AK685">
            <v>720</v>
          </cell>
          <cell r="AL685" t="str">
            <v>全科</v>
          </cell>
        </row>
        <row r="686">
          <cell r="F686" t="str">
            <v>全科医学科</v>
          </cell>
          <cell r="G686">
            <v>2020</v>
          </cell>
        </row>
        <row r="686">
          <cell r="I686" t="str">
            <v>合格</v>
          </cell>
          <cell r="J686">
            <v>0</v>
          </cell>
          <cell r="K686">
            <v>0</v>
          </cell>
          <cell r="L686">
            <v>0</v>
          </cell>
          <cell r="M686">
            <v>160</v>
          </cell>
          <cell r="N686">
            <v>0</v>
          </cell>
          <cell r="O686">
            <v>0</v>
          </cell>
          <cell r="P686">
            <v>0</v>
          </cell>
          <cell r="Q686">
            <v>0</v>
          </cell>
          <cell r="R686">
            <v>0</v>
          </cell>
          <cell r="S686">
            <v>0</v>
          </cell>
          <cell r="T686">
            <v>100</v>
          </cell>
          <cell r="U686">
            <v>10</v>
          </cell>
          <cell r="V686">
            <v>0</v>
          </cell>
          <cell r="W686">
            <v>30</v>
          </cell>
          <cell r="X686">
            <v>30</v>
          </cell>
          <cell r="Y686">
            <v>0</v>
          </cell>
          <cell r="Z686">
            <v>100</v>
          </cell>
          <cell r="AA686">
            <v>150</v>
          </cell>
          <cell r="AB686">
            <v>100</v>
          </cell>
          <cell r="AC686">
            <v>0</v>
          </cell>
          <cell r="AD686">
            <v>0</v>
          </cell>
          <cell r="AE686">
            <v>0</v>
          </cell>
          <cell r="AF686">
            <v>0</v>
          </cell>
          <cell r="AG686">
            <v>0</v>
          </cell>
          <cell r="AH686">
            <v>0</v>
          </cell>
        </row>
        <row r="686">
          <cell r="AK686">
            <v>680</v>
          </cell>
          <cell r="AL686" t="str">
            <v>全科</v>
          </cell>
        </row>
        <row r="687">
          <cell r="F687" t="str">
            <v>全科医学科</v>
          </cell>
          <cell r="G687">
            <v>2020</v>
          </cell>
        </row>
        <row r="687">
          <cell r="I687" t="str">
            <v>合格</v>
          </cell>
          <cell r="J687">
            <v>0</v>
          </cell>
          <cell r="K687">
            <v>0</v>
          </cell>
          <cell r="L687">
            <v>0</v>
          </cell>
          <cell r="M687">
            <v>160</v>
          </cell>
        </row>
        <row r="687">
          <cell r="P687">
            <v>2</v>
          </cell>
        </row>
        <row r="687">
          <cell r="S687">
            <v>40</v>
          </cell>
          <cell r="T687">
            <v>100</v>
          </cell>
          <cell r="U687">
            <v>10</v>
          </cell>
          <cell r="V687">
            <v>40</v>
          </cell>
          <cell r="W687">
            <v>30</v>
          </cell>
          <cell r="X687">
            <v>30</v>
          </cell>
          <cell r="Y687">
            <v>0</v>
          </cell>
          <cell r="Z687">
            <v>100</v>
          </cell>
          <cell r="AA687">
            <v>150</v>
          </cell>
          <cell r="AB687">
            <v>0</v>
          </cell>
          <cell r="AC687">
            <v>0</v>
          </cell>
          <cell r="AD687">
            <v>0</v>
          </cell>
          <cell r="AE687">
            <v>0</v>
          </cell>
          <cell r="AF687">
            <v>0</v>
          </cell>
          <cell r="AG687">
            <v>0</v>
          </cell>
          <cell r="AH687">
            <v>0</v>
          </cell>
        </row>
        <row r="687">
          <cell r="AK687">
            <v>660</v>
          </cell>
          <cell r="AL687" t="str">
            <v>全科</v>
          </cell>
        </row>
        <row r="688">
          <cell r="F688" t="str">
            <v>全科医学科</v>
          </cell>
          <cell r="G688">
            <v>2021</v>
          </cell>
        </row>
        <row r="688">
          <cell r="I688" t="str">
            <v>合格</v>
          </cell>
          <cell r="J688">
            <v>0</v>
          </cell>
          <cell r="K688">
            <v>0</v>
          </cell>
          <cell r="L688">
            <v>0</v>
          </cell>
          <cell r="M688">
            <v>120</v>
          </cell>
          <cell r="N688">
            <v>0</v>
          </cell>
          <cell r="O688">
            <v>1</v>
          </cell>
          <cell r="P688">
            <v>1</v>
          </cell>
          <cell r="Q688">
            <v>0</v>
          </cell>
          <cell r="R688">
            <v>0</v>
          </cell>
          <cell r="S688">
            <v>40</v>
          </cell>
          <cell r="T688">
            <v>100</v>
          </cell>
          <cell r="U688">
            <v>0</v>
          </cell>
          <cell r="V688">
            <v>20</v>
          </cell>
          <cell r="W688">
            <v>30</v>
          </cell>
          <cell r="X688">
            <v>0</v>
          </cell>
          <cell r="Y688">
            <v>0</v>
          </cell>
          <cell r="Z688">
            <v>100</v>
          </cell>
          <cell r="AA688">
            <v>150</v>
          </cell>
          <cell r="AB688">
            <v>100</v>
          </cell>
          <cell r="AC688">
            <v>0</v>
          </cell>
          <cell r="AD688">
            <v>0</v>
          </cell>
          <cell r="AE688">
            <v>0</v>
          </cell>
          <cell r="AF688">
            <v>0</v>
          </cell>
          <cell r="AG688">
            <v>0</v>
          </cell>
          <cell r="AH688">
            <v>0</v>
          </cell>
        </row>
        <row r="688">
          <cell r="AK688">
            <v>660</v>
          </cell>
          <cell r="AL688" t="str">
            <v>全科</v>
          </cell>
        </row>
        <row r="689">
          <cell r="F689" t="str">
            <v>全科医学科</v>
          </cell>
          <cell r="G689">
            <v>2021</v>
          </cell>
        </row>
        <row r="689">
          <cell r="I689" t="str">
            <v>合格</v>
          </cell>
          <cell r="J689">
            <v>0</v>
          </cell>
          <cell r="K689">
            <v>0</v>
          </cell>
          <cell r="L689">
            <v>0</v>
          </cell>
          <cell r="M689">
            <v>140</v>
          </cell>
          <cell r="N689">
            <v>0</v>
          </cell>
          <cell r="O689">
            <v>0</v>
          </cell>
          <cell r="P689">
            <v>0</v>
          </cell>
          <cell r="Q689">
            <v>0</v>
          </cell>
          <cell r="R689">
            <v>0</v>
          </cell>
          <cell r="S689">
            <v>0</v>
          </cell>
          <cell r="T689">
            <v>100</v>
          </cell>
          <cell r="U689">
            <v>10</v>
          </cell>
          <cell r="V689">
            <v>20</v>
          </cell>
          <cell r="W689">
            <v>0</v>
          </cell>
          <cell r="X689">
            <v>0</v>
          </cell>
          <cell r="Y689">
            <v>0</v>
          </cell>
          <cell r="Z689">
            <v>100</v>
          </cell>
          <cell r="AA689">
            <v>150</v>
          </cell>
          <cell r="AB689">
            <v>100</v>
          </cell>
          <cell r="AC689">
            <v>0</v>
          </cell>
          <cell r="AD689">
            <v>40</v>
          </cell>
          <cell r="AE689">
            <v>0</v>
          </cell>
          <cell r="AF689">
            <v>0</v>
          </cell>
          <cell r="AG689">
            <v>0</v>
          </cell>
          <cell r="AH689">
            <v>0</v>
          </cell>
        </row>
        <row r="689">
          <cell r="AK689">
            <v>660</v>
          </cell>
          <cell r="AL689" t="str">
            <v>全科</v>
          </cell>
        </row>
        <row r="690">
          <cell r="F690" t="str">
            <v>全科医学科</v>
          </cell>
          <cell r="G690">
            <v>2021</v>
          </cell>
        </row>
        <row r="690">
          <cell r="I690" t="str">
            <v>合格</v>
          </cell>
          <cell r="J690">
            <v>0</v>
          </cell>
          <cell r="K690">
            <v>0</v>
          </cell>
          <cell r="L690">
            <v>0</v>
          </cell>
          <cell r="M690">
            <v>160</v>
          </cell>
        </row>
        <row r="690">
          <cell r="O690">
            <v>2</v>
          </cell>
          <cell r="P690">
            <v>1</v>
          </cell>
        </row>
        <row r="690">
          <cell r="S690">
            <v>60</v>
          </cell>
          <cell r="T690">
            <v>100</v>
          </cell>
          <cell r="U690">
            <v>10</v>
          </cell>
          <cell r="V690">
            <v>80</v>
          </cell>
          <cell r="W690">
            <v>60</v>
          </cell>
          <cell r="X690">
            <v>120</v>
          </cell>
          <cell r="Y690">
            <v>0</v>
          </cell>
          <cell r="Z690">
            <v>0</v>
          </cell>
          <cell r="AA690">
            <v>0</v>
          </cell>
          <cell r="AB690">
            <v>0</v>
          </cell>
          <cell r="AC690">
            <v>0</v>
          </cell>
          <cell r="AD690">
            <v>20</v>
          </cell>
          <cell r="AE690">
            <v>0</v>
          </cell>
          <cell r="AF690">
            <v>0</v>
          </cell>
          <cell r="AG690">
            <v>0</v>
          </cell>
          <cell r="AH690">
            <v>0</v>
          </cell>
        </row>
        <row r="690">
          <cell r="AK690">
            <v>610</v>
          </cell>
          <cell r="AL690" t="str">
            <v>全科</v>
          </cell>
        </row>
        <row r="691">
          <cell r="F691" t="str">
            <v>全科医学科</v>
          </cell>
          <cell r="G691">
            <v>2021</v>
          </cell>
        </row>
        <row r="691">
          <cell r="I691" t="str">
            <v>合格</v>
          </cell>
          <cell r="J691">
            <v>0</v>
          </cell>
          <cell r="K691">
            <v>0</v>
          </cell>
          <cell r="L691">
            <v>0</v>
          </cell>
          <cell r="M691">
            <v>120</v>
          </cell>
          <cell r="N691">
            <v>0</v>
          </cell>
          <cell r="O691">
            <v>2</v>
          </cell>
          <cell r="P691">
            <v>0</v>
          </cell>
          <cell r="Q691">
            <v>0</v>
          </cell>
          <cell r="R691">
            <v>0</v>
          </cell>
          <cell r="S691">
            <v>40</v>
          </cell>
          <cell r="T691">
            <v>100</v>
          </cell>
          <cell r="U691">
            <v>0</v>
          </cell>
          <cell r="V691">
            <v>0</v>
          </cell>
          <cell r="W691">
            <v>0</v>
          </cell>
          <cell r="X691">
            <v>0</v>
          </cell>
          <cell r="Y691">
            <v>0</v>
          </cell>
          <cell r="Z691">
            <v>100</v>
          </cell>
          <cell r="AA691">
            <v>150</v>
          </cell>
          <cell r="AB691">
            <v>100</v>
          </cell>
          <cell r="AC691">
            <v>0</v>
          </cell>
          <cell r="AD691">
            <v>0</v>
          </cell>
          <cell r="AE691">
            <v>0</v>
          </cell>
          <cell r="AF691">
            <v>0</v>
          </cell>
          <cell r="AG691">
            <v>0</v>
          </cell>
          <cell r="AH691">
            <v>0</v>
          </cell>
        </row>
        <row r="691">
          <cell r="AK691">
            <v>610</v>
          </cell>
          <cell r="AL691" t="str">
            <v>全科</v>
          </cell>
        </row>
        <row r="692">
          <cell r="F692" t="str">
            <v>全科医学科</v>
          </cell>
          <cell r="G692">
            <v>2021</v>
          </cell>
        </row>
        <row r="692">
          <cell r="I692" t="str">
            <v>合格</v>
          </cell>
          <cell r="J692">
            <v>0</v>
          </cell>
          <cell r="K692">
            <v>0</v>
          </cell>
          <cell r="L692">
            <v>0</v>
          </cell>
          <cell r="M692">
            <v>160</v>
          </cell>
          <cell r="N692">
            <v>0</v>
          </cell>
          <cell r="O692">
            <v>5</v>
          </cell>
          <cell r="P692">
            <v>3</v>
          </cell>
          <cell r="Q692">
            <v>0</v>
          </cell>
          <cell r="R692">
            <v>0</v>
          </cell>
          <cell r="S692">
            <v>160</v>
          </cell>
          <cell r="T692">
            <v>100</v>
          </cell>
          <cell r="U692">
            <v>10</v>
          </cell>
          <cell r="V692">
            <v>80</v>
          </cell>
          <cell r="W692">
            <v>60</v>
          </cell>
          <cell r="X692">
            <v>0</v>
          </cell>
          <cell r="Y692">
            <v>20</v>
          </cell>
          <cell r="Z692">
            <v>0</v>
          </cell>
          <cell r="AA692">
            <v>0</v>
          </cell>
          <cell r="AB692">
            <v>0</v>
          </cell>
          <cell r="AC692">
            <v>0</v>
          </cell>
          <cell r="AD692">
            <v>20</v>
          </cell>
          <cell r="AE692">
            <v>0</v>
          </cell>
          <cell r="AF692">
            <v>0</v>
          </cell>
          <cell r="AG692">
            <v>0</v>
          </cell>
          <cell r="AH692">
            <v>0</v>
          </cell>
        </row>
        <row r="692">
          <cell r="AK692">
            <v>610</v>
          </cell>
          <cell r="AL692" t="str">
            <v>全科</v>
          </cell>
        </row>
        <row r="693">
          <cell r="F693" t="str">
            <v>全科医学科</v>
          </cell>
          <cell r="G693">
            <v>2020</v>
          </cell>
        </row>
        <row r="693">
          <cell r="I693" t="str">
            <v>合格</v>
          </cell>
          <cell r="J693">
            <v>0</v>
          </cell>
          <cell r="K693">
            <v>0</v>
          </cell>
          <cell r="L693">
            <v>0</v>
          </cell>
          <cell r="M693">
            <v>160</v>
          </cell>
        </row>
        <row r="693">
          <cell r="O693">
            <v>0</v>
          </cell>
          <cell r="P693">
            <v>3</v>
          </cell>
        </row>
        <row r="693">
          <cell r="S693">
            <v>60</v>
          </cell>
          <cell r="T693">
            <v>100</v>
          </cell>
          <cell r="U693">
            <v>0</v>
          </cell>
          <cell r="V693">
            <v>40</v>
          </cell>
          <cell r="W693">
            <v>60</v>
          </cell>
          <cell r="X693">
            <v>60</v>
          </cell>
          <cell r="Y693">
            <v>0</v>
          </cell>
          <cell r="Z693">
            <v>100</v>
          </cell>
          <cell r="AA693">
            <v>0</v>
          </cell>
          <cell r="AB693">
            <v>0</v>
          </cell>
          <cell r="AC693">
            <v>0</v>
          </cell>
          <cell r="AD693">
            <v>0</v>
          </cell>
          <cell r="AE693">
            <v>0</v>
          </cell>
          <cell r="AF693">
            <v>0</v>
          </cell>
          <cell r="AG693">
            <v>0</v>
          </cell>
          <cell r="AH693">
            <v>0</v>
          </cell>
        </row>
        <row r="693">
          <cell r="AK693">
            <v>580</v>
          </cell>
          <cell r="AL693" t="str">
            <v>全科</v>
          </cell>
        </row>
        <row r="694">
          <cell r="F694" t="str">
            <v>全科医学科</v>
          </cell>
          <cell r="G694">
            <v>2020</v>
          </cell>
        </row>
        <row r="694">
          <cell r="I694" t="str">
            <v>合格</v>
          </cell>
          <cell r="J694">
            <v>0</v>
          </cell>
          <cell r="K694">
            <v>0</v>
          </cell>
          <cell r="L694">
            <v>0</v>
          </cell>
          <cell r="M694">
            <v>160</v>
          </cell>
        </row>
        <row r="694">
          <cell r="O694">
            <v>6</v>
          </cell>
          <cell r="P694">
            <v>2</v>
          </cell>
        </row>
        <row r="694">
          <cell r="S694">
            <v>160</v>
          </cell>
          <cell r="T694">
            <v>100</v>
          </cell>
          <cell r="U694">
            <v>10</v>
          </cell>
          <cell r="V694">
            <v>80</v>
          </cell>
          <cell r="W694">
            <v>30</v>
          </cell>
          <cell r="X694">
            <v>30</v>
          </cell>
          <cell r="Y694">
            <v>0</v>
          </cell>
          <cell r="Z694">
            <v>0</v>
          </cell>
          <cell r="AA694">
            <v>0</v>
          </cell>
          <cell r="AB694">
            <v>0</v>
          </cell>
          <cell r="AC694">
            <v>0</v>
          </cell>
          <cell r="AD694">
            <v>0</v>
          </cell>
          <cell r="AE694">
            <v>0</v>
          </cell>
          <cell r="AF694">
            <v>0</v>
          </cell>
          <cell r="AG694">
            <v>0</v>
          </cell>
          <cell r="AH694">
            <v>0</v>
          </cell>
        </row>
        <row r="694">
          <cell r="AJ694" t="str">
            <v>减半</v>
          </cell>
          <cell r="AK694">
            <v>570</v>
          </cell>
          <cell r="AL694" t="str">
            <v>全科</v>
          </cell>
        </row>
        <row r="695">
          <cell r="F695" t="str">
            <v>全科医学科</v>
          </cell>
          <cell r="G695">
            <v>2020</v>
          </cell>
        </row>
        <row r="695">
          <cell r="I695" t="str">
            <v>合格</v>
          </cell>
          <cell r="J695">
            <v>0</v>
          </cell>
          <cell r="K695">
            <v>0</v>
          </cell>
          <cell r="L695">
            <v>0</v>
          </cell>
          <cell r="M695">
            <v>160</v>
          </cell>
        </row>
        <row r="695">
          <cell r="P695">
            <v>2</v>
          </cell>
        </row>
        <row r="695">
          <cell r="S695">
            <v>40</v>
          </cell>
          <cell r="T695">
            <v>100</v>
          </cell>
          <cell r="U695">
            <v>10</v>
          </cell>
          <cell r="V695">
            <v>60</v>
          </cell>
          <cell r="W695">
            <v>30</v>
          </cell>
          <cell r="X695">
            <v>60</v>
          </cell>
          <cell r="Y695">
            <v>0</v>
          </cell>
          <cell r="Z695">
            <v>100</v>
          </cell>
          <cell r="AA695">
            <v>0</v>
          </cell>
          <cell r="AB695">
            <v>0</v>
          </cell>
          <cell r="AC695">
            <v>0</v>
          </cell>
          <cell r="AD695">
            <v>0</v>
          </cell>
          <cell r="AE695">
            <v>0</v>
          </cell>
          <cell r="AF695">
            <v>0</v>
          </cell>
          <cell r="AG695">
            <v>0</v>
          </cell>
          <cell r="AH695">
            <v>0</v>
          </cell>
        </row>
        <row r="695">
          <cell r="AK695">
            <v>560</v>
          </cell>
          <cell r="AL695" t="str">
            <v>全科</v>
          </cell>
        </row>
        <row r="696">
          <cell r="F696" t="str">
            <v>全科医学科</v>
          </cell>
          <cell r="G696">
            <v>2022</v>
          </cell>
        </row>
        <row r="696">
          <cell r="I696" t="str">
            <v>合格</v>
          </cell>
          <cell r="J696">
            <v>0</v>
          </cell>
          <cell r="K696">
            <v>0</v>
          </cell>
          <cell r="L696">
            <v>0</v>
          </cell>
          <cell r="M696">
            <v>120</v>
          </cell>
        </row>
        <row r="696">
          <cell r="O696">
            <v>3</v>
          </cell>
          <cell r="P696">
            <v>1</v>
          </cell>
        </row>
        <row r="696">
          <cell r="S696">
            <v>80</v>
          </cell>
          <cell r="T696">
            <v>100</v>
          </cell>
          <cell r="U696">
            <v>10</v>
          </cell>
          <cell r="V696">
            <v>80</v>
          </cell>
          <cell r="W696">
            <v>60</v>
          </cell>
          <cell r="X696">
            <v>0</v>
          </cell>
          <cell r="Y696">
            <v>0</v>
          </cell>
          <cell r="Z696">
            <v>100</v>
          </cell>
          <cell r="AA696">
            <v>0</v>
          </cell>
          <cell r="AB696">
            <v>0</v>
          </cell>
          <cell r="AC696">
            <v>0</v>
          </cell>
          <cell r="AD696">
            <v>0</v>
          </cell>
          <cell r="AE696">
            <v>0</v>
          </cell>
          <cell r="AF696">
            <v>0</v>
          </cell>
          <cell r="AG696">
            <v>0</v>
          </cell>
          <cell r="AH696">
            <v>0</v>
          </cell>
        </row>
        <row r="696">
          <cell r="AK696">
            <v>550</v>
          </cell>
          <cell r="AL696" t="str">
            <v>全科</v>
          </cell>
        </row>
        <row r="697">
          <cell r="F697" t="str">
            <v>全科医学科</v>
          </cell>
          <cell r="G697">
            <v>2020</v>
          </cell>
        </row>
        <row r="697">
          <cell r="I697" t="str">
            <v>合格</v>
          </cell>
          <cell r="J697">
            <v>0</v>
          </cell>
          <cell r="K697">
            <v>0</v>
          </cell>
          <cell r="L697">
            <v>0</v>
          </cell>
          <cell r="M697">
            <v>160</v>
          </cell>
        </row>
        <row r="697">
          <cell r="O697">
            <v>4</v>
          </cell>
          <cell r="P697">
            <v>2</v>
          </cell>
        </row>
        <row r="697">
          <cell r="S697">
            <v>120</v>
          </cell>
          <cell r="T697">
            <v>100</v>
          </cell>
          <cell r="U697">
            <v>10</v>
          </cell>
          <cell r="V697">
            <v>80</v>
          </cell>
          <cell r="W697">
            <v>60</v>
          </cell>
          <cell r="X697">
            <v>0</v>
          </cell>
          <cell r="Y697">
            <v>0</v>
          </cell>
          <cell r="Z697">
            <v>0</v>
          </cell>
          <cell r="AA697">
            <v>0</v>
          </cell>
          <cell r="AB697">
            <v>0</v>
          </cell>
          <cell r="AC697">
            <v>0</v>
          </cell>
          <cell r="AD697">
            <v>0</v>
          </cell>
          <cell r="AE697">
            <v>0</v>
          </cell>
          <cell r="AF697">
            <v>0</v>
          </cell>
          <cell r="AG697">
            <v>0</v>
          </cell>
          <cell r="AH697">
            <v>0</v>
          </cell>
        </row>
        <row r="697">
          <cell r="AK697">
            <v>530</v>
          </cell>
          <cell r="AL697" t="str">
            <v>全科</v>
          </cell>
        </row>
        <row r="698">
          <cell r="F698" t="str">
            <v>全科医学科</v>
          </cell>
          <cell r="G698">
            <v>2022</v>
          </cell>
        </row>
        <row r="698">
          <cell r="I698" t="str">
            <v>合格</v>
          </cell>
          <cell r="J698">
            <v>0</v>
          </cell>
          <cell r="K698">
            <v>0</v>
          </cell>
          <cell r="L698">
            <v>0</v>
          </cell>
          <cell r="M698">
            <v>160</v>
          </cell>
          <cell r="N698">
            <v>0</v>
          </cell>
          <cell r="O698">
            <v>3</v>
          </cell>
          <cell r="P698">
            <v>1</v>
          </cell>
          <cell r="Q698">
            <v>0</v>
          </cell>
          <cell r="R698">
            <v>0</v>
          </cell>
          <cell r="S698">
            <v>80</v>
          </cell>
          <cell r="T698">
            <v>100</v>
          </cell>
          <cell r="U698">
            <v>10</v>
          </cell>
          <cell r="V698">
            <v>40</v>
          </cell>
          <cell r="W698">
            <v>60</v>
          </cell>
          <cell r="X698">
            <v>60</v>
          </cell>
          <cell r="Y698">
            <v>20</v>
          </cell>
          <cell r="Z698">
            <v>0</v>
          </cell>
          <cell r="AA698">
            <v>0</v>
          </cell>
          <cell r="AB698">
            <v>0</v>
          </cell>
          <cell r="AC698">
            <v>0</v>
          </cell>
          <cell r="AD698">
            <v>0</v>
          </cell>
          <cell r="AE698">
            <v>0</v>
          </cell>
          <cell r="AF698">
            <v>0</v>
          </cell>
          <cell r="AG698">
            <v>0</v>
          </cell>
          <cell r="AH698">
            <v>0</v>
          </cell>
        </row>
        <row r="698">
          <cell r="AK698">
            <v>530</v>
          </cell>
          <cell r="AL698" t="str">
            <v>全科</v>
          </cell>
        </row>
        <row r="699">
          <cell r="F699" t="str">
            <v>全科医学科</v>
          </cell>
          <cell r="G699">
            <v>2022</v>
          </cell>
        </row>
        <row r="699">
          <cell r="I699" t="str">
            <v>合格</v>
          </cell>
          <cell r="J699">
            <v>0</v>
          </cell>
          <cell r="K699">
            <v>0</v>
          </cell>
          <cell r="L699">
            <v>0</v>
          </cell>
          <cell r="M699">
            <v>160</v>
          </cell>
        </row>
        <row r="699">
          <cell r="P699">
            <v>1</v>
          </cell>
        </row>
        <row r="699">
          <cell r="S699">
            <v>20</v>
          </cell>
          <cell r="T699">
            <v>100</v>
          </cell>
          <cell r="U699">
            <v>10</v>
          </cell>
          <cell r="V699">
            <v>60</v>
          </cell>
          <cell r="W699">
            <v>90</v>
          </cell>
          <cell r="X699">
            <v>60</v>
          </cell>
          <cell r="Y699">
            <v>20</v>
          </cell>
          <cell r="Z699">
            <v>0</v>
          </cell>
          <cell r="AA699">
            <v>0</v>
          </cell>
          <cell r="AB699">
            <v>0</v>
          </cell>
          <cell r="AC699">
            <v>0</v>
          </cell>
          <cell r="AD699">
            <v>0</v>
          </cell>
          <cell r="AE699">
            <v>0</v>
          </cell>
          <cell r="AF699">
            <v>0</v>
          </cell>
          <cell r="AG699">
            <v>0</v>
          </cell>
          <cell r="AH699">
            <v>0</v>
          </cell>
        </row>
        <row r="699">
          <cell r="AK699">
            <v>520</v>
          </cell>
          <cell r="AL699" t="str">
            <v>全科</v>
          </cell>
        </row>
        <row r="700">
          <cell r="F700" t="str">
            <v>全科医学科</v>
          </cell>
          <cell r="G700">
            <v>2022</v>
          </cell>
        </row>
        <row r="700">
          <cell r="I700" t="str">
            <v>合格</v>
          </cell>
          <cell r="J700">
            <v>0</v>
          </cell>
          <cell r="K700">
            <v>0</v>
          </cell>
          <cell r="L700">
            <v>0</v>
          </cell>
          <cell r="M700">
            <v>160</v>
          </cell>
        </row>
        <row r="700">
          <cell r="O700">
            <v>4</v>
          </cell>
          <cell r="P700">
            <v>0</v>
          </cell>
        </row>
        <row r="700">
          <cell r="S700">
            <v>80</v>
          </cell>
          <cell r="T700">
            <v>100</v>
          </cell>
          <cell r="U700">
            <v>10</v>
          </cell>
          <cell r="V700">
            <v>80</v>
          </cell>
          <cell r="W700">
            <v>60</v>
          </cell>
          <cell r="X700">
            <v>30</v>
          </cell>
          <cell r="Y700">
            <v>0</v>
          </cell>
          <cell r="Z700">
            <v>0</v>
          </cell>
          <cell r="AA700">
            <v>0</v>
          </cell>
          <cell r="AB700">
            <v>0</v>
          </cell>
          <cell r="AC700">
            <v>0</v>
          </cell>
          <cell r="AD700">
            <v>0</v>
          </cell>
          <cell r="AE700">
            <v>0</v>
          </cell>
          <cell r="AF700">
            <v>0</v>
          </cell>
          <cell r="AG700">
            <v>0</v>
          </cell>
          <cell r="AH700">
            <v>0</v>
          </cell>
        </row>
        <row r="700">
          <cell r="AK700">
            <v>520</v>
          </cell>
          <cell r="AL700" t="str">
            <v>全科</v>
          </cell>
        </row>
        <row r="701">
          <cell r="F701" t="str">
            <v>全科医学科</v>
          </cell>
          <cell r="G701">
            <v>2022</v>
          </cell>
        </row>
        <row r="701">
          <cell r="I701" t="str">
            <v>合格</v>
          </cell>
          <cell r="J701">
            <v>0</v>
          </cell>
          <cell r="K701">
            <v>0</v>
          </cell>
          <cell r="L701">
            <v>0</v>
          </cell>
          <cell r="M701">
            <v>160</v>
          </cell>
        </row>
        <row r="701">
          <cell r="O701">
            <v>2</v>
          </cell>
          <cell r="P701">
            <v>2</v>
          </cell>
        </row>
        <row r="701">
          <cell r="S701">
            <v>80</v>
          </cell>
          <cell r="T701">
            <v>100</v>
          </cell>
          <cell r="U701">
            <v>10</v>
          </cell>
          <cell r="V701">
            <v>80</v>
          </cell>
          <cell r="W701">
            <v>60</v>
          </cell>
          <cell r="X701">
            <v>30</v>
          </cell>
          <cell r="Y701">
            <v>0</v>
          </cell>
          <cell r="Z701">
            <v>0</v>
          </cell>
          <cell r="AA701">
            <v>0</v>
          </cell>
          <cell r="AB701">
            <v>0</v>
          </cell>
          <cell r="AC701">
            <v>0</v>
          </cell>
          <cell r="AD701">
            <v>0</v>
          </cell>
          <cell r="AE701">
            <v>0</v>
          </cell>
          <cell r="AF701">
            <v>0</v>
          </cell>
          <cell r="AG701">
            <v>0</v>
          </cell>
          <cell r="AH701">
            <v>0</v>
          </cell>
        </row>
        <row r="701">
          <cell r="AK701">
            <v>520</v>
          </cell>
          <cell r="AL701" t="str">
            <v>全科</v>
          </cell>
        </row>
        <row r="702">
          <cell r="F702" t="str">
            <v>全科医学科</v>
          </cell>
          <cell r="G702">
            <v>2020</v>
          </cell>
        </row>
        <row r="702">
          <cell r="I702" t="str">
            <v>合格</v>
          </cell>
          <cell r="J702">
            <v>0</v>
          </cell>
          <cell r="K702">
            <v>0</v>
          </cell>
          <cell r="L702">
            <v>0</v>
          </cell>
          <cell r="M702">
            <v>160</v>
          </cell>
        </row>
        <row r="702">
          <cell r="S702">
            <v>0</v>
          </cell>
          <cell r="T702">
            <v>100</v>
          </cell>
          <cell r="U702">
            <v>0</v>
          </cell>
          <cell r="V702">
            <v>0</v>
          </cell>
          <cell r="W702">
            <v>0</v>
          </cell>
          <cell r="X702">
            <v>0</v>
          </cell>
          <cell r="Y702">
            <v>0</v>
          </cell>
          <cell r="Z702">
            <v>100</v>
          </cell>
          <cell r="AA702">
            <v>150</v>
          </cell>
          <cell r="AB702">
            <v>0</v>
          </cell>
          <cell r="AC702">
            <v>0</v>
          </cell>
          <cell r="AD702">
            <v>0</v>
          </cell>
          <cell r="AE702">
            <v>0</v>
          </cell>
          <cell r="AF702">
            <v>0</v>
          </cell>
          <cell r="AG702">
            <v>0</v>
          </cell>
          <cell r="AH702">
            <v>0</v>
          </cell>
        </row>
        <row r="702">
          <cell r="AK702">
            <v>510</v>
          </cell>
          <cell r="AL702" t="str">
            <v>全科</v>
          </cell>
        </row>
        <row r="703">
          <cell r="F703" t="str">
            <v>全科医学科</v>
          </cell>
          <cell r="G703">
            <v>2020</v>
          </cell>
        </row>
        <row r="703">
          <cell r="I703" t="str">
            <v>合格</v>
          </cell>
          <cell r="J703">
            <v>0</v>
          </cell>
          <cell r="K703">
            <v>0</v>
          </cell>
          <cell r="L703">
            <v>0</v>
          </cell>
          <cell r="M703">
            <v>160</v>
          </cell>
          <cell r="N703">
            <v>0</v>
          </cell>
          <cell r="O703">
            <v>0</v>
          </cell>
          <cell r="P703">
            <v>0</v>
          </cell>
          <cell r="Q703">
            <v>0</v>
          </cell>
          <cell r="R703">
            <v>0</v>
          </cell>
          <cell r="S703">
            <v>0</v>
          </cell>
          <cell r="T703">
            <v>100</v>
          </cell>
          <cell r="U703">
            <v>0</v>
          </cell>
          <cell r="V703">
            <v>0</v>
          </cell>
          <cell r="W703">
            <v>0</v>
          </cell>
          <cell r="X703">
            <v>0</v>
          </cell>
          <cell r="Y703">
            <v>0</v>
          </cell>
          <cell r="Z703">
            <v>100</v>
          </cell>
          <cell r="AA703">
            <v>150</v>
          </cell>
          <cell r="AB703">
            <v>0</v>
          </cell>
          <cell r="AC703">
            <v>0</v>
          </cell>
          <cell r="AD703">
            <v>0</v>
          </cell>
          <cell r="AE703">
            <v>0</v>
          </cell>
          <cell r="AF703">
            <v>0</v>
          </cell>
          <cell r="AG703">
            <v>0</v>
          </cell>
          <cell r="AH703">
            <v>0</v>
          </cell>
        </row>
        <row r="703">
          <cell r="AK703">
            <v>510</v>
          </cell>
          <cell r="AL703" t="str">
            <v>全科</v>
          </cell>
        </row>
        <row r="704">
          <cell r="F704" t="str">
            <v>全科医学科</v>
          </cell>
          <cell r="G704">
            <v>2020</v>
          </cell>
        </row>
        <row r="704">
          <cell r="I704" t="str">
            <v>合格</v>
          </cell>
          <cell r="J704">
            <v>0</v>
          </cell>
          <cell r="K704">
            <v>0</v>
          </cell>
          <cell r="L704">
            <v>0</v>
          </cell>
          <cell r="M704">
            <v>120</v>
          </cell>
          <cell r="N704">
            <v>0</v>
          </cell>
          <cell r="O704">
            <v>1</v>
          </cell>
          <cell r="P704">
            <v>0</v>
          </cell>
          <cell r="Q704">
            <v>0</v>
          </cell>
          <cell r="R704">
            <v>0</v>
          </cell>
          <cell r="S704">
            <v>20</v>
          </cell>
          <cell r="T704">
            <v>100</v>
          </cell>
          <cell r="U704">
            <v>0</v>
          </cell>
          <cell r="V704">
            <v>0</v>
          </cell>
          <cell r="W704">
            <v>0</v>
          </cell>
          <cell r="X704">
            <v>0</v>
          </cell>
          <cell r="Y704">
            <v>0</v>
          </cell>
          <cell r="Z704">
            <v>100</v>
          </cell>
          <cell r="AA704">
            <v>150</v>
          </cell>
          <cell r="AB704">
            <v>0</v>
          </cell>
          <cell r="AC704">
            <v>0</v>
          </cell>
          <cell r="AD704">
            <v>0</v>
          </cell>
          <cell r="AE704">
            <v>0</v>
          </cell>
          <cell r="AF704">
            <v>0</v>
          </cell>
          <cell r="AG704">
            <v>0</v>
          </cell>
          <cell r="AH704">
            <v>0</v>
          </cell>
        </row>
        <row r="704">
          <cell r="AK704">
            <v>490</v>
          </cell>
          <cell r="AL704" t="str">
            <v>全科</v>
          </cell>
        </row>
        <row r="705">
          <cell r="F705" t="str">
            <v>全科医学科</v>
          </cell>
          <cell r="G705">
            <v>2022</v>
          </cell>
        </row>
        <row r="705">
          <cell r="I705" t="str">
            <v>合格</v>
          </cell>
          <cell r="J705">
            <v>0</v>
          </cell>
          <cell r="K705">
            <v>0</v>
          </cell>
          <cell r="L705">
            <v>0</v>
          </cell>
          <cell r="M705">
            <v>160</v>
          </cell>
        </row>
        <row r="705">
          <cell r="O705">
            <v>4</v>
          </cell>
          <cell r="P705">
            <v>0</v>
          </cell>
        </row>
        <row r="705">
          <cell r="S705">
            <v>80</v>
          </cell>
          <cell r="T705">
            <v>100</v>
          </cell>
          <cell r="U705">
            <v>10</v>
          </cell>
          <cell r="V705">
            <v>80</v>
          </cell>
          <cell r="W705">
            <v>60</v>
          </cell>
          <cell r="X705">
            <v>0</v>
          </cell>
          <cell r="Y705">
            <v>0</v>
          </cell>
          <cell r="Z705">
            <v>0</v>
          </cell>
          <cell r="AA705">
            <v>0</v>
          </cell>
          <cell r="AB705">
            <v>0</v>
          </cell>
          <cell r="AC705">
            <v>0</v>
          </cell>
          <cell r="AD705">
            <v>0</v>
          </cell>
          <cell r="AE705">
            <v>0</v>
          </cell>
          <cell r="AF705">
            <v>0</v>
          </cell>
          <cell r="AG705">
            <v>0</v>
          </cell>
          <cell r="AH705">
            <v>0</v>
          </cell>
        </row>
        <row r="705">
          <cell r="AK705">
            <v>490</v>
          </cell>
          <cell r="AL705" t="str">
            <v>全科</v>
          </cell>
        </row>
        <row r="706">
          <cell r="F706" t="str">
            <v>全科医学科</v>
          </cell>
          <cell r="G706">
            <v>2022</v>
          </cell>
        </row>
        <row r="706">
          <cell r="I706" t="str">
            <v>合格</v>
          </cell>
          <cell r="J706">
            <v>0</v>
          </cell>
          <cell r="K706">
            <v>0</v>
          </cell>
          <cell r="L706">
            <v>0</v>
          </cell>
          <cell r="M706">
            <v>160</v>
          </cell>
          <cell r="N706">
            <v>0</v>
          </cell>
          <cell r="O706">
            <v>3</v>
          </cell>
          <cell r="P706">
            <v>1</v>
          </cell>
          <cell r="Q706">
            <v>0</v>
          </cell>
          <cell r="R706">
            <v>0</v>
          </cell>
          <cell r="S706">
            <v>80</v>
          </cell>
          <cell r="T706">
            <v>100</v>
          </cell>
          <cell r="U706">
            <v>10</v>
          </cell>
          <cell r="V706">
            <v>40</v>
          </cell>
          <cell r="W706">
            <v>60</v>
          </cell>
          <cell r="X706">
            <v>30</v>
          </cell>
          <cell r="Y706">
            <v>0</v>
          </cell>
          <cell r="Z706">
            <v>0</v>
          </cell>
          <cell r="AA706">
            <v>0</v>
          </cell>
          <cell r="AB706">
            <v>0</v>
          </cell>
          <cell r="AC706">
            <v>0</v>
          </cell>
          <cell r="AD706">
            <v>0</v>
          </cell>
          <cell r="AE706">
            <v>0</v>
          </cell>
          <cell r="AF706">
            <v>0</v>
          </cell>
          <cell r="AG706">
            <v>0</v>
          </cell>
          <cell r="AH706">
            <v>0</v>
          </cell>
        </row>
        <row r="706">
          <cell r="AK706">
            <v>480</v>
          </cell>
          <cell r="AL706" t="str">
            <v>全科</v>
          </cell>
        </row>
        <row r="707">
          <cell r="F707" t="str">
            <v>全科医学科</v>
          </cell>
          <cell r="G707">
            <v>2022</v>
          </cell>
        </row>
        <row r="707">
          <cell r="I707" t="str">
            <v>合格</v>
          </cell>
          <cell r="J707">
            <v>0</v>
          </cell>
          <cell r="K707">
            <v>0</v>
          </cell>
          <cell r="L707">
            <v>0</v>
          </cell>
          <cell r="M707">
            <v>160</v>
          </cell>
          <cell r="N707">
            <v>0</v>
          </cell>
          <cell r="O707">
            <v>2</v>
          </cell>
          <cell r="P707">
            <v>1.5</v>
          </cell>
          <cell r="Q707">
            <v>0</v>
          </cell>
          <cell r="R707">
            <v>0</v>
          </cell>
          <cell r="S707">
            <v>70</v>
          </cell>
          <cell r="T707">
            <v>100</v>
          </cell>
          <cell r="U707">
            <v>10</v>
          </cell>
          <cell r="V707">
            <v>80</v>
          </cell>
          <cell r="W707">
            <v>30</v>
          </cell>
          <cell r="X707">
            <v>30</v>
          </cell>
          <cell r="Y707">
            <v>0</v>
          </cell>
          <cell r="Z707">
            <v>0</v>
          </cell>
          <cell r="AA707">
            <v>0</v>
          </cell>
          <cell r="AB707">
            <v>0</v>
          </cell>
          <cell r="AC707">
            <v>0</v>
          </cell>
          <cell r="AD707">
            <v>0</v>
          </cell>
          <cell r="AE707">
            <v>0</v>
          </cell>
          <cell r="AF707">
            <v>0</v>
          </cell>
          <cell r="AG707">
            <v>0</v>
          </cell>
          <cell r="AH707">
            <v>0</v>
          </cell>
        </row>
        <row r="707">
          <cell r="AK707">
            <v>480</v>
          </cell>
          <cell r="AL707" t="str">
            <v>全科</v>
          </cell>
        </row>
        <row r="708">
          <cell r="F708" t="str">
            <v>全科医学科</v>
          </cell>
          <cell r="G708">
            <v>2020</v>
          </cell>
        </row>
        <row r="708">
          <cell r="I708" t="str">
            <v>合格</v>
          </cell>
          <cell r="J708">
            <v>0</v>
          </cell>
          <cell r="K708">
            <v>0</v>
          </cell>
          <cell r="L708">
            <v>0</v>
          </cell>
          <cell r="M708">
            <v>160</v>
          </cell>
          <cell r="N708">
            <v>0</v>
          </cell>
          <cell r="O708">
            <v>0</v>
          </cell>
          <cell r="P708">
            <v>0</v>
          </cell>
          <cell r="Q708">
            <v>0</v>
          </cell>
          <cell r="R708">
            <v>0</v>
          </cell>
          <cell r="S708">
            <v>0</v>
          </cell>
          <cell r="T708">
            <v>100</v>
          </cell>
          <cell r="U708">
            <v>10</v>
          </cell>
          <cell r="V708">
            <v>40</v>
          </cell>
          <cell r="W708">
            <v>30</v>
          </cell>
          <cell r="X708">
            <v>30</v>
          </cell>
          <cell r="Y708">
            <v>0</v>
          </cell>
          <cell r="Z708">
            <v>100</v>
          </cell>
          <cell r="AA708">
            <v>0</v>
          </cell>
          <cell r="AB708">
            <v>0</v>
          </cell>
          <cell r="AC708">
            <v>0</v>
          </cell>
          <cell r="AD708">
            <v>0</v>
          </cell>
          <cell r="AE708">
            <v>0</v>
          </cell>
          <cell r="AF708">
            <v>0</v>
          </cell>
          <cell r="AG708">
            <v>0</v>
          </cell>
          <cell r="AH708">
            <v>0</v>
          </cell>
          <cell r="AI708" t="str">
            <v>*75%</v>
          </cell>
        </row>
        <row r="708">
          <cell r="AK708">
            <v>470</v>
          </cell>
          <cell r="AL708" t="str">
            <v>全科</v>
          </cell>
        </row>
        <row r="709">
          <cell r="F709" t="str">
            <v>全科医学科</v>
          </cell>
          <cell r="G709">
            <v>2022</v>
          </cell>
        </row>
        <row r="709">
          <cell r="I709" t="str">
            <v>合格</v>
          </cell>
          <cell r="J709">
            <v>0</v>
          </cell>
          <cell r="K709">
            <v>0</v>
          </cell>
          <cell r="L709">
            <v>0</v>
          </cell>
          <cell r="M709">
            <v>160</v>
          </cell>
        </row>
        <row r="709">
          <cell r="O709">
            <v>1</v>
          </cell>
          <cell r="P709">
            <v>1</v>
          </cell>
        </row>
        <row r="709">
          <cell r="S709">
            <v>40</v>
          </cell>
          <cell r="T709">
            <v>100</v>
          </cell>
          <cell r="U709">
            <v>10</v>
          </cell>
          <cell r="V709">
            <v>40</v>
          </cell>
          <cell r="W709">
            <v>60</v>
          </cell>
          <cell r="X709">
            <v>60</v>
          </cell>
          <cell r="Y709">
            <v>0</v>
          </cell>
          <cell r="Z709">
            <v>0</v>
          </cell>
          <cell r="AA709">
            <v>0</v>
          </cell>
          <cell r="AB709">
            <v>0</v>
          </cell>
          <cell r="AC709">
            <v>0</v>
          </cell>
          <cell r="AD709">
            <v>0</v>
          </cell>
          <cell r="AE709">
            <v>0</v>
          </cell>
          <cell r="AF709">
            <v>0</v>
          </cell>
          <cell r="AG709">
            <v>0</v>
          </cell>
          <cell r="AH709">
            <v>0</v>
          </cell>
        </row>
        <row r="709">
          <cell r="AK709">
            <v>470</v>
          </cell>
          <cell r="AL709" t="str">
            <v>全科</v>
          </cell>
        </row>
        <row r="710">
          <cell r="F710" t="str">
            <v>全科医学科</v>
          </cell>
          <cell r="G710">
            <v>2022</v>
          </cell>
        </row>
        <row r="710">
          <cell r="I710" t="str">
            <v>合格</v>
          </cell>
          <cell r="J710">
            <v>0</v>
          </cell>
          <cell r="K710">
            <v>0</v>
          </cell>
          <cell r="L710">
            <v>0</v>
          </cell>
          <cell r="M710">
            <v>160</v>
          </cell>
          <cell r="N710">
            <v>0</v>
          </cell>
          <cell r="O710">
            <v>3</v>
          </cell>
          <cell r="P710">
            <v>2</v>
          </cell>
          <cell r="Q710">
            <v>0</v>
          </cell>
          <cell r="R710">
            <v>0</v>
          </cell>
          <cell r="S710">
            <v>100</v>
          </cell>
          <cell r="T710">
            <v>100</v>
          </cell>
          <cell r="U710">
            <v>10</v>
          </cell>
          <cell r="V710">
            <v>40</v>
          </cell>
          <cell r="W710">
            <v>0</v>
          </cell>
          <cell r="X710">
            <v>60</v>
          </cell>
          <cell r="Y710">
            <v>0</v>
          </cell>
          <cell r="Z710">
            <v>0</v>
          </cell>
          <cell r="AA710">
            <v>0</v>
          </cell>
          <cell r="AB710">
            <v>0</v>
          </cell>
          <cell r="AC710">
            <v>0</v>
          </cell>
          <cell r="AD710">
            <v>0</v>
          </cell>
          <cell r="AE710">
            <v>0</v>
          </cell>
          <cell r="AF710">
            <v>0</v>
          </cell>
          <cell r="AG710">
            <v>0</v>
          </cell>
          <cell r="AH710">
            <v>0</v>
          </cell>
        </row>
        <row r="710">
          <cell r="AK710">
            <v>470</v>
          </cell>
          <cell r="AL710" t="str">
            <v>全科</v>
          </cell>
        </row>
        <row r="711">
          <cell r="F711" t="str">
            <v>全科医学科</v>
          </cell>
          <cell r="G711">
            <v>2022</v>
          </cell>
        </row>
        <row r="711">
          <cell r="I711" t="str">
            <v>合格</v>
          </cell>
          <cell r="J711">
            <v>0</v>
          </cell>
          <cell r="K711">
            <v>0</v>
          </cell>
          <cell r="L711">
            <v>0</v>
          </cell>
          <cell r="M711">
            <v>160</v>
          </cell>
          <cell r="N711">
            <v>0</v>
          </cell>
          <cell r="O711">
            <v>5</v>
          </cell>
          <cell r="P711">
            <v>1</v>
          </cell>
          <cell r="Q711">
            <v>0</v>
          </cell>
          <cell r="R711">
            <v>0</v>
          </cell>
          <cell r="S711">
            <v>120</v>
          </cell>
          <cell r="T711">
            <v>100</v>
          </cell>
          <cell r="U711">
            <v>10</v>
          </cell>
          <cell r="V711">
            <v>40</v>
          </cell>
          <cell r="W711">
            <v>30</v>
          </cell>
          <cell r="X711">
            <v>0</v>
          </cell>
          <cell r="Y711">
            <v>0</v>
          </cell>
          <cell r="Z711">
            <v>0</v>
          </cell>
          <cell r="AA711">
            <v>0</v>
          </cell>
          <cell r="AB711">
            <v>0</v>
          </cell>
          <cell r="AC711">
            <v>0</v>
          </cell>
          <cell r="AD711">
            <v>0</v>
          </cell>
          <cell r="AE711">
            <v>0</v>
          </cell>
          <cell r="AF711">
            <v>0</v>
          </cell>
          <cell r="AG711">
            <v>0</v>
          </cell>
          <cell r="AH711">
            <v>0</v>
          </cell>
        </row>
        <row r="711">
          <cell r="AK711">
            <v>460</v>
          </cell>
          <cell r="AL711" t="str">
            <v>全科</v>
          </cell>
        </row>
        <row r="712">
          <cell r="F712" t="str">
            <v>全科医学科</v>
          </cell>
          <cell r="G712">
            <v>2022</v>
          </cell>
        </row>
        <row r="712">
          <cell r="I712" t="str">
            <v>合格</v>
          </cell>
          <cell r="J712">
            <v>0</v>
          </cell>
          <cell r="K712">
            <v>0</v>
          </cell>
          <cell r="L712">
            <v>0</v>
          </cell>
          <cell r="M712">
            <v>160</v>
          </cell>
        </row>
        <row r="712">
          <cell r="O712">
            <v>1</v>
          </cell>
          <cell r="P712">
            <v>1</v>
          </cell>
        </row>
        <row r="712">
          <cell r="S712">
            <v>40</v>
          </cell>
          <cell r="T712">
            <v>100</v>
          </cell>
          <cell r="U712">
            <v>0</v>
          </cell>
          <cell r="V712">
            <v>40</v>
          </cell>
          <cell r="W712">
            <v>60</v>
          </cell>
          <cell r="X712">
            <v>60</v>
          </cell>
          <cell r="Y712">
            <v>0</v>
          </cell>
          <cell r="Z712">
            <v>0</v>
          </cell>
          <cell r="AA712">
            <v>0</v>
          </cell>
          <cell r="AB712">
            <v>0</v>
          </cell>
          <cell r="AC712">
            <v>0</v>
          </cell>
          <cell r="AD712">
            <v>0</v>
          </cell>
          <cell r="AE712">
            <v>0</v>
          </cell>
          <cell r="AF712">
            <v>0</v>
          </cell>
          <cell r="AG712">
            <v>0</v>
          </cell>
          <cell r="AH712">
            <v>0</v>
          </cell>
        </row>
        <row r="712">
          <cell r="AK712">
            <v>460</v>
          </cell>
          <cell r="AL712" t="str">
            <v>全科</v>
          </cell>
        </row>
        <row r="713">
          <cell r="F713" t="str">
            <v>全科医学科</v>
          </cell>
          <cell r="G713">
            <v>2020</v>
          </cell>
        </row>
        <row r="713">
          <cell r="I713" t="str">
            <v>合格</v>
          </cell>
          <cell r="J713">
            <v>0</v>
          </cell>
          <cell r="K713">
            <v>0</v>
          </cell>
          <cell r="L713">
            <v>0</v>
          </cell>
          <cell r="M713">
            <v>160</v>
          </cell>
        </row>
        <row r="713">
          <cell r="O713">
            <v>2</v>
          </cell>
          <cell r="P713">
            <v>1</v>
          </cell>
        </row>
        <row r="713">
          <cell r="S713">
            <v>60</v>
          </cell>
          <cell r="T713">
            <v>100</v>
          </cell>
          <cell r="U713">
            <v>0</v>
          </cell>
          <cell r="V713">
            <v>40</v>
          </cell>
          <cell r="W713">
            <v>30</v>
          </cell>
          <cell r="X713">
            <v>60</v>
          </cell>
          <cell r="Y713">
            <v>0</v>
          </cell>
          <cell r="Z713">
            <v>0</v>
          </cell>
          <cell r="AA713">
            <v>0</v>
          </cell>
          <cell r="AB713">
            <v>0</v>
          </cell>
          <cell r="AC713">
            <v>0</v>
          </cell>
          <cell r="AD713">
            <v>0</v>
          </cell>
          <cell r="AE713">
            <v>0</v>
          </cell>
          <cell r="AF713">
            <v>0</v>
          </cell>
          <cell r="AG713">
            <v>0</v>
          </cell>
          <cell r="AH713">
            <v>0</v>
          </cell>
        </row>
        <row r="713">
          <cell r="AK713">
            <v>450</v>
          </cell>
          <cell r="AL713" t="str">
            <v>全科</v>
          </cell>
        </row>
        <row r="714">
          <cell r="F714" t="str">
            <v>全科医学科</v>
          </cell>
          <cell r="G714">
            <v>2021</v>
          </cell>
        </row>
        <row r="714">
          <cell r="I714" t="str">
            <v>合格</v>
          </cell>
          <cell r="J714">
            <v>0</v>
          </cell>
          <cell r="K714">
            <v>0</v>
          </cell>
          <cell r="L714">
            <v>0</v>
          </cell>
          <cell r="M714">
            <v>160</v>
          </cell>
          <cell r="N714">
            <v>0</v>
          </cell>
          <cell r="O714">
            <v>1</v>
          </cell>
          <cell r="P714">
            <v>1</v>
          </cell>
          <cell r="Q714">
            <v>0</v>
          </cell>
          <cell r="R714">
            <v>0</v>
          </cell>
          <cell r="S714">
            <v>40</v>
          </cell>
          <cell r="T714">
            <v>100</v>
          </cell>
          <cell r="U714">
            <v>0</v>
          </cell>
          <cell r="V714">
            <v>40</v>
          </cell>
          <cell r="W714">
            <v>30</v>
          </cell>
          <cell r="X714">
            <v>60</v>
          </cell>
          <cell r="Y714">
            <v>0</v>
          </cell>
          <cell r="Z714">
            <v>0</v>
          </cell>
          <cell r="AA714">
            <v>0</v>
          </cell>
          <cell r="AB714">
            <v>0</v>
          </cell>
          <cell r="AC714">
            <v>0</v>
          </cell>
          <cell r="AD714">
            <v>0</v>
          </cell>
          <cell r="AE714">
            <v>0</v>
          </cell>
          <cell r="AF714">
            <v>0</v>
          </cell>
          <cell r="AG714">
            <v>0</v>
          </cell>
          <cell r="AH714">
            <v>0</v>
          </cell>
        </row>
        <row r="714">
          <cell r="AK714">
            <v>430</v>
          </cell>
          <cell r="AL714" t="str">
            <v>全科</v>
          </cell>
        </row>
        <row r="715">
          <cell r="F715" t="str">
            <v>全科医学科</v>
          </cell>
          <cell r="G715">
            <v>2020</v>
          </cell>
        </row>
        <row r="715">
          <cell r="I715" t="str">
            <v>合格</v>
          </cell>
          <cell r="J715">
            <v>0</v>
          </cell>
          <cell r="K715">
            <v>0</v>
          </cell>
          <cell r="L715">
            <v>0</v>
          </cell>
          <cell r="M715">
            <v>160</v>
          </cell>
        </row>
        <row r="715">
          <cell r="P715">
            <v>2</v>
          </cell>
        </row>
        <row r="715">
          <cell r="S715">
            <v>40</v>
          </cell>
          <cell r="T715">
            <v>100</v>
          </cell>
          <cell r="U715">
            <v>10</v>
          </cell>
          <cell r="V715">
            <v>20</v>
          </cell>
          <cell r="W715">
            <v>60</v>
          </cell>
          <cell r="X715">
            <v>30</v>
          </cell>
          <cell r="Y715">
            <v>0</v>
          </cell>
          <cell r="Z715">
            <v>0</v>
          </cell>
          <cell r="AA715">
            <v>0</v>
          </cell>
          <cell r="AB715">
            <v>0</v>
          </cell>
          <cell r="AC715">
            <v>0</v>
          </cell>
          <cell r="AD715">
            <v>0</v>
          </cell>
          <cell r="AE715">
            <v>0</v>
          </cell>
          <cell r="AF715">
            <v>0</v>
          </cell>
          <cell r="AG715">
            <v>0</v>
          </cell>
          <cell r="AH715">
            <v>0</v>
          </cell>
        </row>
        <row r="715">
          <cell r="AJ715" t="str">
            <v>减半</v>
          </cell>
          <cell r="AK715">
            <v>420</v>
          </cell>
          <cell r="AL715" t="str">
            <v>全科</v>
          </cell>
        </row>
        <row r="716">
          <cell r="F716" t="str">
            <v>全科医学科</v>
          </cell>
          <cell r="G716">
            <v>2022</v>
          </cell>
        </row>
        <row r="716">
          <cell r="I716" t="str">
            <v>合格</v>
          </cell>
          <cell r="J716">
            <v>0</v>
          </cell>
          <cell r="K716">
            <v>0</v>
          </cell>
          <cell r="L716">
            <v>0</v>
          </cell>
          <cell r="M716">
            <v>160</v>
          </cell>
          <cell r="N716">
            <v>0</v>
          </cell>
          <cell r="O716">
            <v>2</v>
          </cell>
          <cell r="P716">
            <v>0</v>
          </cell>
          <cell r="Q716">
            <v>0</v>
          </cell>
          <cell r="R716">
            <v>0</v>
          </cell>
          <cell r="S716">
            <v>40</v>
          </cell>
          <cell r="T716">
            <v>100</v>
          </cell>
          <cell r="U716">
            <v>10</v>
          </cell>
          <cell r="V716">
            <v>80</v>
          </cell>
          <cell r="W716">
            <v>0</v>
          </cell>
          <cell r="X716">
            <v>30</v>
          </cell>
          <cell r="Y716">
            <v>0</v>
          </cell>
          <cell r="Z716">
            <v>0</v>
          </cell>
          <cell r="AA716">
            <v>0</v>
          </cell>
          <cell r="AB716">
            <v>0</v>
          </cell>
          <cell r="AC716">
            <v>0</v>
          </cell>
          <cell r="AD716">
            <v>0</v>
          </cell>
          <cell r="AE716">
            <v>0</v>
          </cell>
          <cell r="AF716">
            <v>0</v>
          </cell>
          <cell r="AG716">
            <v>0</v>
          </cell>
          <cell r="AH716">
            <v>0</v>
          </cell>
        </row>
        <row r="716">
          <cell r="AK716">
            <v>420</v>
          </cell>
          <cell r="AL716" t="str">
            <v>全科</v>
          </cell>
        </row>
        <row r="717">
          <cell r="F717" t="str">
            <v>全科医学科</v>
          </cell>
          <cell r="G717">
            <v>2022</v>
          </cell>
        </row>
        <row r="717">
          <cell r="I717" t="str">
            <v>合格</v>
          </cell>
          <cell r="J717">
            <v>0</v>
          </cell>
          <cell r="K717">
            <v>0</v>
          </cell>
          <cell r="L717">
            <v>0</v>
          </cell>
          <cell r="M717">
            <v>160</v>
          </cell>
        </row>
        <row r="717">
          <cell r="O717">
            <v>0</v>
          </cell>
          <cell r="P717">
            <v>0</v>
          </cell>
        </row>
        <row r="717">
          <cell r="S717">
            <v>0</v>
          </cell>
          <cell r="T717">
            <v>100</v>
          </cell>
          <cell r="U717">
            <v>10</v>
          </cell>
          <cell r="V717">
            <v>80</v>
          </cell>
          <cell r="W717">
            <v>60</v>
          </cell>
          <cell r="X717">
            <v>0</v>
          </cell>
          <cell r="Y717">
            <v>0</v>
          </cell>
          <cell r="Z717">
            <v>0</v>
          </cell>
          <cell r="AA717">
            <v>0</v>
          </cell>
          <cell r="AB717">
            <v>0</v>
          </cell>
          <cell r="AC717">
            <v>0</v>
          </cell>
          <cell r="AD717">
            <v>0</v>
          </cell>
          <cell r="AE717">
            <v>0</v>
          </cell>
          <cell r="AF717">
            <v>0</v>
          </cell>
          <cell r="AG717">
            <v>0</v>
          </cell>
          <cell r="AH717">
            <v>0</v>
          </cell>
        </row>
        <row r="717">
          <cell r="AK717">
            <v>410</v>
          </cell>
          <cell r="AL717" t="str">
            <v>全科</v>
          </cell>
        </row>
        <row r="718">
          <cell r="F718" t="str">
            <v>全科医学科</v>
          </cell>
          <cell r="G718">
            <v>2020</v>
          </cell>
        </row>
        <row r="718">
          <cell r="I718" t="str">
            <v>合格</v>
          </cell>
          <cell r="J718">
            <v>0</v>
          </cell>
          <cell r="K718">
            <v>0</v>
          </cell>
          <cell r="L718">
            <v>0</v>
          </cell>
          <cell r="M718">
            <v>160</v>
          </cell>
          <cell r="N718">
            <v>0</v>
          </cell>
          <cell r="O718">
            <v>0</v>
          </cell>
          <cell r="P718">
            <v>0</v>
          </cell>
          <cell r="Q718">
            <v>0</v>
          </cell>
          <cell r="R718">
            <v>0</v>
          </cell>
          <cell r="S718">
            <v>0</v>
          </cell>
          <cell r="T718">
            <v>100</v>
          </cell>
          <cell r="U718">
            <v>10</v>
          </cell>
          <cell r="V718">
            <v>40</v>
          </cell>
          <cell r="W718">
            <v>30</v>
          </cell>
          <cell r="X718">
            <v>60</v>
          </cell>
          <cell r="Y718">
            <v>0</v>
          </cell>
          <cell r="Z718">
            <v>0</v>
          </cell>
          <cell r="AA718">
            <v>0</v>
          </cell>
          <cell r="AB718">
            <v>0</v>
          </cell>
          <cell r="AC718">
            <v>0</v>
          </cell>
          <cell r="AD718">
            <v>0</v>
          </cell>
          <cell r="AE718">
            <v>0</v>
          </cell>
          <cell r="AF718">
            <v>0</v>
          </cell>
          <cell r="AG718">
            <v>0</v>
          </cell>
          <cell r="AH718">
            <v>0</v>
          </cell>
        </row>
        <row r="718">
          <cell r="AJ718" t="str">
            <v>减半</v>
          </cell>
          <cell r="AK718">
            <v>400</v>
          </cell>
          <cell r="AL718" t="str">
            <v>全科</v>
          </cell>
        </row>
        <row r="719">
          <cell r="F719" t="str">
            <v>全科医学科</v>
          </cell>
          <cell r="G719">
            <v>2022</v>
          </cell>
        </row>
        <row r="719">
          <cell r="I719" t="str">
            <v>合格</v>
          </cell>
          <cell r="J719">
            <v>0</v>
          </cell>
          <cell r="K719">
            <v>0</v>
          </cell>
          <cell r="L719">
            <v>0</v>
          </cell>
          <cell r="M719">
            <v>160</v>
          </cell>
        </row>
        <row r="719">
          <cell r="O719">
            <v>2</v>
          </cell>
          <cell r="P719">
            <v>2</v>
          </cell>
        </row>
        <row r="719">
          <cell r="S719">
            <v>80</v>
          </cell>
          <cell r="T719">
            <v>100</v>
          </cell>
          <cell r="U719">
            <v>10</v>
          </cell>
          <cell r="V719">
            <v>0</v>
          </cell>
          <cell r="W719">
            <v>0</v>
          </cell>
          <cell r="X719">
            <v>0</v>
          </cell>
          <cell r="Y719">
            <v>0</v>
          </cell>
          <cell r="Z719">
            <v>0</v>
          </cell>
          <cell r="AA719">
            <v>0</v>
          </cell>
          <cell r="AB719">
            <v>0</v>
          </cell>
          <cell r="AC719">
            <v>0</v>
          </cell>
          <cell r="AD719">
            <v>0</v>
          </cell>
          <cell r="AE719">
            <v>0</v>
          </cell>
          <cell r="AF719">
            <v>0</v>
          </cell>
          <cell r="AG719">
            <v>0</v>
          </cell>
          <cell r="AH719">
            <v>0</v>
          </cell>
        </row>
        <row r="719">
          <cell r="AK719">
            <v>350</v>
          </cell>
          <cell r="AL719" t="str">
            <v>全科</v>
          </cell>
        </row>
        <row r="720">
          <cell r="F720" t="str">
            <v>全科医学科</v>
          </cell>
          <cell r="G720">
            <v>2020</v>
          </cell>
        </row>
        <row r="720">
          <cell r="I720" t="str">
            <v>合格</v>
          </cell>
          <cell r="J720">
            <v>0</v>
          </cell>
          <cell r="K720">
            <v>0</v>
          </cell>
          <cell r="L720">
            <v>0</v>
          </cell>
          <cell r="M720">
            <v>120</v>
          </cell>
          <cell r="N720">
            <v>0</v>
          </cell>
          <cell r="O720">
            <v>1</v>
          </cell>
          <cell r="P720">
            <v>0</v>
          </cell>
          <cell r="Q720">
            <v>0</v>
          </cell>
          <cell r="R720">
            <v>0</v>
          </cell>
          <cell r="S720">
            <v>20</v>
          </cell>
          <cell r="T720">
            <v>100</v>
          </cell>
          <cell r="U720">
            <v>0</v>
          </cell>
          <cell r="V720">
            <v>0</v>
          </cell>
          <cell r="W720">
            <v>0</v>
          </cell>
          <cell r="X720">
            <v>0</v>
          </cell>
          <cell r="Y720">
            <v>0</v>
          </cell>
          <cell r="Z720">
            <v>100</v>
          </cell>
          <cell r="AA720">
            <v>0</v>
          </cell>
          <cell r="AB720">
            <v>0</v>
          </cell>
          <cell r="AC720">
            <v>0</v>
          </cell>
          <cell r="AD720">
            <v>0</v>
          </cell>
          <cell r="AE720">
            <v>0</v>
          </cell>
          <cell r="AF720">
            <v>0</v>
          </cell>
          <cell r="AG720">
            <v>0</v>
          </cell>
          <cell r="AH720">
            <v>0</v>
          </cell>
        </row>
        <row r="720">
          <cell r="AK720">
            <v>340</v>
          </cell>
          <cell r="AL720" t="str">
            <v>全科</v>
          </cell>
        </row>
        <row r="721">
          <cell r="F721" t="str">
            <v>全科医学科</v>
          </cell>
          <cell r="G721">
            <v>2020</v>
          </cell>
        </row>
        <row r="721">
          <cell r="I721" t="str">
            <v>合格</v>
          </cell>
          <cell r="J721">
            <v>0</v>
          </cell>
          <cell r="K721">
            <v>0</v>
          </cell>
          <cell r="L721">
            <v>0</v>
          </cell>
          <cell r="M721">
            <v>160</v>
          </cell>
          <cell r="N721">
            <v>0</v>
          </cell>
          <cell r="O721">
            <v>0</v>
          </cell>
          <cell r="P721">
            <v>0</v>
          </cell>
          <cell r="Q721">
            <v>0</v>
          </cell>
          <cell r="R721">
            <v>0</v>
          </cell>
          <cell r="S721">
            <v>0</v>
          </cell>
          <cell r="T721">
            <v>100</v>
          </cell>
          <cell r="U721">
            <v>0</v>
          </cell>
          <cell r="V721">
            <v>0</v>
          </cell>
          <cell r="W721">
            <v>0</v>
          </cell>
          <cell r="X721">
            <v>0</v>
          </cell>
          <cell r="Y721">
            <v>0</v>
          </cell>
          <cell r="Z721">
            <v>0</v>
          </cell>
          <cell r="AA721">
            <v>0</v>
          </cell>
          <cell r="AB721">
            <v>0</v>
          </cell>
          <cell r="AC721">
            <v>0</v>
          </cell>
          <cell r="AD721">
            <v>0</v>
          </cell>
          <cell r="AE721">
            <v>0</v>
          </cell>
          <cell r="AF721">
            <v>0</v>
          </cell>
          <cell r="AG721">
            <v>0</v>
          </cell>
          <cell r="AH721">
            <v>0</v>
          </cell>
        </row>
        <row r="721">
          <cell r="AK721">
            <v>260</v>
          </cell>
          <cell r="AL721" t="str">
            <v>全科</v>
          </cell>
        </row>
        <row r="722">
          <cell r="F722" t="str">
            <v>全科医学科</v>
          </cell>
          <cell r="G722">
            <v>2021</v>
          </cell>
        </row>
        <row r="722">
          <cell r="I722" t="str">
            <v>合格</v>
          </cell>
          <cell r="J722">
            <v>0</v>
          </cell>
          <cell r="K722">
            <v>0</v>
          </cell>
          <cell r="L722">
            <v>0</v>
          </cell>
          <cell r="M722">
            <v>120</v>
          </cell>
          <cell r="N722">
            <v>0</v>
          </cell>
          <cell r="O722">
            <v>2</v>
          </cell>
          <cell r="P722">
            <v>0</v>
          </cell>
          <cell r="Q722">
            <v>0</v>
          </cell>
          <cell r="R722">
            <v>0</v>
          </cell>
          <cell r="S722">
            <v>40</v>
          </cell>
          <cell r="T722">
            <v>100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row>
        <row r="722">
          <cell r="AK722">
            <v>260</v>
          </cell>
          <cell r="AL722" t="str">
            <v>全科</v>
          </cell>
        </row>
        <row r="723">
          <cell r="F723" t="str">
            <v>神经内科</v>
          </cell>
          <cell r="G723">
            <v>2021</v>
          </cell>
        </row>
        <row r="723">
          <cell r="I723" t="str">
            <v>合格</v>
          </cell>
          <cell r="J723">
            <v>0</v>
          </cell>
          <cell r="K723">
            <v>0</v>
          </cell>
          <cell r="L723">
            <v>0</v>
          </cell>
          <cell r="M723">
            <v>160</v>
          </cell>
          <cell r="N723">
            <v>0</v>
          </cell>
          <cell r="O723">
            <v>3</v>
          </cell>
          <cell r="P723">
            <v>5</v>
          </cell>
          <cell r="Q723">
            <v>0</v>
          </cell>
          <cell r="R723">
            <v>0</v>
          </cell>
          <cell r="S723">
            <v>160</v>
          </cell>
          <cell r="T723">
            <v>100</v>
          </cell>
          <cell r="U723">
            <v>10</v>
          </cell>
          <cell r="V723">
            <v>80</v>
          </cell>
          <cell r="W723">
            <v>60</v>
          </cell>
          <cell r="X723">
            <v>60</v>
          </cell>
          <cell r="Y723">
            <v>20</v>
          </cell>
          <cell r="Z723">
            <v>100</v>
          </cell>
          <cell r="AA723">
            <v>150</v>
          </cell>
          <cell r="AB723">
            <v>100</v>
          </cell>
          <cell r="AC723">
            <v>0</v>
          </cell>
          <cell r="AD723">
            <v>20</v>
          </cell>
          <cell r="AE723">
            <v>0</v>
          </cell>
          <cell r="AF723">
            <v>0</v>
          </cell>
          <cell r="AG723">
            <v>0</v>
          </cell>
          <cell r="AH723">
            <v>0</v>
          </cell>
        </row>
        <row r="723">
          <cell r="AK723">
            <v>1020</v>
          </cell>
          <cell r="AL723" t="str">
            <v>神经内科</v>
          </cell>
        </row>
        <row r="724">
          <cell r="F724" t="str">
            <v>神经内科</v>
          </cell>
          <cell r="G724">
            <v>2021</v>
          </cell>
        </row>
        <row r="724">
          <cell r="I724" t="str">
            <v>合格</v>
          </cell>
          <cell r="J724">
            <v>0</v>
          </cell>
          <cell r="K724">
            <v>0</v>
          </cell>
          <cell r="L724">
            <v>0</v>
          </cell>
          <cell r="M724">
            <v>160</v>
          </cell>
          <cell r="N724">
            <v>0</v>
          </cell>
          <cell r="O724">
            <v>3</v>
          </cell>
          <cell r="P724">
            <v>4</v>
          </cell>
          <cell r="Q724">
            <v>0</v>
          </cell>
          <cell r="R724">
            <v>0</v>
          </cell>
          <cell r="S724">
            <v>140</v>
          </cell>
          <cell r="T724">
            <v>100</v>
          </cell>
          <cell r="U724">
            <v>10</v>
          </cell>
          <cell r="V724">
            <v>80</v>
          </cell>
          <cell r="W724">
            <v>60</v>
          </cell>
          <cell r="X724">
            <v>60</v>
          </cell>
          <cell r="Y724">
            <v>20</v>
          </cell>
          <cell r="Z724">
            <v>100</v>
          </cell>
          <cell r="AA724">
            <v>150</v>
          </cell>
          <cell r="AB724">
            <v>100</v>
          </cell>
          <cell r="AC724">
            <v>0</v>
          </cell>
          <cell r="AD724">
            <v>0</v>
          </cell>
          <cell r="AE724">
            <v>0</v>
          </cell>
          <cell r="AF724">
            <v>0</v>
          </cell>
          <cell r="AG724">
            <v>0</v>
          </cell>
          <cell r="AH724">
            <v>0</v>
          </cell>
        </row>
        <row r="724">
          <cell r="AK724">
            <v>980</v>
          </cell>
          <cell r="AL724" t="str">
            <v>神经内科</v>
          </cell>
        </row>
        <row r="725">
          <cell r="F725" t="str">
            <v>神经内科</v>
          </cell>
          <cell r="G725">
            <v>2021</v>
          </cell>
        </row>
        <row r="725">
          <cell r="I725" t="str">
            <v>合格</v>
          </cell>
          <cell r="J725">
            <v>0</v>
          </cell>
          <cell r="K725">
            <v>0</v>
          </cell>
          <cell r="L725">
            <v>0</v>
          </cell>
          <cell r="M725">
            <v>160</v>
          </cell>
          <cell r="N725">
            <v>0</v>
          </cell>
          <cell r="O725">
            <v>2</v>
          </cell>
          <cell r="P725">
            <v>0</v>
          </cell>
          <cell r="Q725">
            <v>0</v>
          </cell>
          <cell r="R725">
            <v>0</v>
          </cell>
          <cell r="S725">
            <v>40</v>
          </cell>
          <cell r="T725">
            <v>100</v>
          </cell>
          <cell r="U725">
            <v>10</v>
          </cell>
          <cell r="V725">
            <v>60</v>
          </cell>
          <cell r="W725">
            <v>120</v>
          </cell>
          <cell r="X725">
            <v>120</v>
          </cell>
          <cell r="Y725">
            <v>0</v>
          </cell>
          <cell r="Z725">
            <v>100</v>
          </cell>
          <cell r="AA725">
            <v>150</v>
          </cell>
          <cell r="AB725">
            <v>100</v>
          </cell>
          <cell r="AC725">
            <v>0</v>
          </cell>
          <cell r="AD725">
            <v>20</v>
          </cell>
          <cell r="AE725">
            <v>0</v>
          </cell>
          <cell r="AF725">
            <v>0</v>
          </cell>
          <cell r="AG725">
            <v>0</v>
          </cell>
          <cell r="AH725">
            <v>0</v>
          </cell>
        </row>
        <row r="725">
          <cell r="AK725">
            <v>980</v>
          </cell>
          <cell r="AL725" t="str">
            <v>神经内科</v>
          </cell>
        </row>
        <row r="726">
          <cell r="F726" t="str">
            <v>神经内科</v>
          </cell>
          <cell r="G726">
            <v>2021</v>
          </cell>
        </row>
        <row r="726">
          <cell r="I726" t="str">
            <v>合格</v>
          </cell>
          <cell r="J726">
            <v>0</v>
          </cell>
          <cell r="K726">
            <v>0</v>
          </cell>
          <cell r="L726">
            <v>0</v>
          </cell>
          <cell r="M726">
            <v>160</v>
          </cell>
          <cell r="N726">
            <v>0</v>
          </cell>
          <cell r="O726">
            <v>3</v>
          </cell>
          <cell r="P726">
            <v>3</v>
          </cell>
          <cell r="Q726">
            <v>0</v>
          </cell>
          <cell r="R726">
            <v>0</v>
          </cell>
          <cell r="S726">
            <v>120</v>
          </cell>
          <cell r="T726">
            <v>100</v>
          </cell>
          <cell r="U726">
            <v>10</v>
          </cell>
          <cell r="V726">
            <v>80</v>
          </cell>
          <cell r="W726">
            <v>60</v>
          </cell>
          <cell r="X726">
            <v>60</v>
          </cell>
          <cell r="Y726">
            <v>20</v>
          </cell>
          <cell r="Z726">
            <v>100</v>
          </cell>
          <cell r="AA726">
            <v>150</v>
          </cell>
          <cell r="AB726">
            <v>100</v>
          </cell>
          <cell r="AC726">
            <v>0</v>
          </cell>
          <cell r="AD726">
            <v>0</v>
          </cell>
          <cell r="AE726">
            <v>0</v>
          </cell>
          <cell r="AF726">
            <v>0</v>
          </cell>
          <cell r="AG726">
            <v>0</v>
          </cell>
          <cell r="AH726">
            <v>0</v>
          </cell>
        </row>
        <row r="726">
          <cell r="AK726">
            <v>960</v>
          </cell>
          <cell r="AL726" t="str">
            <v>神经内科</v>
          </cell>
        </row>
        <row r="727">
          <cell r="F727" t="str">
            <v>神经内科</v>
          </cell>
          <cell r="G727">
            <v>2021</v>
          </cell>
        </row>
        <row r="727">
          <cell r="I727" t="str">
            <v>合格</v>
          </cell>
          <cell r="J727">
            <v>0</v>
          </cell>
          <cell r="K727">
            <v>0</v>
          </cell>
          <cell r="L727">
            <v>0</v>
          </cell>
          <cell r="M727">
            <v>160</v>
          </cell>
          <cell r="N727">
            <v>0</v>
          </cell>
          <cell r="O727">
            <v>1</v>
          </cell>
          <cell r="P727">
            <v>4</v>
          </cell>
          <cell r="Q727">
            <v>0</v>
          </cell>
          <cell r="R727">
            <v>0</v>
          </cell>
          <cell r="S727">
            <v>100</v>
          </cell>
          <cell r="T727">
            <v>100</v>
          </cell>
          <cell r="U727">
            <v>10</v>
          </cell>
          <cell r="V727">
            <v>80</v>
          </cell>
          <cell r="W727">
            <v>60</v>
          </cell>
          <cell r="X727">
            <v>60</v>
          </cell>
          <cell r="Y727">
            <v>0</v>
          </cell>
          <cell r="Z727">
            <v>100</v>
          </cell>
          <cell r="AA727">
            <v>150</v>
          </cell>
          <cell r="AB727">
            <v>100</v>
          </cell>
          <cell r="AC727">
            <v>0</v>
          </cell>
          <cell r="AD727">
            <v>0</v>
          </cell>
          <cell r="AE727">
            <v>0</v>
          </cell>
          <cell r="AF727">
            <v>0</v>
          </cell>
          <cell r="AG727">
            <v>0</v>
          </cell>
          <cell r="AH727">
            <v>0</v>
          </cell>
        </row>
        <row r="727">
          <cell r="AK727">
            <v>920</v>
          </cell>
          <cell r="AL727" t="str">
            <v>神经内科</v>
          </cell>
        </row>
        <row r="728">
          <cell r="F728" t="str">
            <v>神经内科</v>
          </cell>
          <cell r="G728">
            <v>2021</v>
          </cell>
        </row>
        <row r="728">
          <cell r="I728" t="str">
            <v>合格</v>
          </cell>
          <cell r="J728">
            <v>0</v>
          </cell>
          <cell r="K728">
            <v>0</v>
          </cell>
          <cell r="L728">
            <v>0</v>
          </cell>
          <cell r="M728">
            <v>160</v>
          </cell>
          <cell r="N728">
            <v>0</v>
          </cell>
          <cell r="O728">
            <v>3</v>
          </cell>
          <cell r="P728">
            <v>5</v>
          </cell>
          <cell r="Q728">
            <v>0</v>
          </cell>
          <cell r="R728">
            <v>0</v>
          </cell>
          <cell r="S728">
            <v>160</v>
          </cell>
          <cell r="T728">
            <v>100</v>
          </cell>
          <cell r="U728">
            <v>10</v>
          </cell>
          <cell r="V728">
            <v>80</v>
          </cell>
          <cell r="W728">
            <v>30</v>
          </cell>
          <cell r="X728">
            <v>30</v>
          </cell>
          <cell r="Y728">
            <v>0</v>
          </cell>
          <cell r="Z728">
            <v>100</v>
          </cell>
          <cell r="AA728">
            <v>150</v>
          </cell>
          <cell r="AB728">
            <v>100</v>
          </cell>
          <cell r="AC728">
            <v>0</v>
          </cell>
          <cell r="AD728">
            <v>0</v>
          </cell>
          <cell r="AE728">
            <v>0</v>
          </cell>
          <cell r="AF728">
            <v>0</v>
          </cell>
          <cell r="AG728">
            <v>0</v>
          </cell>
          <cell r="AH728">
            <v>0</v>
          </cell>
        </row>
        <row r="728">
          <cell r="AK728">
            <v>920</v>
          </cell>
          <cell r="AL728" t="str">
            <v>神经内科</v>
          </cell>
        </row>
        <row r="729">
          <cell r="F729" t="str">
            <v>神经内科</v>
          </cell>
          <cell r="G729">
            <v>2021</v>
          </cell>
        </row>
        <row r="729">
          <cell r="I729" t="str">
            <v>合格</v>
          </cell>
          <cell r="J729">
            <v>0</v>
          </cell>
          <cell r="K729">
            <v>0</v>
          </cell>
          <cell r="L729">
            <v>0</v>
          </cell>
          <cell r="M729">
            <v>160</v>
          </cell>
        </row>
        <row r="729">
          <cell r="O729">
            <v>4</v>
          </cell>
        </row>
        <row r="729">
          <cell r="S729">
            <v>80</v>
          </cell>
          <cell r="T729">
            <v>100</v>
          </cell>
          <cell r="U729">
            <v>10</v>
          </cell>
          <cell r="V729">
            <v>80</v>
          </cell>
          <cell r="W729">
            <v>60</v>
          </cell>
          <cell r="X729">
            <v>60</v>
          </cell>
          <cell r="Y729">
            <v>0</v>
          </cell>
          <cell r="Z729">
            <v>100</v>
          </cell>
          <cell r="AA729">
            <v>150</v>
          </cell>
          <cell r="AB729">
            <v>100</v>
          </cell>
          <cell r="AC729">
            <v>0</v>
          </cell>
          <cell r="AD729">
            <v>0</v>
          </cell>
          <cell r="AE729">
            <v>0</v>
          </cell>
          <cell r="AF729">
            <v>0</v>
          </cell>
          <cell r="AG729">
            <v>0</v>
          </cell>
          <cell r="AH729">
            <v>0</v>
          </cell>
        </row>
        <row r="729">
          <cell r="AK729">
            <v>900</v>
          </cell>
          <cell r="AL729" t="str">
            <v>神经内科</v>
          </cell>
        </row>
        <row r="730">
          <cell r="F730" t="str">
            <v>神经内科</v>
          </cell>
          <cell r="G730">
            <v>2021</v>
          </cell>
        </row>
        <row r="730">
          <cell r="I730" t="str">
            <v>合格</v>
          </cell>
          <cell r="J730">
            <v>0</v>
          </cell>
          <cell r="K730">
            <v>0</v>
          </cell>
          <cell r="L730">
            <v>0</v>
          </cell>
          <cell r="M730">
            <v>160</v>
          </cell>
        </row>
        <row r="730">
          <cell r="O730">
            <v>2</v>
          </cell>
          <cell r="P730">
            <v>2</v>
          </cell>
        </row>
        <row r="730">
          <cell r="S730">
            <v>80</v>
          </cell>
          <cell r="T730">
            <v>100</v>
          </cell>
          <cell r="U730">
            <v>10</v>
          </cell>
          <cell r="V730">
            <v>80</v>
          </cell>
          <cell r="W730">
            <v>60</v>
          </cell>
          <cell r="X730">
            <v>60</v>
          </cell>
          <cell r="Y730">
            <v>0</v>
          </cell>
          <cell r="Z730">
            <v>100</v>
          </cell>
          <cell r="AA730">
            <v>150</v>
          </cell>
          <cell r="AB730">
            <v>100</v>
          </cell>
          <cell r="AC730">
            <v>0</v>
          </cell>
          <cell r="AD730">
            <v>0</v>
          </cell>
          <cell r="AE730">
            <v>0</v>
          </cell>
          <cell r="AF730">
            <v>0</v>
          </cell>
          <cell r="AG730">
            <v>0</v>
          </cell>
          <cell r="AH730">
            <v>0</v>
          </cell>
        </row>
        <row r="730">
          <cell r="AK730">
            <v>900</v>
          </cell>
          <cell r="AL730" t="str">
            <v>神经内科</v>
          </cell>
        </row>
        <row r="731">
          <cell r="F731" t="str">
            <v>神经内科</v>
          </cell>
          <cell r="G731">
            <v>2021</v>
          </cell>
        </row>
        <row r="731">
          <cell r="I731" t="str">
            <v>合格</v>
          </cell>
          <cell r="J731">
            <v>0</v>
          </cell>
          <cell r="K731">
            <v>0</v>
          </cell>
          <cell r="L731">
            <v>0</v>
          </cell>
          <cell r="M731">
            <v>160</v>
          </cell>
          <cell r="N731">
            <v>0</v>
          </cell>
          <cell r="O731">
            <v>3</v>
          </cell>
          <cell r="P731">
            <v>4</v>
          </cell>
          <cell r="Q731">
            <v>0</v>
          </cell>
          <cell r="R731">
            <v>0</v>
          </cell>
          <cell r="S731">
            <v>140</v>
          </cell>
          <cell r="T731">
            <v>100</v>
          </cell>
          <cell r="U731">
            <v>10</v>
          </cell>
          <cell r="V731">
            <v>80</v>
          </cell>
          <cell r="W731">
            <v>30</v>
          </cell>
          <cell r="X731">
            <v>30</v>
          </cell>
          <cell r="Y731">
            <v>0</v>
          </cell>
          <cell r="Z731">
            <v>100</v>
          </cell>
          <cell r="AA731">
            <v>150</v>
          </cell>
          <cell r="AB731">
            <v>100</v>
          </cell>
          <cell r="AC731">
            <v>0</v>
          </cell>
          <cell r="AD731">
            <v>0</v>
          </cell>
          <cell r="AE731">
            <v>0</v>
          </cell>
          <cell r="AF731">
            <v>0</v>
          </cell>
          <cell r="AG731">
            <v>0</v>
          </cell>
          <cell r="AH731">
            <v>0</v>
          </cell>
        </row>
        <row r="731">
          <cell r="AK731">
            <v>900</v>
          </cell>
          <cell r="AL731" t="str">
            <v>神经内科</v>
          </cell>
        </row>
        <row r="732">
          <cell r="F732" t="str">
            <v>神经内科</v>
          </cell>
          <cell r="G732">
            <v>2020</v>
          </cell>
        </row>
        <row r="732">
          <cell r="I732" t="str">
            <v>合格</v>
          </cell>
          <cell r="J732">
            <v>0</v>
          </cell>
          <cell r="K732">
            <v>0</v>
          </cell>
          <cell r="L732">
            <v>0</v>
          </cell>
          <cell r="M732">
            <v>160</v>
          </cell>
          <cell r="N732">
            <v>0</v>
          </cell>
          <cell r="O732">
            <v>2</v>
          </cell>
          <cell r="P732">
            <v>2</v>
          </cell>
          <cell r="Q732">
            <v>0</v>
          </cell>
          <cell r="R732">
            <v>0</v>
          </cell>
          <cell r="S732">
            <v>80</v>
          </cell>
          <cell r="T732">
            <v>100</v>
          </cell>
          <cell r="U732">
            <v>10</v>
          </cell>
          <cell r="V732">
            <v>80</v>
          </cell>
          <cell r="W732">
            <v>30</v>
          </cell>
          <cell r="X732">
            <v>60</v>
          </cell>
          <cell r="Y732">
            <v>20</v>
          </cell>
          <cell r="Z732">
            <v>100</v>
          </cell>
          <cell r="AA732">
            <v>150</v>
          </cell>
          <cell r="AB732">
            <v>100</v>
          </cell>
          <cell r="AC732">
            <v>0</v>
          </cell>
          <cell r="AD732">
            <v>0</v>
          </cell>
          <cell r="AE732">
            <v>0</v>
          </cell>
          <cell r="AF732">
            <v>0</v>
          </cell>
          <cell r="AG732">
            <v>0</v>
          </cell>
          <cell r="AH732">
            <v>0</v>
          </cell>
        </row>
        <row r="732">
          <cell r="AK732">
            <v>890</v>
          </cell>
          <cell r="AL732" t="str">
            <v>神经内科</v>
          </cell>
        </row>
        <row r="733">
          <cell r="F733" t="str">
            <v>神经内科</v>
          </cell>
          <cell r="G733">
            <v>2020</v>
          </cell>
        </row>
        <row r="733">
          <cell r="I733" t="str">
            <v>合格</v>
          </cell>
          <cell r="J733">
            <v>0</v>
          </cell>
          <cell r="K733">
            <v>0</v>
          </cell>
          <cell r="L733">
            <v>0</v>
          </cell>
          <cell r="M733">
            <v>160</v>
          </cell>
          <cell r="N733">
            <v>0</v>
          </cell>
          <cell r="O733">
            <v>2</v>
          </cell>
          <cell r="P733">
            <v>1.5</v>
          </cell>
          <cell r="Q733">
            <v>0</v>
          </cell>
          <cell r="R733">
            <v>0</v>
          </cell>
          <cell r="S733">
            <v>70</v>
          </cell>
          <cell r="T733">
            <v>100</v>
          </cell>
          <cell r="U733">
            <v>10</v>
          </cell>
          <cell r="V733">
            <v>80</v>
          </cell>
          <cell r="W733">
            <v>60</v>
          </cell>
          <cell r="X733">
            <v>30</v>
          </cell>
          <cell r="Y733">
            <v>20</v>
          </cell>
          <cell r="Z733">
            <v>100</v>
          </cell>
          <cell r="AA733">
            <v>150</v>
          </cell>
          <cell r="AB733">
            <v>100</v>
          </cell>
          <cell r="AC733">
            <v>0</v>
          </cell>
          <cell r="AD733">
            <v>0</v>
          </cell>
          <cell r="AE733">
            <v>0</v>
          </cell>
          <cell r="AF733">
            <v>0</v>
          </cell>
          <cell r="AG733">
            <v>0</v>
          </cell>
          <cell r="AH733">
            <v>0</v>
          </cell>
        </row>
        <row r="733">
          <cell r="AK733">
            <v>880</v>
          </cell>
          <cell r="AL733" t="str">
            <v>神经内科</v>
          </cell>
        </row>
        <row r="734">
          <cell r="F734" t="str">
            <v>神经内科</v>
          </cell>
          <cell r="G734">
            <v>2020</v>
          </cell>
        </row>
        <row r="734">
          <cell r="I734" t="str">
            <v>合格</v>
          </cell>
          <cell r="J734">
            <v>0</v>
          </cell>
          <cell r="K734">
            <v>0</v>
          </cell>
          <cell r="L734">
            <v>0</v>
          </cell>
          <cell r="M734">
            <v>160</v>
          </cell>
          <cell r="N734">
            <v>0</v>
          </cell>
          <cell r="O734">
            <v>2</v>
          </cell>
          <cell r="P734">
            <v>2.5</v>
          </cell>
          <cell r="Q734">
            <v>0</v>
          </cell>
          <cell r="R734">
            <v>0</v>
          </cell>
          <cell r="S734">
            <v>90</v>
          </cell>
          <cell r="T734">
            <v>100</v>
          </cell>
          <cell r="U734">
            <v>10</v>
          </cell>
          <cell r="V734">
            <v>80</v>
          </cell>
          <cell r="W734">
            <v>30</v>
          </cell>
          <cell r="X734">
            <v>30</v>
          </cell>
          <cell r="Y734">
            <v>20</v>
          </cell>
          <cell r="Z734">
            <v>100</v>
          </cell>
          <cell r="AA734">
            <v>150</v>
          </cell>
          <cell r="AB734">
            <v>100</v>
          </cell>
          <cell r="AC734">
            <v>0</v>
          </cell>
          <cell r="AD734">
            <v>0</v>
          </cell>
          <cell r="AE734">
            <v>0</v>
          </cell>
          <cell r="AF734">
            <v>0</v>
          </cell>
          <cell r="AG734">
            <v>0</v>
          </cell>
          <cell r="AH734">
            <v>0</v>
          </cell>
        </row>
        <row r="734">
          <cell r="AK734">
            <v>870</v>
          </cell>
          <cell r="AL734" t="str">
            <v>神经内科</v>
          </cell>
        </row>
        <row r="735">
          <cell r="F735" t="str">
            <v>神经内科</v>
          </cell>
          <cell r="G735">
            <v>2021</v>
          </cell>
        </row>
        <row r="735">
          <cell r="I735" t="str">
            <v>合格</v>
          </cell>
          <cell r="J735">
            <v>0</v>
          </cell>
          <cell r="K735">
            <v>0</v>
          </cell>
          <cell r="L735">
            <v>0</v>
          </cell>
          <cell r="M735">
            <v>160</v>
          </cell>
          <cell r="N735">
            <v>0</v>
          </cell>
          <cell r="O735">
            <v>3</v>
          </cell>
          <cell r="P735">
            <v>1</v>
          </cell>
          <cell r="Q735">
            <v>0</v>
          </cell>
          <cell r="R735">
            <v>0</v>
          </cell>
          <cell r="S735">
            <v>80</v>
          </cell>
          <cell r="T735">
            <v>100</v>
          </cell>
          <cell r="U735">
            <v>10</v>
          </cell>
          <cell r="V735">
            <v>80</v>
          </cell>
          <cell r="W735">
            <v>30</v>
          </cell>
          <cell r="X735">
            <v>30</v>
          </cell>
          <cell r="Y735">
            <v>20</v>
          </cell>
          <cell r="Z735">
            <v>100</v>
          </cell>
          <cell r="AA735">
            <v>150</v>
          </cell>
          <cell r="AB735">
            <v>100</v>
          </cell>
          <cell r="AC735">
            <v>0</v>
          </cell>
          <cell r="AD735">
            <v>0</v>
          </cell>
          <cell r="AE735">
            <v>0</v>
          </cell>
          <cell r="AF735">
            <v>0</v>
          </cell>
          <cell r="AG735">
            <v>0</v>
          </cell>
          <cell r="AH735">
            <v>0</v>
          </cell>
        </row>
        <row r="735">
          <cell r="AK735">
            <v>860</v>
          </cell>
          <cell r="AL735" t="str">
            <v>神经内科</v>
          </cell>
        </row>
        <row r="736">
          <cell r="F736" t="str">
            <v>神经内科</v>
          </cell>
          <cell r="G736">
            <v>2020</v>
          </cell>
        </row>
        <row r="736">
          <cell r="I736" t="str">
            <v>合格</v>
          </cell>
          <cell r="J736">
            <v>0</v>
          </cell>
          <cell r="K736">
            <v>0</v>
          </cell>
          <cell r="L736">
            <v>0</v>
          </cell>
          <cell r="M736">
            <v>160</v>
          </cell>
          <cell r="N736">
            <v>0</v>
          </cell>
          <cell r="O736">
            <v>2</v>
          </cell>
          <cell r="P736">
            <v>1.5</v>
          </cell>
          <cell r="Q736">
            <v>0</v>
          </cell>
          <cell r="R736">
            <v>0</v>
          </cell>
          <cell r="S736">
            <v>70</v>
          </cell>
          <cell r="T736">
            <v>100</v>
          </cell>
          <cell r="U736">
            <v>0</v>
          </cell>
          <cell r="V736">
            <v>80</v>
          </cell>
          <cell r="W736">
            <v>30</v>
          </cell>
          <cell r="X736">
            <v>30</v>
          </cell>
          <cell r="Y736">
            <v>20</v>
          </cell>
          <cell r="Z736">
            <v>100</v>
          </cell>
          <cell r="AA736">
            <v>150</v>
          </cell>
          <cell r="AB736">
            <v>100</v>
          </cell>
          <cell r="AC736">
            <v>0</v>
          </cell>
          <cell r="AD736">
            <v>0</v>
          </cell>
          <cell r="AE736">
            <v>0</v>
          </cell>
          <cell r="AF736">
            <v>0</v>
          </cell>
          <cell r="AG736">
            <v>0</v>
          </cell>
          <cell r="AH736">
            <v>0</v>
          </cell>
        </row>
        <row r="736">
          <cell r="AK736">
            <v>840</v>
          </cell>
          <cell r="AL736" t="str">
            <v>神经内科</v>
          </cell>
        </row>
        <row r="737">
          <cell r="F737" t="str">
            <v>神经内科</v>
          </cell>
          <cell r="G737">
            <v>2021</v>
          </cell>
        </row>
        <row r="737">
          <cell r="I737" t="str">
            <v>合格</v>
          </cell>
          <cell r="J737">
            <v>0</v>
          </cell>
          <cell r="K737">
            <v>0</v>
          </cell>
          <cell r="L737">
            <v>0</v>
          </cell>
          <cell r="M737">
            <v>160</v>
          </cell>
        </row>
        <row r="737">
          <cell r="O737">
            <v>3</v>
          </cell>
          <cell r="P737">
            <v>1</v>
          </cell>
        </row>
        <row r="737">
          <cell r="S737">
            <v>80</v>
          </cell>
          <cell r="T737">
            <v>100</v>
          </cell>
          <cell r="U737">
            <v>10</v>
          </cell>
          <cell r="V737">
            <v>80</v>
          </cell>
          <cell r="W737">
            <v>60</v>
          </cell>
          <cell r="X737">
            <v>0</v>
          </cell>
          <cell r="Y737">
            <v>0</v>
          </cell>
          <cell r="Z737">
            <v>100</v>
          </cell>
          <cell r="AA737">
            <v>150</v>
          </cell>
          <cell r="AB737">
            <v>100</v>
          </cell>
          <cell r="AC737">
            <v>0</v>
          </cell>
          <cell r="AD737">
            <v>0</v>
          </cell>
          <cell r="AE737">
            <v>0</v>
          </cell>
          <cell r="AF737">
            <v>0</v>
          </cell>
          <cell r="AG737">
            <v>0</v>
          </cell>
          <cell r="AH737">
            <v>0</v>
          </cell>
        </row>
        <row r="737">
          <cell r="AK737">
            <v>840</v>
          </cell>
          <cell r="AL737" t="str">
            <v>神经内科</v>
          </cell>
        </row>
        <row r="738">
          <cell r="F738" t="str">
            <v>神经内科</v>
          </cell>
          <cell r="G738">
            <v>2020</v>
          </cell>
        </row>
        <row r="738">
          <cell r="I738" t="str">
            <v>合格</v>
          </cell>
          <cell r="J738">
            <v>0</v>
          </cell>
          <cell r="K738">
            <v>0</v>
          </cell>
          <cell r="L738">
            <v>0</v>
          </cell>
          <cell r="M738">
            <v>160</v>
          </cell>
          <cell r="N738">
            <v>0</v>
          </cell>
          <cell r="O738">
            <v>2</v>
          </cell>
          <cell r="P738">
            <v>0.5</v>
          </cell>
          <cell r="Q738">
            <v>0</v>
          </cell>
          <cell r="R738">
            <v>0</v>
          </cell>
          <cell r="S738">
            <v>50</v>
          </cell>
          <cell r="T738">
            <v>100</v>
          </cell>
          <cell r="U738">
            <v>10</v>
          </cell>
          <cell r="V738">
            <v>80</v>
          </cell>
          <cell r="W738">
            <v>30</v>
          </cell>
          <cell r="X738">
            <v>30</v>
          </cell>
          <cell r="Y738">
            <v>20</v>
          </cell>
          <cell r="Z738">
            <v>100</v>
          </cell>
          <cell r="AA738">
            <v>150</v>
          </cell>
          <cell r="AB738">
            <v>100</v>
          </cell>
          <cell r="AC738">
            <v>0</v>
          </cell>
          <cell r="AD738">
            <v>0</v>
          </cell>
          <cell r="AE738">
            <v>0</v>
          </cell>
          <cell r="AF738">
            <v>0</v>
          </cell>
          <cell r="AG738">
            <v>0</v>
          </cell>
          <cell r="AH738">
            <v>0</v>
          </cell>
        </row>
        <row r="738">
          <cell r="AK738">
            <v>830</v>
          </cell>
          <cell r="AL738" t="str">
            <v>神经内科</v>
          </cell>
        </row>
        <row r="739">
          <cell r="F739" t="str">
            <v>神经内科</v>
          </cell>
          <cell r="G739">
            <v>2020</v>
          </cell>
        </row>
        <row r="739">
          <cell r="I739" t="str">
            <v>合格</v>
          </cell>
          <cell r="J739">
            <v>0</v>
          </cell>
          <cell r="K739">
            <v>0</v>
          </cell>
          <cell r="L739">
            <v>0</v>
          </cell>
          <cell r="M739">
            <v>160</v>
          </cell>
        </row>
        <row r="739">
          <cell r="O739">
            <v>0</v>
          </cell>
          <cell r="P739">
            <v>2</v>
          </cell>
        </row>
        <row r="739">
          <cell r="S739">
            <v>40</v>
          </cell>
          <cell r="T739">
            <v>100</v>
          </cell>
          <cell r="U739">
            <v>10</v>
          </cell>
          <cell r="V739">
            <v>80</v>
          </cell>
          <cell r="W739">
            <v>60</v>
          </cell>
          <cell r="X739">
            <v>30</v>
          </cell>
          <cell r="Y739">
            <v>0</v>
          </cell>
          <cell r="Z739">
            <v>100</v>
          </cell>
          <cell r="AA739">
            <v>150</v>
          </cell>
          <cell r="AB739">
            <v>100</v>
          </cell>
          <cell r="AC739">
            <v>0</v>
          </cell>
          <cell r="AD739">
            <v>0</v>
          </cell>
          <cell r="AE739">
            <v>0</v>
          </cell>
          <cell r="AF739">
            <v>0</v>
          </cell>
          <cell r="AG739">
            <v>0</v>
          </cell>
          <cell r="AH739">
            <v>0</v>
          </cell>
        </row>
        <row r="739">
          <cell r="AK739">
            <v>830</v>
          </cell>
          <cell r="AL739" t="str">
            <v>神经内科</v>
          </cell>
        </row>
        <row r="740">
          <cell r="F740" t="str">
            <v>神经内科</v>
          </cell>
          <cell r="G740">
            <v>2020</v>
          </cell>
        </row>
        <row r="740">
          <cell r="I740" t="str">
            <v>合格</v>
          </cell>
          <cell r="J740">
            <v>0</v>
          </cell>
          <cell r="K740">
            <v>0</v>
          </cell>
          <cell r="L740">
            <v>0</v>
          </cell>
          <cell r="M740">
            <v>160</v>
          </cell>
          <cell r="N740">
            <v>0</v>
          </cell>
          <cell r="O740">
            <v>2</v>
          </cell>
          <cell r="P740">
            <v>0</v>
          </cell>
          <cell r="Q740">
            <v>0</v>
          </cell>
          <cell r="R740">
            <v>0</v>
          </cell>
          <cell r="S740">
            <v>40</v>
          </cell>
          <cell r="T740">
            <v>100</v>
          </cell>
          <cell r="U740">
            <v>10</v>
          </cell>
          <cell r="V740">
            <v>80</v>
          </cell>
          <cell r="W740">
            <v>30</v>
          </cell>
          <cell r="X740">
            <v>30</v>
          </cell>
          <cell r="Y740">
            <v>20</v>
          </cell>
          <cell r="Z740">
            <v>100</v>
          </cell>
          <cell r="AA740">
            <v>150</v>
          </cell>
          <cell r="AB740">
            <v>100</v>
          </cell>
          <cell r="AC740">
            <v>0</v>
          </cell>
          <cell r="AD740">
            <v>0</v>
          </cell>
          <cell r="AE740">
            <v>0</v>
          </cell>
          <cell r="AF740">
            <v>0</v>
          </cell>
          <cell r="AG740">
            <v>0</v>
          </cell>
          <cell r="AH740">
            <v>0</v>
          </cell>
        </row>
        <row r="740">
          <cell r="AK740">
            <v>820</v>
          </cell>
          <cell r="AL740" t="str">
            <v>神经内科</v>
          </cell>
        </row>
        <row r="741">
          <cell r="F741" t="str">
            <v>神经内科</v>
          </cell>
          <cell r="G741">
            <v>2021</v>
          </cell>
        </row>
        <row r="741">
          <cell r="I741" t="str">
            <v>合格</v>
          </cell>
          <cell r="J741">
            <v>0</v>
          </cell>
          <cell r="K741">
            <v>0</v>
          </cell>
          <cell r="L741">
            <v>0</v>
          </cell>
          <cell r="M741">
            <v>160</v>
          </cell>
          <cell r="N741">
            <v>0</v>
          </cell>
          <cell r="O741">
            <v>2</v>
          </cell>
          <cell r="P741">
            <v>0</v>
          </cell>
          <cell r="Q741">
            <v>0</v>
          </cell>
          <cell r="R741">
            <v>0</v>
          </cell>
          <cell r="S741">
            <v>40</v>
          </cell>
          <cell r="T741">
            <v>100</v>
          </cell>
          <cell r="U741">
            <v>10</v>
          </cell>
          <cell r="V741">
            <v>80</v>
          </cell>
          <cell r="W741">
            <v>30</v>
          </cell>
          <cell r="X741">
            <v>30</v>
          </cell>
          <cell r="Y741">
            <v>20</v>
          </cell>
          <cell r="Z741">
            <v>100</v>
          </cell>
          <cell r="AA741">
            <v>150</v>
          </cell>
          <cell r="AB741">
            <v>100</v>
          </cell>
          <cell r="AC741">
            <v>0</v>
          </cell>
          <cell r="AD741">
            <v>0</v>
          </cell>
          <cell r="AE741">
            <v>0</v>
          </cell>
          <cell r="AF741">
            <v>0</v>
          </cell>
          <cell r="AG741">
            <v>0</v>
          </cell>
          <cell r="AH741">
            <v>0</v>
          </cell>
        </row>
        <row r="741">
          <cell r="AK741">
            <v>820</v>
          </cell>
          <cell r="AL741" t="str">
            <v>神经内科</v>
          </cell>
        </row>
        <row r="742">
          <cell r="F742" t="str">
            <v>神经内科</v>
          </cell>
          <cell r="G742">
            <v>2021</v>
          </cell>
        </row>
        <row r="742">
          <cell r="I742" t="str">
            <v>合格</v>
          </cell>
          <cell r="J742">
            <v>0</v>
          </cell>
          <cell r="K742">
            <v>0</v>
          </cell>
          <cell r="L742">
            <v>0</v>
          </cell>
          <cell r="M742">
            <v>160</v>
          </cell>
          <cell r="N742">
            <v>0</v>
          </cell>
          <cell r="O742">
            <v>2</v>
          </cell>
          <cell r="P742">
            <v>1</v>
          </cell>
          <cell r="Q742">
            <v>0</v>
          </cell>
          <cell r="R742">
            <v>0</v>
          </cell>
          <cell r="S742">
            <v>60</v>
          </cell>
          <cell r="T742">
            <v>100</v>
          </cell>
          <cell r="U742">
            <v>10</v>
          </cell>
          <cell r="V742">
            <v>80</v>
          </cell>
          <cell r="W742">
            <v>30</v>
          </cell>
          <cell r="X742">
            <v>30</v>
          </cell>
          <cell r="Y742">
            <v>0</v>
          </cell>
          <cell r="Z742">
            <v>100</v>
          </cell>
          <cell r="AA742">
            <v>150</v>
          </cell>
          <cell r="AB742">
            <v>100</v>
          </cell>
          <cell r="AC742">
            <v>0</v>
          </cell>
          <cell r="AD742">
            <v>0</v>
          </cell>
          <cell r="AE742">
            <v>0</v>
          </cell>
          <cell r="AF742">
            <v>0</v>
          </cell>
          <cell r="AG742">
            <v>0</v>
          </cell>
          <cell r="AH742">
            <v>0</v>
          </cell>
        </row>
        <row r="742">
          <cell r="AK742">
            <v>820</v>
          </cell>
          <cell r="AL742" t="str">
            <v>神经内科</v>
          </cell>
        </row>
        <row r="743">
          <cell r="F743" t="str">
            <v>神经内科</v>
          </cell>
          <cell r="G743">
            <v>2021</v>
          </cell>
        </row>
        <row r="743">
          <cell r="I743" t="str">
            <v>合格</v>
          </cell>
          <cell r="J743">
            <v>0</v>
          </cell>
          <cell r="K743">
            <v>0</v>
          </cell>
          <cell r="L743">
            <v>0</v>
          </cell>
          <cell r="M743">
            <v>160</v>
          </cell>
          <cell r="N743">
            <v>0</v>
          </cell>
          <cell r="O743">
            <v>2</v>
          </cell>
          <cell r="P743">
            <v>1</v>
          </cell>
          <cell r="Q743">
            <v>0</v>
          </cell>
          <cell r="R743">
            <v>0</v>
          </cell>
          <cell r="S743">
            <v>60</v>
          </cell>
          <cell r="T743">
            <v>100</v>
          </cell>
          <cell r="U743">
            <v>10</v>
          </cell>
          <cell r="V743">
            <v>80</v>
          </cell>
          <cell r="W743">
            <v>30</v>
          </cell>
          <cell r="X743">
            <v>30</v>
          </cell>
          <cell r="Y743">
            <v>0</v>
          </cell>
          <cell r="Z743">
            <v>100</v>
          </cell>
          <cell r="AA743">
            <v>150</v>
          </cell>
          <cell r="AB743">
            <v>100</v>
          </cell>
          <cell r="AC743">
            <v>0</v>
          </cell>
          <cell r="AD743">
            <v>0</v>
          </cell>
          <cell r="AE743">
            <v>0</v>
          </cell>
          <cell r="AF743">
            <v>0</v>
          </cell>
          <cell r="AG743">
            <v>0</v>
          </cell>
          <cell r="AH743">
            <v>0</v>
          </cell>
        </row>
        <row r="743">
          <cell r="AK743">
            <v>820</v>
          </cell>
          <cell r="AL743" t="str">
            <v>神经内科</v>
          </cell>
        </row>
        <row r="744">
          <cell r="F744" t="str">
            <v>神经内科</v>
          </cell>
          <cell r="G744">
            <v>2022</v>
          </cell>
        </row>
        <row r="744">
          <cell r="I744" t="str">
            <v>合格</v>
          </cell>
          <cell r="J744">
            <v>0</v>
          </cell>
          <cell r="K744">
            <v>0</v>
          </cell>
          <cell r="L744">
            <v>0</v>
          </cell>
          <cell r="M744">
            <v>160</v>
          </cell>
        </row>
        <row r="744">
          <cell r="O744">
            <v>2</v>
          </cell>
          <cell r="P744">
            <v>1</v>
          </cell>
        </row>
        <row r="744">
          <cell r="S744">
            <v>60</v>
          </cell>
          <cell r="T744">
            <v>100</v>
          </cell>
          <cell r="U744">
            <v>10</v>
          </cell>
          <cell r="V744">
            <v>40</v>
          </cell>
          <cell r="W744">
            <v>30</v>
          </cell>
          <cell r="X744">
            <v>60</v>
          </cell>
          <cell r="Y744">
            <v>0</v>
          </cell>
          <cell r="Z744">
            <v>100</v>
          </cell>
          <cell r="AA744">
            <v>150</v>
          </cell>
          <cell r="AB744">
            <v>100</v>
          </cell>
          <cell r="AC744">
            <v>0</v>
          </cell>
          <cell r="AD744">
            <v>0</v>
          </cell>
          <cell r="AE744">
            <v>0</v>
          </cell>
          <cell r="AF744">
            <v>0</v>
          </cell>
          <cell r="AG744">
            <v>0</v>
          </cell>
          <cell r="AH744">
            <v>0</v>
          </cell>
        </row>
        <row r="744">
          <cell r="AK744">
            <v>810</v>
          </cell>
          <cell r="AL744" t="str">
            <v>神经内科</v>
          </cell>
        </row>
        <row r="745">
          <cell r="F745" t="str">
            <v>神经内科</v>
          </cell>
          <cell r="G745">
            <v>2020</v>
          </cell>
        </row>
        <row r="745">
          <cell r="I745" t="str">
            <v>合格</v>
          </cell>
          <cell r="J745">
            <v>0</v>
          </cell>
          <cell r="K745">
            <v>0</v>
          </cell>
          <cell r="L745">
            <v>0</v>
          </cell>
          <cell r="M745">
            <v>160</v>
          </cell>
          <cell r="N745">
            <v>0</v>
          </cell>
          <cell r="O745">
            <v>3</v>
          </cell>
          <cell r="P745">
            <v>2</v>
          </cell>
          <cell r="Q745">
            <v>0</v>
          </cell>
          <cell r="R745">
            <v>0</v>
          </cell>
          <cell r="S745">
            <v>100</v>
          </cell>
          <cell r="T745">
            <v>100</v>
          </cell>
          <cell r="U745">
            <v>10</v>
          </cell>
          <cell r="V745">
            <v>20</v>
          </cell>
          <cell r="W745">
            <v>30</v>
          </cell>
          <cell r="X745">
            <v>30</v>
          </cell>
          <cell r="Y745">
            <v>0</v>
          </cell>
          <cell r="Z745">
            <v>100</v>
          </cell>
          <cell r="AA745">
            <v>150</v>
          </cell>
          <cell r="AB745">
            <v>100</v>
          </cell>
          <cell r="AC745">
            <v>0</v>
          </cell>
          <cell r="AD745">
            <v>0</v>
          </cell>
          <cell r="AE745">
            <v>0</v>
          </cell>
          <cell r="AF745">
            <v>0</v>
          </cell>
          <cell r="AG745">
            <v>0</v>
          </cell>
          <cell r="AH745">
            <v>0</v>
          </cell>
        </row>
        <row r="745">
          <cell r="AK745">
            <v>800</v>
          </cell>
          <cell r="AL745" t="str">
            <v>神经内科</v>
          </cell>
        </row>
        <row r="746">
          <cell r="F746" t="str">
            <v>神经内科</v>
          </cell>
          <cell r="G746">
            <v>2021</v>
          </cell>
        </row>
        <row r="746">
          <cell r="I746" t="str">
            <v>合格</v>
          </cell>
          <cell r="J746">
            <v>0</v>
          </cell>
          <cell r="K746">
            <v>0</v>
          </cell>
          <cell r="L746">
            <v>0</v>
          </cell>
          <cell r="M746">
            <v>160</v>
          </cell>
        </row>
        <row r="746">
          <cell r="O746">
            <v>3</v>
          </cell>
          <cell r="P746">
            <v>1</v>
          </cell>
        </row>
        <row r="746">
          <cell r="S746">
            <v>80</v>
          </cell>
          <cell r="T746">
            <v>100</v>
          </cell>
          <cell r="U746">
            <v>0</v>
          </cell>
          <cell r="V746">
            <v>60</v>
          </cell>
          <cell r="W746">
            <v>60</v>
          </cell>
          <cell r="X746">
            <v>90</v>
          </cell>
          <cell r="Y746">
            <v>0</v>
          </cell>
          <cell r="Z746">
            <v>100</v>
          </cell>
          <cell r="AA746">
            <v>150</v>
          </cell>
          <cell r="AB746">
            <v>0</v>
          </cell>
          <cell r="AC746">
            <v>0</v>
          </cell>
          <cell r="AD746">
            <v>0</v>
          </cell>
          <cell r="AE746">
            <v>0</v>
          </cell>
          <cell r="AF746">
            <v>0</v>
          </cell>
          <cell r="AG746">
            <v>0</v>
          </cell>
          <cell r="AH746">
            <v>0</v>
          </cell>
        </row>
        <row r="746">
          <cell r="AK746">
            <v>800</v>
          </cell>
          <cell r="AL746" t="str">
            <v>神经内科</v>
          </cell>
        </row>
        <row r="747">
          <cell r="F747" t="str">
            <v>神经内科</v>
          </cell>
          <cell r="G747">
            <v>2020</v>
          </cell>
        </row>
        <row r="747">
          <cell r="I747" t="str">
            <v>合格</v>
          </cell>
          <cell r="J747">
            <v>0</v>
          </cell>
          <cell r="K747">
            <v>0</v>
          </cell>
          <cell r="L747">
            <v>0</v>
          </cell>
          <cell r="M747">
            <v>160</v>
          </cell>
          <cell r="N747">
            <v>0</v>
          </cell>
          <cell r="O747">
            <v>2</v>
          </cell>
          <cell r="P747">
            <v>0.5</v>
          </cell>
          <cell r="Q747">
            <v>0</v>
          </cell>
          <cell r="R747">
            <v>0</v>
          </cell>
          <cell r="S747">
            <v>50</v>
          </cell>
          <cell r="T747">
            <v>100</v>
          </cell>
          <cell r="U747">
            <v>10</v>
          </cell>
          <cell r="V747">
            <v>40</v>
          </cell>
          <cell r="W747">
            <v>30</v>
          </cell>
          <cell r="X747">
            <v>30</v>
          </cell>
          <cell r="Y747">
            <v>20</v>
          </cell>
          <cell r="Z747">
            <v>100</v>
          </cell>
          <cell r="AA747">
            <v>150</v>
          </cell>
          <cell r="AB747">
            <v>100</v>
          </cell>
          <cell r="AC747">
            <v>0</v>
          </cell>
          <cell r="AD747">
            <v>0</v>
          </cell>
          <cell r="AE747">
            <v>0</v>
          </cell>
          <cell r="AF747">
            <v>0</v>
          </cell>
          <cell r="AG747">
            <v>0</v>
          </cell>
          <cell r="AH747">
            <v>0</v>
          </cell>
        </row>
        <row r="747">
          <cell r="AK747">
            <v>790</v>
          </cell>
          <cell r="AL747" t="str">
            <v>神经内科</v>
          </cell>
        </row>
        <row r="748">
          <cell r="F748" t="str">
            <v>神经内科</v>
          </cell>
          <cell r="G748">
            <v>2020</v>
          </cell>
        </row>
        <row r="748">
          <cell r="I748" t="str">
            <v>合格</v>
          </cell>
          <cell r="J748">
            <v>0</v>
          </cell>
          <cell r="K748">
            <v>0</v>
          </cell>
          <cell r="L748">
            <v>0</v>
          </cell>
          <cell r="M748">
            <v>160</v>
          </cell>
          <cell r="N748">
            <v>0</v>
          </cell>
          <cell r="O748">
            <v>2</v>
          </cell>
          <cell r="P748">
            <v>0</v>
          </cell>
          <cell r="Q748">
            <v>0</v>
          </cell>
          <cell r="R748">
            <v>0</v>
          </cell>
          <cell r="S748">
            <v>40</v>
          </cell>
          <cell r="T748">
            <v>100</v>
          </cell>
          <cell r="U748">
            <v>0</v>
          </cell>
          <cell r="V748">
            <v>80</v>
          </cell>
          <cell r="W748">
            <v>30</v>
          </cell>
          <cell r="X748">
            <v>0</v>
          </cell>
          <cell r="Y748">
            <v>20</v>
          </cell>
          <cell r="Z748">
            <v>100</v>
          </cell>
          <cell r="AA748">
            <v>150</v>
          </cell>
          <cell r="AB748">
            <v>100</v>
          </cell>
          <cell r="AC748">
            <v>0</v>
          </cell>
          <cell r="AD748">
            <v>0</v>
          </cell>
          <cell r="AE748">
            <v>0</v>
          </cell>
          <cell r="AF748">
            <v>0</v>
          </cell>
          <cell r="AG748">
            <v>0</v>
          </cell>
          <cell r="AH748">
            <v>0</v>
          </cell>
        </row>
        <row r="748">
          <cell r="AK748">
            <v>780</v>
          </cell>
          <cell r="AL748" t="str">
            <v>神经内科</v>
          </cell>
        </row>
        <row r="749">
          <cell r="F749" t="str">
            <v>神经内科</v>
          </cell>
          <cell r="G749">
            <v>2020</v>
          </cell>
        </row>
        <row r="749">
          <cell r="I749" t="str">
            <v>合格</v>
          </cell>
          <cell r="J749">
            <v>0</v>
          </cell>
          <cell r="K749">
            <v>0</v>
          </cell>
          <cell r="L749">
            <v>0</v>
          </cell>
          <cell r="M749">
            <v>160</v>
          </cell>
          <cell r="N749">
            <v>0</v>
          </cell>
          <cell r="O749">
            <v>2</v>
          </cell>
          <cell r="P749">
            <v>1</v>
          </cell>
          <cell r="Q749">
            <v>0</v>
          </cell>
          <cell r="R749">
            <v>0</v>
          </cell>
          <cell r="S749">
            <v>60</v>
          </cell>
          <cell r="T749">
            <v>100</v>
          </cell>
          <cell r="U749">
            <v>0</v>
          </cell>
          <cell r="V749">
            <v>40</v>
          </cell>
          <cell r="W749">
            <v>30</v>
          </cell>
          <cell r="X749">
            <v>30</v>
          </cell>
          <cell r="Y749">
            <v>0</v>
          </cell>
          <cell r="Z749">
            <v>100</v>
          </cell>
          <cell r="AA749">
            <v>150</v>
          </cell>
          <cell r="AB749">
            <v>100</v>
          </cell>
          <cell r="AC749">
            <v>0</v>
          </cell>
          <cell r="AD749">
            <v>0</v>
          </cell>
          <cell r="AE749">
            <v>0</v>
          </cell>
          <cell r="AF749">
            <v>0</v>
          </cell>
          <cell r="AG749">
            <v>0</v>
          </cell>
          <cell r="AH749">
            <v>0</v>
          </cell>
        </row>
        <row r="749">
          <cell r="AK749">
            <v>770</v>
          </cell>
          <cell r="AL749" t="str">
            <v>神经内科</v>
          </cell>
        </row>
        <row r="750">
          <cell r="F750" t="str">
            <v>神经内科</v>
          </cell>
          <cell r="G750">
            <v>2020</v>
          </cell>
        </row>
        <row r="750">
          <cell r="I750" t="str">
            <v>合格</v>
          </cell>
          <cell r="J750">
            <v>0</v>
          </cell>
          <cell r="K750">
            <v>0</v>
          </cell>
          <cell r="L750">
            <v>0</v>
          </cell>
          <cell r="M750">
            <v>160</v>
          </cell>
          <cell r="N750">
            <v>0</v>
          </cell>
          <cell r="O750">
            <v>2</v>
          </cell>
          <cell r="P750">
            <v>0</v>
          </cell>
          <cell r="Q750">
            <v>0</v>
          </cell>
          <cell r="R750">
            <v>0</v>
          </cell>
          <cell r="S750">
            <v>40</v>
          </cell>
          <cell r="T750">
            <v>100</v>
          </cell>
          <cell r="U750">
            <v>10</v>
          </cell>
          <cell r="V750">
            <v>80</v>
          </cell>
          <cell r="W750">
            <v>30</v>
          </cell>
          <cell r="X750">
            <v>0</v>
          </cell>
          <cell r="Y750">
            <v>0</v>
          </cell>
          <cell r="Z750">
            <v>100</v>
          </cell>
          <cell r="AA750">
            <v>150</v>
          </cell>
          <cell r="AB750">
            <v>100</v>
          </cell>
          <cell r="AC750">
            <v>0</v>
          </cell>
          <cell r="AD750">
            <v>0</v>
          </cell>
          <cell r="AE750">
            <v>0</v>
          </cell>
          <cell r="AF750">
            <v>0</v>
          </cell>
          <cell r="AG750">
            <v>0</v>
          </cell>
          <cell r="AH750">
            <v>0</v>
          </cell>
        </row>
        <row r="750">
          <cell r="AK750">
            <v>770</v>
          </cell>
          <cell r="AL750" t="str">
            <v>神经内科</v>
          </cell>
        </row>
        <row r="751">
          <cell r="F751" t="str">
            <v>神经内科</v>
          </cell>
          <cell r="G751">
            <v>2020</v>
          </cell>
        </row>
        <row r="751">
          <cell r="I751" t="str">
            <v>合格</v>
          </cell>
          <cell r="J751">
            <v>0</v>
          </cell>
          <cell r="K751">
            <v>0</v>
          </cell>
          <cell r="L751">
            <v>0</v>
          </cell>
          <cell r="M751">
            <v>160</v>
          </cell>
          <cell r="N751">
            <v>0</v>
          </cell>
          <cell r="O751">
            <v>2</v>
          </cell>
          <cell r="P751">
            <v>0</v>
          </cell>
          <cell r="Q751">
            <v>0</v>
          </cell>
          <cell r="R751">
            <v>0</v>
          </cell>
          <cell r="S751">
            <v>40</v>
          </cell>
          <cell r="T751">
            <v>100</v>
          </cell>
          <cell r="U751">
            <v>10</v>
          </cell>
          <cell r="V751">
            <v>80</v>
          </cell>
          <cell r="W751">
            <v>0</v>
          </cell>
          <cell r="X751">
            <v>30</v>
          </cell>
          <cell r="Y751">
            <v>0</v>
          </cell>
          <cell r="Z751">
            <v>100</v>
          </cell>
          <cell r="AA751">
            <v>150</v>
          </cell>
          <cell r="AB751">
            <v>100</v>
          </cell>
          <cell r="AC751">
            <v>0</v>
          </cell>
          <cell r="AD751">
            <v>0</v>
          </cell>
          <cell r="AE751">
            <v>0</v>
          </cell>
          <cell r="AF751">
            <v>0</v>
          </cell>
          <cell r="AG751">
            <v>0</v>
          </cell>
          <cell r="AH751">
            <v>0</v>
          </cell>
        </row>
        <row r="751">
          <cell r="AK751">
            <v>770</v>
          </cell>
          <cell r="AL751" t="str">
            <v>神经内科</v>
          </cell>
        </row>
        <row r="752">
          <cell r="F752" t="str">
            <v>神经内科</v>
          </cell>
          <cell r="G752">
            <v>2020</v>
          </cell>
        </row>
        <row r="752">
          <cell r="I752" t="str">
            <v>合格</v>
          </cell>
          <cell r="J752">
            <v>0</v>
          </cell>
          <cell r="K752">
            <v>0</v>
          </cell>
          <cell r="L752">
            <v>0</v>
          </cell>
          <cell r="M752">
            <v>160</v>
          </cell>
          <cell r="N752">
            <v>0</v>
          </cell>
          <cell r="O752">
            <v>0</v>
          </cell>
          <cell r="P752">
            <v>0</v>
          </cell>
          <cell r="Q752">
            <v>0</v>
          </cell>
          <cell r="R752">
            <v>0</v>
          </cell>
          <cell r="S752">
            <v>0</v>
          </cell>
          <cell r="T752">
            <v>100</v>
          </cell>
          <cell r="U752">
            <v>10</v>
          </cell>
          <cell r="V752">
            <v>80</v>
          </cell>
          <cell r="W752">
            <v>30</v>
          </cell>
          <cell r="X752">
            <v>30</v>
          </cell>
          <cell r="Y752">
            <v>0</v>
          </cell>
          <cell r="Z752">
            <v>100</v>
          </cell>
          <cell r="AA752">
            <v>150</v>
          </cell>
          <cell r="AB752">
            <v>100</v>
          </cell>
          <cell r="AC752">
            <v>0</v>
          </cell>
          <cell r="AD752">
            <v>0</v>
          </cell>
          <cell r="AE752">
            <v>0</v>
          </cell>
          <cell r="AF752">
            <v>0</v>
          </cell>
          <cell r="AG752">
            <v>0</v>
          </cell>
          <cell r="AH752">
            <v>0</v>
          </cell>
        </row>
        <row r="752">
          <cell r="AK752">
            <v>760</v>
          </cell>
          <cell r="AL752" t="str">
            <v>神经内科</v>
          </cell>
        </row>
        <row r="753">
          <cell r="F753" t="str">
            <v>神经内科</v>
          </cell>
          <cell r="G753">
            <v>2020</v>
          </cell>
        </row>
        <row r="753">
          <cell r="I753" t="str">
            <v>合格</v>
          </cell>
          <cell r="J753">
            <v>0</v>
          </cell>
          <cell r="K753">
            <v>0</v>
          </cell>
          <cell r="L753">
            <v>0</v>
          </cell>
          <cell r="M753">
            <v>160</v>
          </cell>
        </row>
        <row r="753">
          <cell r="O753">
            <v>1</v>
          </cell>
          <cell r="P753">
            <v>1</v>
          </cell>
        </row>
        <row r="753">
          <cell r="S753">
            <v>40</v>
          </cell>
          <cell r="T753">
            <v>100</v>
          </cell>
          <cell r="U753">
            <v>10</v>
          </cell>
          <cell r="V753">
            <v>20</v>
          </cell>
          <cell r="W753">
            <v>30</v>
          </cell>
          <cell r="X753">
            <v>30</v>
          </cell>
          <cell r="Y753">
            <v>0</v>
          </cell>
          <cell r="Z753">
            <v>100</v>
          </cell>
          <cell r="AA753">
            <v>150</v>
          </cell>
          <cell r="AB753">
            <v>100</v>
          </cell>
          <cell r="AC753">
            <v>0</v>
          </cell>
          <cell r="AD753">
            <v>0</v>
          </cell>
          <cell r="AE753">
            <v>0</v>
          </cell>
          <cell r="AF753">
            <v>0</v>
          </cell>
          <cell r="AG753">
            <v>0</v>
          </cell>
          <cell r="AH753">
            <v>0</v>
          </cell>
        </row>
        <row r="753">
          <cell r="AK753">
            <v>740</v>
          </cell>
          <cell r="AL753" t="str">
            <v>神经内科</v>
          </cell>
        </row>
        <row r="754">
          <cell r="F754" t="str">
            <v>神经内科</v>
          </cell>
          <cell r="G754">
            <v>2020</v>
          </cell>
        </row>
        <row r="754">
          <cell r="I754" t="str">
            <v>合格</v>
          </cell>
          <cell r="J754">
            <v>0</v>
          </cell>
          <cell r="K754">
            <v>0</v>
          </cell>
          <cell r="L754">
            <v>0</v>
          </cell>
          <cell r="M754">
            <v>160</v>
          </cell>
          <cell r="N754">
            <v>0</v>
          </cell>
          <cell r="O754">
            <v>1</v>
          </cell>
          <cell r="P754">
            <v>1</v>
          </cell>
          <cell r="Q754">
            <v>0</v>
          </cell>
          <cell r="R754">
            <v>0</v>
          </cell>
          <cell r="S754">
            <v>40</v>
          </cell>
          <cell r="T754">
            <v>100</v>
          </cell>
          <cell r="U754">
            <v>0</v>
          </cell>
          <cell r="V754">
            <v>20</v>
          </cell>
          <cell r="W754">
            <v>30</v>
          </cell>
          <cell r="X754">
            <v>0</v>
          </cell>
          <cell r="Y754">
            <v>0</v>
          </cell>
          <cell r="Z754">
            <v>100</v>
          </cell>
          <cell r="AA754">
            <v>150</v>
          </cell>
          <cell r="AB754">
            <v>100</v>
          </cell>
          <cell r="AC754">
            <v>0</v>
          </cell>
          <cell r="AD754">
            <v>0</v>
          </cell>
          <cell r="AE754">
            <v>0</v>
          </cell>
          <cell r="AF754">
            <v>0</v>
          </cell>
          <cell r="AG754">
            <v>0</v>
          </cell>
          <cell r="AH754">
            <v>0</v>
          </cell>
        </row>
        <row r="754">
          <cell r="AK754">
            <v>700</v>
          </cell>
          <cell r="AL754" t="str">
            <v>神经内科</v>
          </cell>
        </row>
        <row r="755">
          <cell r="F755" t="str">
            <v>神经内科</v>
          </cell>
          <cell r="G755">
            <v>2022</v>
          </cell>
        </row>
        <row r="755">
          <cell r="I755" t="str">
            <v>合格</v>
          </cell>
          <cell r="J755">
            <v>0</v>
          </cell>
          <cell r="K755">
            <v>0</v>
          </cell>
          <cell r="L755">
            <v>0</v>
          </cell>
          <cell r="M755">
            <v>160</v>
          </cell>
          <cell r="N755">
            <v>0</v>
          </cell>
          <cell r="O755">
            <v>2</v>
          </cell>
          <cell r="P755">
            <v>0</v>
          </cell>
          <cell r="Q755">
            <v>0</v>
          </cell>
          <cell r="R755">
            <v>0</v>
          </cell>
          <cell r="S755">
            <v>40</v>
          </cell>
          <cell r="T755">
            <v>100</v>
          </cell>
          <cell r="U755">
            <v>10</v>
          </cell>
          <cell r="V755">
            <v>80</v>
          </cell>
          <cell r="W755">
            <v>120</v>
          </cell>
          <cell r="X755">
            <v>120</v>
          </cell>
          <cell r="Y755">
            <v>0</v>
          </cell>
          <cell r="Z755">
            <v>0</v>
          </cell>
          <cell r="AA755">
            <v>0</v>
          </cell>
          <cell r="AB755">
            <v>0</v>
          </cell>
          <cell r="AC755">
            <v>0</v>
          </cell>
          <cell r="AD755">
            <v>20</v>
          </cell>
          <cell r="AE755">
            <v>0</v>
          </cell>
          <cell r="AF755">
            <v>0</v>
          </cell>
          <cell r="AG755">
            <v>0</v>
          </cell>
          <cell r="AH755">
            <v>0</v>
          </cell>
        </row>
        <row r="755">
          <cell r="AK755">
            <v>650</v>
          </cell>
          <cell r="AL755" t="str">
            <v>神经内科</v>
          </cell>
        </row>
        <row r="756">
          <cell r="F756" t="str">
            <v>神经内科</v>
          </cell>
          <cell r="G756">
            <v>2021</v>
          </cell>
        </row>
        <row r="756">
          <cell r="I756" t="str">
            <v>合格</v>
          </cell>
          <cell r="J756">
            <v>0</v>
          </cell>
          <cell r="K756">
            <v>0</v>
          </cell>
          <cell r="L756">
            <v>0</v>
          </cell>
          <cell r="M756">
            <v>160</v>
          </cell>
          <cell r="N756">
            <v>0</v>
          </cell>
          <cell r="O756">
            <v>1</v>
          </cell>
          <cell r="P756">
            <v>0</v>
          </cell>
          <cell r="Q756">
            <v>0</v>
          </cell>
          <cell r="R756">
            <v>0</v>
          </cell>
          <cell r="S756">
            <v>20</v>
          </cell>
          <cell r="T756">
            <v>100</v>
          </cell>
          <cell r="U756">
            <v>10</v>
          </cell>
          <cell r="V756">
            <v>60</v>
          </cell>
          <cell r="W756">
            <v>120</v>
          </cell>
          <cell r="X756">
            <v>120</v>
          </cell>
          <cell r="Y756">
            <v>0</v>
          </cell>
          <cell r="Z756">
            <v>0</v>
          </cell>
          <cell r="AA756">
            <v>0</v>
          </cell>
          <cell r="AB756">
            <v>0</v>
          </cell>
          <cell r="AC756">
            <v>0</v>
          </cell>
          <cell r="AD756">
            <v>0</v>
          </cell>
          <cell r="AE756">
            <v>0</v>
          </cell>
          <cell r="AF756">
            <v>0</v>
          </cell>
          <cell r="AG756">
            <v>0</v>
          </cell>
          <cell r="AH756">
            <v>0</v>
          </cell>
        </row>
        <row r="756">
          <cell r="AK756">
            <v>590</v>
          </cell>
          <cell r="AL756" t="str">
            <v>神经内科</v>
          </cell>
        </row>
        <row r="757">
          <cell r="F757" t="str">
            <v>神经内科</v>
          </cell>
          <cell r="G757">
            <v>2022</v>
          </cell>
        </row>
        <row r="757">
          <cell r="I757" t="str">
            <v>合格</v>
          </cell>
          <cell r="J757">
            <v>0</v>
          </cell>
          <cell r="K757">
            <v>0</v>
          </cell>
          <cell r="L757">
            <v>0</v>
          </cell>
          <cell r="M757">
            <v>160</v>
          </cell>
        </row>
        <row r="757">
          <cell r="O757">
            <v>3</v>
          </cell>
          <cell r="P757">
            <v>0</v>
          </cell>
        </row>
        <row r="757">
          <cell r="S757">
            <v>60</v>
          </cell>
          <cell r="T757">
            <v>100</v>
          </cell>
          <cell r="U757">
            <v>10</v>
          </cell>
          <cell r="V757">
            <v>80</v>
          </cell>
          <cell r="W757">
            <v>60</v>
          </cell>
          <cell r="X757">
            <v>120</v>
          </cell>
          <cell r="Y757">
            <v>0</v>
          </cell>
          <cell r="Z757">
            <v>0</v>
          </cell>
          <cell r="AA757">
            <v>0</v>
          </cell>
          <cell r="AB757">
            <v>0</v>
          </cell>
          <cell r="AC757">
            <v>0</v>
          </cell>
          <cell r="AD757">
            <v>0</v>
          </cell>
          <cell r="AE757">
            <v>0</v>
          </cell>
          <cell r="AF757">
            <v>0</v>
          </cell>
          <cell r="AG757">
            <v>0</v>
          </cell>
          <cell r="AH757">
            <v>0</v>
          </cell>
        </row>
        <row r="757">
          <cell r="AK757">
            <v>590</v>
          </cell>
          <cell r="AL757" t="str">
            <v>神经内科</v>
          </cell>
        </row>
        <row r="758">
          <cell r="F758" t="str">
            <v>神经内科</v>
          </cell>
          <cell r="G758">
            <v>2020</v>
          </cell>
        </row>
        <row r="758">
          <cell r="I758" t="str">
            <v>合格</v>
          </cell>
          <cell r="J758">
            <v>0</v>
          </cell>
          <cell r="K758">
            <v>0</v>
          </cell>
          <cell r="L758">
            <v>0</v>
          </cell>
          <cell r="M758">
            <v>160</v>
          </cell>
          <cell r="N758">
            <v>0</v>
          </cell>
          <cell r="O758">
            <v>2</v>
          </cell>
          <cell r="P758">
            <v>0</v>
          </cell>
          <cell r="Q758">
            <v>0</v>
          </cell>
          <cell r="R758">
            <v>0</v>
          </cell>
          <cell r="S758">
            <v>40</v>
          </cell>
          <cell r="T758">
            <v>100</v>
          </cell>
          <cell r="U758">
            <v>0</v>
          </cell>
          <cell r="V758">
            <v>20</v>
          </cell>
          <cell r="W758">
            <v>0</v>
          </cell>
          <cell r="X758">
            <v>0</v>
          </cell>
          <cell r="Y758">
            <v>0</v>
          </cell>
          <cell r="Z758">
            <v>100</v>
          </cell>
          <cell r="AA758">
            <v>150</v>
          </cell>
          <cell r="AB758">
            <v>0</v>
          </cell>
          <cell r="AC758">
            <v>0</v>
          </cell>
          <cell r="AD758">
            <v>0</v>
          </cell>
          <cell r="AE758">
            <v>0</v>
          </cell>
          <cell r="AF758">
            <v>0</v>
          </cell>
          <cell r="AG758">
            <v>0</v>
          </cell>
          <cell r="AH758">
            <v>0</v>
          </cell>
        </row>
        <row r="758">
          <cell r="AK758">
            <v>570</v>
          </cell>
          <cell r="AL758" t="str">
            <v>神经内科</v>
          </cell>
        </row>
        <row r="759">
          <cell r="F759" t="str">
            <v>神经内科</v>
          </cell>
          <cell r="G759">
            <v>2021</v>
          </cell>
        </row>
        <row r="759">
          <cell r="I759" t="str">
            <v>合格</v>
          </cell>
          <cell r="J759">
            <v>0</v>
          </cell>
          <cell r="K759">
            <v>0</v>
          </cell>
          <cell r="L759">
            <v>0</v>
          </cell>
          <cell r="M759">
            <v>160</v>
          </cell>
          <cell r="N759">
            <v>0</v>
          </cell>
          <cell r="O759">
            <v>3</v>
          </cell>
          <cell r="P759">
            <v>5</v>
          </cell>
          <cell r="Q759">
            <v>0</v>
          </cell>
          <cell r="R759">
            <v>0</v>
          </cell>
          <cell r="S759">
            <v>160</v>
          </cell>
          <cell r="T759">
            <v>100</v>
          </cell>
          <cell r="U759">
            <v>10</v>
          </cell>
          <cell r="V759">
            <v>80</v>
          </cell>
          <cell r="W759">
            <v>30</v>
          </cell>
          <cell r="X759">
            <v>30</v>
          </cell>
          <cell r="Y759">
            <v>0</v>
          </cell>
          <cell r="Z759">
            <v>0</v>
          </cell>
          <cell r="AA759">
            <v>0</v>
          </cell>
          <cell r="AB759">
            <v>0</v>
          </cell>
          <cell r="AC759">
            <v>0</v>
          </cell>
          <cell r="AD759">
            <v>0</v>
          </cell>
          <cell r="AE759">
            <v>0</v>
          </cell>
          <cell r="AF759">
            <v>0</v>
          </cell>
          <cell r="AG759">
            <v>0</v>
          </cell>
          <cell r="AH759">
            <v>0</v>
          </cell>
        </row>
        <row r="759">
          <cell r="AK759">
            <v>570</v>
          </cell>
          <cell r="AL759" t="str">
            <v>神经内科</v>
          </cell>
        </row>
        <row r="760">
          <cell r="F760" t="str">
            <v>神经内科</v>
          </cell>
          <cell r="G760">
            <v>2022</v>
          </cell>
        </row>
        <row r="760">
          <cell r="I760" t="str">
            <v>合格</v>
          </cell>
          <cell r="J760">
            <v>0</v>
          </cell>
          <cell r="K760">
            <v>0</v>
          </cell>
          <cell r="L760">
            <v>0</v>
          </cell>
          <cell r="M760">
            <v>160</v>
          </cell>
        </row>
        <row r="760">
          <cell r="O760">
            <v>3</v>
          </cell>
          <cell r="P760">
            <v>2</v>
          </cell>
        </row>
        <row r="760">
          <cell r="S760">
            <v>100</v>
          </cell>
          <cell r="T760">
            <v>100</v>
          </cell>
          <cell r="U760">
            <v>10</v>
          </cell>
          <cell r="V760">
            <v>80</v>
          </cell>
          <cell r="W760">
            <v>60</v>
          </cell>
          <cell r="X760">
            <v>60</v>
          </cell>
          <cell r="Y760">
            <v>0</v>
          </cell>
          <cell r="Z760">
            <v>0</v>
          </cell>
          <cell r="AA760">
            <v>0</v>
          </cell>
          <cell r="AB760">
            <v>0</v>
          </cell>
          <cell r="AC760">
            <v>0</v>
          </cell>
          <cell r="AD760">
            <v>0</v>
          </cell>
          <cell r="AE760">
            <v>0</v>
          </cell>
          <cell r="AF760">
            <v>0</v>
          </cell>
          <cell r="AG760">
            <v>0</v>
          </cell>
          <cell r="AH760">
            <v>0</v>
          </cell>
        </row>
        <row r="760">
          <cell r="AK760">
            <v>570</v>
          </cell>
          <cell r="AL760" t="str">
            <v>神经内科</v>
          </cell>
        </row>
        <row r="761">
          <cell r="F761" t="str">
            <v>神经内科</v>
          </cell>
          <cell r="G761">
            <v>2022</v>
          </cell>
        </row>
        <row r="761">
          <cell r="I761" t="str">
            <v>合格</v>
          </cell>
          <cell r="J761">
            <v>0</v>
          </cell>
          <cell r="K761">
            <v>0</v>
          </cell>
          <cell r="L761">
            <v>0</v>
          </cell>
          <cell r="M761">
            <v>160</v>
          </cell>
        </row>
        <row r="761">
          <cell r="O761">
            <v>2</v>
          </cell>
          <cell r="P761">
            <v>1</v>
          </cell>
        </row>
        <row r="761">
          <cell r="S761">
            <v>60</v>
          </cell>
          <cell r="T761">
            <v>100</v>
          </cell>
          <cell r="U761">
            <v>10</v>
          </cell>
          <cell r="V761">
            <v>80</v>
          </cell>
          <cell r="W761">
            <v>60</v>
          </cell>
          <cell r="X761">
            <v>90</v>
          </cell>
          <cell r="Y761">
            <v>0</v>
          </cell>
          <cell r="Z761">
            <v>0</v>
          </cell>
          <cell r="AA761">
            <v>0</v>
          </cell>
          <cell r="AB761">
            <v>0</v>
          </cell>
          <cell r="AC761">
            <v>0</v>
          </cell>
          <cell r="AD761">
            <v>0</v>
          </cell>
          <cell r="AE761">
            <v>0</v>
          </cell>
          <cell r="AF761">
            <v>0</v>
          </cell>
          <cell r="AG761">
            <v>0</v>
          </cell>
          <cell r="AH761">
            <v>0</v>
          </cell>
        </row>
        <row r="761">
          <cell r="AK761">
            <v>560</v>
          </cell>
          <cell r="AL761" t="str">
            <v>神经内科</v>
          </cell>
        </row>
        <row r="762">
          <cell r="F762" t="str">
            <v>神经内科</v>
          </cell>
          <cell r="G762">
            <v>2021</v>
          </cell>
        </row>
        <row r="762">
          <cell r="I762" t="str">
            <v>合格</v>
          </cell>
          <cell r="J762">
            <v>0</v>
          </cell>
          <cell r="K762">
            <v>0</v>
          </cell>
          <cell r="L762">
            <v>0</v>
          </cell>
          <cell r="M762">
            <v>160</v>
          </cell>
        </row>
        <row r="762">
          <cell r="O762">
            <v>3</v>
          </cell>
          <cell r="P762">
            <v>1</v>
          </cell>
        </row>
        <row r="762">
          <cell r="S762">
            <v>80</v>
          </cell>
          <cell r="T762">
            <v>100</v>
          </cell>
          <cell r="U762">
            <v>10</v>
          </cell>
          <cell r="V762">
            <v>20</v>
          </cell>
          <cell r="W762">
            <v>60</v>
          </cell>
          <cell r="X762">
            <v>30</v>
          </cell>
          <cell r="Y762">
            <v>0</v>
          </cell>
          <cell r="Z762">
            <v>100</v>
          </cell>
          <cell r="AA762">
            <v>0</v>
          </cell>
          <cell r="AB762">
            <v>0</v>
          </cell>
          <cell r="AC762">
            <v>0</v>
          </cell>
          <cell r="AD762">
            <v>0</v>
          </cell>
          <cell r="AE762">
            <v>0</v>
          </cell>
          <cell r="AF762">
            <v>0</v>
          </cell>
          <cell r="AG762">
            <v>0</v>
          </cell>
          <cell r="AH762">
            <v>0</v>
          </cell>
        </row>
        <row r="762">
          <cell r="AK762">
            <v>560</v>
          </cell>
          <cell r="AL762" t="str">
            <v>神经内科</v>
          </cell>
        </row>
        <row r="763">
          <cell r="F763" t="str">
            <v>神经内科</v>
          </cell>
          <cell r="G763">
            <v>2022</v>
          </cell>
        </row>
        <row r="763">
          <cell r="I763" t="str">
            <v>合格</v>
          </cell>
          <cell r="J763">
            <v>0</v>
          </cell>
          <cell r="K763">
            <v>0</v>
          </cell>
          <cell r="L763">
            <v>0</v>
          </cell>
          <cell r="M763">
            <v>160</v>
          </cell>
          <cell r="N763">
            <v>0</v>
          </cell>
          <cell r="O763">
            <v>3</v>
          </cell>
          <cell r="P763">
            <v>0</v>
          </cell>
          <cell r="Q763">
            <v>0</v>
          </cell>
          <cell r="R763">
            <v>0</v>
          </cell>
          <cell r="S763">
            <v>60</v>
          </cell>
          <cell r="T763">
            <v>100</v>
          </cell>
          <cell r="U763">
            <v>10</v>
          </cell>
          <cell r="V763">
            <v>60</v>
          </cell>
          <cell r="W763">
            <v>90</v>
          </cell>
          <cell r="X763">
            <v>60</v>
          </cell>
          <cell r="Y763">
            <v>0</v>
          </cell>
          <cell r="Z763">
            <v>0</v>
          </cell>
          <cell r="AA763">
            <v>0</v>
          </cell>
          <cell r="AB763">
            <v>0</v>
          </cell>
          <cell r="AC763">
            <v>0</v>
          </cell>
          <cell r="AD763">
            <v>0</v>
          </cell>
          <cell r="AE763">
            <v>0</v>
          </cell>
          <cell r="AF763">
            <v>0</v>
          </cell>
          <cell r="AG763">
            <v>0</v>
          </cell>
          <cell r="AH763">
            <v>0</v>
          </cell>
        </row>
        <row r="763">
          <cell r="AK763">
            <v>540</v>
          </cell>
          <cell r="AL763" t="str">
            <v>神经内科</v>
          </cell>
        </row>
        <row r="764">
          <cell r="F764" t="str">
            <v>神经内科</v>
          </cell>
          <cell r="G764">
            <v>2022</v>
          </cell>
        </row>
        <row r="764">
          <cell r="I764" t="str">
            <v>合格</v>
          </cell>
          <cell r="J764">
            <v>0</v>
          </cell>
          <cell r="K764">
            <v>0</v>
          </cell>
          <cell r="L764">
            <v>0</v>
          </cell>
          <cell r="M764">
            <v>120</v>
          </cell>
        </row>
        <row r="764">
          <cell r="O764">
            <v>3</v>
          </cell>
          <cell r="P764">
            <v>2</v>
          </cell>
        </row>
        <row r="764">
          <cell r="S764">
            <v>100</v>
          </cell>
          <cell r="T764">
            <v>100</v>
          </cell>
          <cell r="U764">
            <v>10</v>
          </cell>
          <cell r="V764">
            <v>80</v>
          </cell>
          <cell r="W764">
            <v>60</v>
          </cell>
          <cell r="X764">
            <v>60</v>
          </cell>
          <cell r="Y764">
            <v>0</v>
          </cell>
          <cell r="Z764">
            <v>0</v>
          </cell>
          <cell r="AA764">
            <v>0</v>
          </cell>
          <cell r="AB764">
            <v>0</v>
          </cell>
          <cell r="AC764">
            <v>0</v>
          </cell>
          <cell r="AD764">
            <v>0</v>
          </cell>
          <cell r="AE764">
            <v>0</v>
          </cell>
          <cell r="AF764">
            <v>0</v>
          </cell>
          <cell r="AG764">
            <v>0</v>
          </cell>
          <cell r="AH764">
            <v>0</v>
          </cell>
        </row>
        <row r="764">
          <cell r="AK764">
            <v>530</v>
          </cell>
          <cell r="AL764" t="str">
            <v>神经内科</v>
          </cell>
        </row>
        <row r="765">
          <cell r="F765" t="str">
            <v>神经内科</v>
          </cell>
          <cell r="G765">
            <v>2021</v>
          </cell>
        </row>
        <row r="765">
          <cell r="I765" t="str">
            <v>合格</v>
          </cell>
          <cell r="J765">
            <v>0</v>
          </cell>
          <cell r="K765">
            <v>0</v>
          </cell>
          <cell r="L765">
            <v>0</v>
          </cell>
          <cell r="M765">
            <v>160</v>
          </cell>
          <cell r="N765">
            <v>0</v>
          </cell>
          <cell r="O765">
            <v>1</v>
          </cell>
          <cell r="P765">
            <v>1</v>
          </cell>
          <cell r="Q765">
            <v>0</v>
          </cell>
          <cell r="R765">
            <v>0</v>
          </cell>
          <cell r="S765">
            <v>40</v>
          </cell>
          <cell r="T765">
            <v>100</v>
          </cell>
          <cell r="U765">
            <v>10</v>
          </cell>
          <cell r="V765">
            <v>80</v>
          </cell>
          <cell r="W765">
            <v>30</v>
          </cell>
          <cell r="X765">
            <v>0</v>
          </cell>
          <cell r="Y765">
            <v>0</v>
          </cell>
          <cell r="Z765">
            <v>100</v>
          </cell>
          <cell r="AA765">
            <v>0</v>
          </cell>
          <cell r="AB765">
            <v>0</v>
          </cell>
          <cell r="AC765">
            <v>0</v>
          </cell>
          <cell r="AD765">
            <v>0</v>
          </cell>
          <cell r="AE765">
            <v>0</v>
          </cell>
          <cell r="AF765">
            <v>0</v>
          </cell>
          <cell r="AG765">
            <v>0</v>
          </cell>
          <cell r="AH765">
            <v>0</v>
          </cell>
        </row>
        <row r="765">
          <cell r="AK765">
            <v>520</v>
          </cell>
          <cell r="AL765" t="str">
            <v>神经内科</v>
          </cell>
        </row>
        <row r="766">
          <cell r="F766" t="str">
            <v>神经内科</v>
          </cell>
          <cell r="G766">
            <v>2021</v>
          </cell>
        </row>
        <row r="766">
          <cell r="I766" t="str">
            <v>合格</v>
          </cell>
          <cell r="J766">
            <v>0</v>
          </cell>
          <cell r="K766">
            <v>0</v>
          </cell>
          <cell r="L766">
            <v>0</v>
          </cell>
          <cell r="M766">
            <v>160</v>
          </cell>
          <cell r="N766">
            <v>0</v>
          </cell>
          <cell r="O766">
            <v>0</v>
          </cell>
          <cell r="P766">
            <v>0</v>
          </cell>
          <cell r="Q766">
            <v>0</v>
          </cell>
          <cell r="R766">
            <v>0</v>
          </cell>
          <cell r="S766">
            <v>0</v>
          </cell>
          <cell r="T766">
            <v>100</v>
          </cell>
          <cell r="U766">
            <v>0</v>
          </cell>
          <cell r="V766">
            <v>0</v>
          </cell>
          <cell r="W766">
            <v>0</v>
          </cell>
          <cell r="X766">
            <v>0</v>
          </cell>
          <cell r="Y766">
            <v>0</v>
          </cell>
          <cell r="Z766">
            <v>100</v>
          </cell>
          <cell r="AA766">
            <v>150</v>
          </cell>
          <cell r="AB766">
            <v>0</v>
          </cell>
          <cell r="AC766">
            <v>0</v>
          </cell>
          <cell r="AD766">
            <v>0</v>
          </cell>
          <cell r="AE766">
            <v>0</v>
          </cell>
          <cell r="AF766">
            <v>0</v>
          </cell>
          <cell r="AG766">
            <v>0</v>
          </cell>
          <cell r="AH766">
            <v>0</v>
          </cell>
        </row>
        <row r="766">
          <cell r="AK766">
            <v>510</v>
          </cell>
          <cell r="AL766" t="str">
            <v>神经内科</v>
          </cell>
        </row>
        <row r="767">
          <cell r="F767" t="str">
            <v>神经内科</v>
          </cell>
          <cell r="G767">
            <v>2021</v>
          </cell>
        </row>
        <row r="767">
          <cell r="I767" t="str">
            <v>合格</v>
          </cell>
          <cell r="J767">
            <v>0</v>
          </cell>
          <cell r="K767">
            <v>0</v>
          </cell>
          <cell r="L767">
            <v>0</v>
          </cell>
          <cell r="M767">
            <v>160</v>
          </cell>
          <cell r="N767">
            <v>0</v>
          </cell>
          <cell r="O767">
            <v>2</v>
          </cell>
          <cell r="P767">
            <v>1</v>
          </cell>
          <cell r="Q767">
            <v>0</v>
          </cell>
          <cell r="R767">
            <v>0</v>
          </cell>
          <cell r="S767">
            <v>60</v>
          </cell>
          <cell r="T767">
            <v>100</v>
          </cell>
          <cell r="U767">
            <v>0</v>
          </cell>
          <cell r="V767">
            <v>60</v>
          </cell>
          <cell r="W767">
            <v>0</v>
          </cell>
          <cell r="X767">
            <v>30</v>
          </cell>
          <cell r="Y767">
            <v>0</v>
          </cell>
          <cell r="Z767">
            <v>100</v>
          </cell>
          <cell r="AA767">
            <v>0</v>
          </cell>
          <cell r="AB767">
            <v>0</v>
          </cell>
          <cell r="AC767">
            <v>0</v>
          </cell>
          <cell r="AD767">
            <v>0</v>
          </cell>
          <cell r="AE767">
            <v>0</v>
          </cell>
          <cell r="AF767">
            <v>0</v>
          </cell>
          <cell r="AG767">
            <v>0</v>
          </cell>
          <cell r="AH767">
            <v>0</v>
          </cell>
        </row>
        <row r="767">
          <cell r="AK767">
            <v>510</v>
          </cell>
          <cell r="AL767" t="str">
            <v>神经内科</v>
          </cell>
        </row>
        <row r="768">
          <cell r="F768" t="str">
            <v>神经内科</v>
          </cell>
          <cell r="G768">
            <v>2022</v>
          </cell>
        </row>
        <row r="768">
          <cell r="I768" t="str">
            <v>合格</v>
          </cell>
          <cell r="J768">
            <v>0</v>
          </cell>
          <cell r="K768">
            <v>0</v>
          </cell>
          <cell r="L768">
            <v>0</v>
          </cell>
          <cell r="M768">
            <v>160</v>
          </cell>
        </row>
        <row r="768">
          <cell r="O768">
            <v>2</v>
          </cell>
          <cell r="P768">
            <v>2</v>
          </cell>
        </row>
        <row r="768">
          <cell r="S768">
            <v>80</v>
          </cell>
          <cell r="T768">
            <v>100</v>
          </cell>
          <cell r="U768">
            <v>10</v>
          </cell>
          <cell r="V768">
            <v>40</v>
          </cell>
          <cell r="W768">
            <v>60</v>
          </cell>
          <cell r="X768">
            <v>60</v>
          </cell>
          <cell r="Y768">
            <v>0</v>
          </cell>
          <cell r="Z768">
            <v>0</v>
          </cell>
          <cell r="AA768">
            <v>0</v>
          </cell>
          <cell r="AB768">
            <v>0</v>
          </cell>
          <cell r="AC768">
            <v>0</v>
          </cell>
          <cell r="AD768">
            <v>0</v>
          </cell>
          <cell r="AE768">
            <v>0</v>
          </cell>
          <cell r="AF768">
            <v>0</v>
          </cell>
          <cell r="AG768">
            <v>0</v>
          </cell>
          <cell r="AH768">
            <v>0</v>
          </cell>
        </row>
        <row r="768">
          <cell r="AK768">
            <v>510</v>
          </cell>
          <cell r="AL768" t="str">
            <v>神经内科</v>
          </cell>
        </row>
        <row r="769">
          <cell r="F769" t="str">
            <v>神经内科</v>
          </cell>
          <cell r="G769">
            <v>2022</v>
          </cell>
        </row>
        <row r="769">
          <cell r="I769" t="str">
            <v>合格</v>
          </cell>
          <cell r="J769">
            <v>0</v>
          </cell>
          <cell r="K769">
            <v>0</v>
          </cell>
          <cell r="L769">
            <v>0</v>
          </cell>
          <cell r="M769">
            <v>120</v>
          </cell>
        </row>
        <row r="769">
          <cell r="O769">
            <v>4</v>
          </cell>
        </row>
        <row r="769">
          <cell r="S769">
            <v>80</v>
          </cell>
          <cell r="T769">
            <v>100</v>
          </cell>
          <cell r="U769">
            <v>10</v>
          </cell>
          <cell r="V769">
            <v>80</v>
          </cell>
          <cell r="W769">
            <v>60</v>
          </cell>
          <cell r="X769">
            <v>60</v>
          </cell>
          <cell r="Y769">
            <v>0</v>
          </cell>
          <cell r="Z769">
            <v>0</v>
          </cell>
          <cell r="AA769">
            <v>0</v>
          </cell>
          <cell r="AB769">
            <v>0</v>
          </cell>
          <cell r="AC769">
            <v>0</v>
          </cell>
          <cell r="AD769">
            <v>0</v>
          </cell>
          <cell r="AE769">
            <v>0</v>
          </cell>
          <cell r="AF769">
            <v>0</v>
          </cell>
          <cell r="AG769">
            <v>0</v>
          </cell>
          <cell r="AH769">
            <v>0</v>
          </cell>
        </row>
        <row r="769">
          <cell r="AK769">
            <v>510</v>
          </cell>
          <cell r="AL769" t="str">
            <v>神经内科</v>
          </cell>
        </row>
        <row r="770">
          <cell r="F770" t="str">
            <v>神经内科</v>
          </cell>
          <cell r="G770">
            <v>2022</v>
          </cell>
        </row>
        <row r="770">
          <cell r="I770" t="str">
            <v>合格</v>
          </cell>
          <cell r="J770">
            <v>0</v>
          </cell>
          <cell r="K770">
            <v>0</v>
          </cell>
          <cell r="L770">
            <v>0</v>
          </cell>
          <cell r="M770">
            <v>160</v>
          </cell>
        </row>
        <row r="770">
          <cell r="O770">
            <v>3</v>
          </cell>
          <cell r="P770">
            <v>2</v>
          </cell>
        </row>
        <row r="770">
          <cell r="S770">
            <v>100</v>
          </cell>
          <cell r="T770">
            <v>100</v>
          </cell>
          <cell r="U770">
            <v>10</v>
          </cell>
          <cell r="V770">
            <v>60</v>
          </cell>
          <cell r="W770">
            <v>60</v>
          </cell>
          <cell r="X770">
            <v>0</v>
          </cell>
          <cell r="Y770">
            <v>0</v>
          </cell>
          <cell r="Z770">
            <v>0</v>
          </cell>
          <cell r="AA770">
            <v>0</v>
          </cell>
          <cell r="AB770">
            <v>0</v>
          </cell>
          <cell r="AC770">
            <v>0</v>
          </cell>
          <cell r="AD770">
            <v>0</v>
          </cell>
          <cell r="AE770">
            <v>0</v>
          </cell>
          <cell r="AF770">
            <v>0</v>
          </cell>
          <cell r="AG770">
            <v>0</v>
          </cell>
          <cell r="AH770">
            <v>0</v>
          </cell>
        </row>
        <row r="770">
          <cell r="AK770">
            <v>490</v>
          </cell>
          <cell r="AL770" t="str">
            <v>神经内科</v>
          </cell>
        </row>
        <row r="771">
          <cell r="F771" t="str">
            <v>神经内科</v>
          </cell>
          <cell r="G771">
            <v>2022</v>
          </cell>
        </row>
        <row r="771">
          <cell r="I771" t="str">
            <v>合格</v>
          </cell>
          <cell r="J771">
            <v>0</v>
          </cell>
          <cell r="K771">
            <v>0</v>
          </cell>
          <cell r="L771">
            <v>0</v>
          </cell>
          <cell r="M771">
            <v>160</v>
          </cell>
        </row>
        <row r="771">
          <cell r="O771">
            <v>2</v>
          </cell>
          <cell r="P771">
            <v>1</v>
          </cell>
        </row>
        <row r="771">
          <cell r="S771">
            <v>60</v>
          </cell>
          <cell r="T771">
            <v>100</v>
          </cell>
          <cell r="U771">
            <v>10</v>
          </cell>
          <cell r="V771">
            <v>40</v>
          </cell>
          <cell r="W771">
            <v>60</v>
          </cell>
          <cell r="X771">
            <v>60</v>
          </cell>
          <cell r="Y771">
            <v>0</v>
          </cell>
          <cell r="Z771">
            <v>0</v>
          </cell>
          <cell r="AA771">
            <v>0</v>
          </cell>
          <cell r="AB771">
            <v>0</v>
          </cell>
          <cell r="AC771">
            <v>0</v>
          </cell>
          <cell r="AD771">
            <v>0</v>
          </cell>
          <cell r="AE771">
            <v>0</v>
          </cell>
          <cell r="AF771">
            <v>0</v>
          </cell>
          <cell r="AG771">
            <v>0</v>
          </cell>
          <cell r="AH771">
            <v>0</v>
          </cell>
        </row>
        <row r="771">
          <cell r="AK771">
            <v>490</v>
          </cell>
          <cell r="AL771" t="str">
            <v>神经内科</v>
          </cell>
        </row>
        <row r="772">
          <cell r="F772" t="str">
            <v>神经内科</v>
          </cell>
          <cell r="G772">
            <v>2022</v>
          </cell>
        </row>
        <row r="772">
          <cell r="I772" t="str">
            <v>合格</v>
          </cell>
          <cell r="J772">
            <v>0</v>
          </cell>
          <cell r="K772">
            <v>0</v>
          </cell>
          <cell r="L772">
            <v>0</v>
          </cell>
          <cell r="M772">
            <v>160</v>
          </cell>
          <cell r="N772">
            <v>0</v>
          </cell>
          <cell r="O772">
            <v>0</v>
          </cell>
          <cell r="P772">
            <v>0</v>
          </cell>
          <cell r="Q772">
            <v>0</v>
          </cell>
          <cell r="R772">
            <v>0</v>
          </cell>
          <cell r="S772">
            <v>0</v>
          </cell>
          <cell r="T772">
            <v>100</v>
          </cell>
          <cell r="U772">
            <v>10</v>
          </cell>
          <cell r="V772">
            <v>80</v>
          </cell>
          <cell r="W772">
            <v>30</v>
          </cell>
          <cell r="X772">
            <v>60</v>
          </cell>
          <cell r="Y772">
            <v>20</v>
          </cell>
          <cell r="Z772">
            <v>0</v>
          </cell>
          <cell r="AA772">
            <v>0</v>
          </cell>
          <cell r="AB772">
            <v>0</v>
          </cell>
          <cell r="AC772">
            <v>0</v>
          </cell>
          <cell r="AD772">
            <v>20</v>
          </cell>
          <cell r="AE772">
            <v>0</v>
          </cell>
          <cell r="AF772">
            <v>0</v>
          </cell>
          <cell r="AG772">
            <v>0</v>
          </cell>
          <cell r="AH772">
            <v>0</v>
          </cell>
        </row>
        <row r="772">
          <cell r="AK772">
            <v>480</v>
          </cell>
          <cell r="AL772" t="str">
            <v>神经内科</v>
          </cell>
        </row>
        <row r="773">
          <cell r="F773" t="str">
            <v>神经内科</v>
          </cell>
          <cell r="G773">
            <v>2022</v>
          </cell>
        </row>
        <row r="773">
          <cell r="I773" t="str">
            <v>合格</v>
          </cell>
          <cell r="J773">
            <v>0</v>
          </cell>
          <cell r="K773">
            <v>0</v>
          </cell>
          <cell r="L773">
            <v>0</v>
          </cell>
          <cell r="M773">
            <v>160</v>
          </cell>
        </row>
        <row r="773">
          <cell r="O773">
            <v>4</v>
          </cell>
          <cell r="P773">
            <v>0</v>
          </cell>
        </row>
        <row r="773">
          <cell r="S773">
            <v>80</v>
          </cell>
          <cell r="T773">
            <v>100</v>
          </cell>
          <cell r="U773">
            <v>10</v>
          </cell>
          <cell r="V773">
            <v>60</v>
          </cell>
          <cell r="W773">
            <v>60</v>
          </cell>
          <cell r="X773">
            <v>0</v>
          </cell>
          <cell r="Y773">
            <v>0</v>
          </cell>
          <cell r="Z773">
            <v>0</v>
          </cell>
          <cell r="AA773">
            <v>0</v>
          </cell>
          <cell r="AB773">
            <v>0</v>
          </cell>
          <cell r="AC773">
            <v>0</v>
          </cell>
          <cell r="AD773">
            <v>0</v>
          </cell>
          <cell r="AE773">
            <v>0</v>
          </cell>
          <cell r="AF773">
            <v>0</v>
          </cell>
          <cell r="AG773">
            <v>0</v>
          </cell>
          <cell r="AH773">
            <v>0</v>
          </cell>
        </row>
        <row r="773">
          <cell r="AK773">
            <v>470</v>
          </cell>
          <cell r="AL773" t="str">
            <v>神经内科</v>
          </cell>
        </row>
        <row r="774">
          <cell r="F774" t="str">
            <v>神经内科</v>
          </cell>
          <cell r="G774">
            <v>2022</v>
          </cell>
        </row>
        <row r="774">
          <cell r="I774" t="str">
            <v>合格</v>
          </cell>
          <cell r="J774">
            <v>0</v>
          </cell>
          <cell r="K774">
            <v>0</v>
          </cell>
          <cell r="L774">
            <v>0</v>
          </cell>
          <cell r="M774">
            <v>160</v>
          </cell>
          <cell r="N774">
            <v>0</v>
          </cell>
          <cell r="O774">
            <v>2</v>
          </cell>
          <cell r="P774">
            <v>0</v>
          </cell>
          <cell r="Q774">
            <v>0</v>
          </cell>
          <cell r="R774">
            <v>0</v>
          </cell>
          <cell r="S774">
            <v>40</v>
          </cell>
          <cell r="T774">
            <v>100</v>
          </cell>
          <cell r="U774">
            <v>10</v>
          </cell>
          <cell r="V774">
            <v>80</v>
          </cell>
          <cell r="W774">
            <v>30</v>
          </cell>
          <cell r="X774">
            <v>30</v>
          </cell>
          <cell r="Y774">
            <v>0</v>
          </cell>
          <cell r="Z774">
            <v>0</v>
          </cell>
          <cell r="AA774">
            <v>0</v>
          </cell>
          <cell r="AB774">
            <v>0</v>
          </cell>
          <cell r="AC774">
            <v>0</v>
          </cell>
          <cell r="AD774">
            <v>0</v>
          </cell>
          <cell r="AE774">
            <v>0</v>
          </cell>
          <cell r="AF774">
            <v>0</v>
          </cell>
          <cell r="AG774">
            <v>0</v>
          </cell>
          <cell r="AH774">
            <v>0</v>
          </cell>
        </row>
        <row r="774">
          <cell r="AK774">
            <v>450</v>
          </cell>
          <cell r="AL774" t="str">
            <v>神经内科</v>
          </cell>
        </row>
        <row r="775">
          <cell r="F775" t="str">
            <v>神经内科</v>
          </cell>
          <cell r="G775">
            <v>2022</v>
          </cell>
        </row>
        <row r="775">
          <cell r="I775" t="str">
            <v>合格</v>
          </cell>
          <cell r="J775">
            <v>0</v>
          </cell>
          <cell r="K775">
            <v>0</v>
          </cell>
          <cell r="L775">
            <v>0</v>
          </cell>
          <cell r="M775">
            <v>160</v>
          </cell>
          <cell r="N775">
            <v>0</v>
          </cell>
          <cell r="O775">
            <v>2</v>
          </cell>
          <cell r="P775">
            <v>0.5</v>
          </cell>
          <cell r="Q775">
            <v>0</v>
          </cell>
          <cell r="R775">
            <v>0</v>
          </cell>
          <cell r="S775">
            <v>50</v>
          </cell>
          <cell r="T775">
            <v>100</v>
          </cell>
          <cell r="U775">
            <v>10</v>
          </cell>
          <cell r="V775">
            <v>80</v>
          </cell>
          <cell r="W775">
            <v>30</v>
          </cell>
          <cell r="X775">
            <v>0</v>
          </cell>
          <cell r="Y775">
            <v>0</v>
          </cell>
          <cell r="Z775">
            <v>0</v>
          </cell>
          <cell r="AA775">
            <v>0</v>
          </cell>
          <cell r="AB775">
            <v>0</v>
          </cell>
          <cell r="AC775">
            <v>0</v>
          </cell>
          <cell r="AD775">
            <v>20</v>
          </cell>
          <cell r="AE775">
            <v>0</v>
          </cell>
          <cell r="AF775">
            <v>0</v>
          </cell>
          <cell r="AG775">
            <v>0</v>
          </cell>
          <cell r="AH775">
            <v>0</v>
          </cell>
        </row>
        <row r="775">
          <cell r="AK775">
            <v>450</v>
          </cell>
          <cell r="AL775" t="str">
            <v>神经内科</v>
          </cell>
        </row>
        <row r="776">
          <cell r="F776" t="str">
            <v>神经内科</v>
          </cell>
          <cell r="G776">
            <v>2022</v>
          </cell>
        </row>
        <row r="776">
          <cell r="I776" t="str">
            <v>合格</v>
          </cell>
          <cell r="J776">
            <v>0</v>
          </cell>
          <cell r="K776">
            <v>0</v>
          </cell>
          <cell r="L776">
            <v>0</v>
          </cell>
          <cell r="M776">
            <v>160</v>
          </cell>
          <cell r="N776">
            <v>0</v>
          </cell>
          <cell r="O776">
            <v>2</v>
          </cell>
          <cell r="P776">
            <v>0.5</v>
          </cell>
          <cell r="Q776">
            <v>0</v>
          </cell>
          <cell r="R776">
            <v>0</v>
          </cell>
          <cell r="S776">
            <v>50</v>
          </cell>
          <cell r="T776">
            <v>100</v>
          </cell>
          <cell r="U776">
            <v>0</v>
          </cell>
          <cell r="V776">
            <v>80</v>
          </cell>
          <cell r="W776">
            <v>30</v>
          </cell>
          <cell r="X776">
            <v>30</v>
          </cell>
          <cell r="Y776">
            <v>0</v>
          </cell>
          <cell r="Z776">
            <v>0</v>
          </cell>
          <cell r="AA776">
            <v>0</v>
          </cell>
          <cell r="AB776">
            <v>0</v>
          </cell>
          <cell r="AC776">
            <v>0</v>
          </cell>
          <cell r="AD776">
            <v>0</v>
          </cell>
          <cell r="AE776">
            <v>0</v>
          </cell>
          <cell r="AF776">
            <v>0</v>
          </cell>
          <cell r="AG776">
            <v>0</v>
          </cell>
          <cell r="AH776">
            <v>0</v>
          </cell>
        </row>
        <row r="776">
          <cell r="AK776">
            <v>450</v>
          </cell>
          <cell r="AL776" t="str">
            <v>神经内科</v>
          </cell>
        </row>
        <row r="777">
          <cell r="F777" t="str">
            <v>神经内科</v>
          </cell>
          <cell r="G777">
            <v>2021</v>
          </cell>
        </row>
        <row r="777">
          <cell r="I777" t="str">
            <v>合格</v>
          </cell>
          <cell r="J777">
            <v>0</v>
          </cell>
          <cell r="K777">
            <v>0</v>
          </cell>
          <cell r="L777">
            <v>0</v>
          </cell>
          <cell r="M777">
            <v>160</v>
          </cell>
          <cell r="N777">
            <v>0</v>
          </cell>
          <cell r="O777">
            <v>0</v>
          </cell>
          <cell r="P777">
            <v>0</v>
          </cell>
          <cell r="Q777">
            <v>0</v>
          </cell>
          <cell r="R777">
            <v>0</v>
          </cell>
          <cell r="S777">
            <v>0</v>
          </cell>
          <cell r="T777">
            <v>100</v>
          </cell>
          <cell r="U777">
            <v>10</v>
          </cell>
          <cell r="V777">
            <v>80</v>
          </cell>
          <cell r="W777">
            <v>30</v>
          </cell>
          <cell r="X777">
            <v>30</v>
          </cell>
          <cell r="Y777">
            <v>20</v>
          </cell>
          <cell r="Z777">
            <v>0</v>
          </cell>
          <cell r="AA777">
            <v>0</v>
          </cell>
          <cell r="AB777">
            <v>0</v>
          </cell>
          <cell r="AC777">
            <v>0</v>
          </cell>
          <cell r="AD777">
            <v>0</v>
          </cell>
          <cell r="AE777">
            <v>0</v>
          </cell>
          <cell r="AF777">
            <v>0</v>
          </cell>
          <cell r="AG777">
            <v>0</v>
          </cell>
          <cell r="AH777">
            <v>0</v>
          </cell>
        </row>
        <row r="777">
          <cell r="AK777">
            <v>430</v>
          </cell>
          <cell r="AL777" t="str">
            <v>神经内科</v>
          </cell>
        </row>
        <row r="778">
          <cell r="F778" t="str">
            <v>神经内科</v>
          </cell>
          <cell r="G778">
            <v>2022</v>
          </cell>
        </row>
        <row r="778">
          <cell r="I778" t="str">
            <v>合格</v>
          </cell>
          <cell r="J778">
            <v>0</v>
          </cell>
          <cell r="K778">
            <v>0</v>
          </cell>
          <cell r="L778">
            <v>0</v>
          </cell>
          <cell r="M778">
            <v>160</v>
          </cell>
          <cell r="N778">
            <v>0</v>
          </cell>
          <cell r="O778">
            <v>0</v>
          </cell>
          <cell r="P778">
            <v>0</v>
          </cell>
          <cell r="Q778">
            <v>0</v>
          </cell>
          <cell r="R778">
            <v>0</v>
          </cell>
          <cell r="S778">
            <v>0</v>
          </cell>
          <cell r="T778">
            <v>100</v>
          </cell>
          <cell r="U778">
            <v>10</v>
          </cell>
          <cell r="V778">
            <v>80</v>
          </cell>
          <cell r="W778">
            <v>30</v>
          </cell>
          <cell r="X778">
            <v>30</v>
          </cell>
          <cell r="Y778">
            <v>20</v>
          </cell>
          <cell r="Z778">
            <v>0</v>
          </cell>
          <cell r="AA778">
            <v>0</v>
          </cell>
          <cell r="AB778">
            <v>0</v>
          </cell>
          <cell r="AC778">
            <v>0</v>
          </cell>
          <cell r="AD778">
            <v>0</v>
          </cell>
          <cell r="AE778">
            <v>0</v>
          </cell>
          <cell r="AF778">
            <v>0</v>
          </cell>
          <cell r="AG778">
            <v>0</v>
          </cell>
          <cell r="AH778">
            <v>0</v>
          </cell>
        </row>
        <row r="778">
          <cell r="AK778">
            <v>430</v>
          </cell>
          <cell r="AL778" t="str">
            <v>神经内科</v>
          </cell>
        </row>
        <row r="779">
          <cell r="F779" t="str">
            <v>神经内科</v>
          </cell>
          <cell r="G779">
            <v>2022</v>
          </cell>
        </row>
        <row r="779">
          <cell r="I779" t="str">
            <v>合格</v>
          </cell>
          <cell r="J779">
            <v>0</v>
          </cell>
          <cell r="K779">
            <v>0</v>
          </cell>
          <cell r="L779">
            <v>0</v>
          </cell>
          <cell r="M779">
            <v>160</v>
          </cell>
        </row>
        <row r="779">
          <cell r="P779">
            <v>1</v>
          </cell>
        </row>
        <row r="779">
          <cell r="S779">
            <v>20</v>
          </cell>
          <cell r="T779">
            <v>100</v>
          </cell>
          <cell r="U779">
            <v>10</v>
          </cell>
          <cell r="V779">
            <v>40</v>
          </cell>
          <cell r="W779">
            <v>30</v>
          </cell>
          <cell r="X779">
            <v>60</v>
          </cell>
          <cell r="Y779">
            <v>0</v>
          </cell>
          <cell r="Z779">
            <v>0</v>
          </cell>
          <cell r="AA779">
            <v>0</v>
          </cell>
          <cell r="AB779">
            <v>0</v>
          </cell>
          <cell r="AC779">
            <v>0</v>
          </cell>
          <cell r="AD779">
            <v>0</v>
          </cell>
          <cell r="AE779">
            <v>0</v>
          </cell>
          <cell r="AF779">
            <v>0</v>
          </cell>
          <cell r="AG779">
            <v>0</v>
          </cell>
          <cell r="AH779">
            <v>0</v>
          </cell>
        </row>
        <row r="779">
          <cell r="AK779">
            <v>420</v>
          </cell>
          <cell r="AL779" t="str">
            <v>神经内科</v>
          </cell>
        </row>
        <row r="780">
          <cell r="F780" t="str">
            <v>神经内科</v>
          </cell>
          <cell r="G780">
            <v>2022</v>
          </cell>
        </row>
        <row r="780">
          <cell r="I780" t="str">
            <v>合格</v>
          </cell>
          <cell r="J780">
            <v>0</v>
          </cell>
          <cell r="K780">
            <v>0</v>
          </cell>
          <cell r="L780">
            <v>0</v>
          </cell>
          <cell r="M780">
            <v>160</v>
          </cell>
        </row>
        <row r="780">
          <cell r="O780">
            <v>3</v>
          </cell>
          <cell r="P780">
            <v>1</v>
          </cell>
        </row>
        <row r="780">
          <cell r="S780">
            <v>80</v>
          </cell>
          <cell r="T780">
            <v>100</v>
          </cell>
          <cell r="U780">
            <v>0</v>
          </cell>
          <cell r="V780">
            <v>0</v>
          </cell>
          <cell r="W780">
            <v>60</v>
          </cell>
          <cell r="X780">
            <v>0</v>
          </cell>
          <cell r="Y780">
            <v>0</v>
          </cell>
          <cell r="Z780">
            <v>0</v>
          </cell>
          <cell r="AA780">
            <v>0</v>
          </cell>
          <cell r="AB780">
            <v>0</v>
          </cell>
          <cell r="AC780">
            <v>0</v>
          </cell>
          <cell r="AD780">
            <v>0</v>
          </cell>
          <cell r="AE780">
            <v>0</v>
          </cell>
          <cell r="AF780">
            <v>0</v>
          </cell>
          <cell r="AG780">
            <v>0</v>
          </cell>
          <cell r="AH780">
            <v>0</v>
          </cell>
        </row>
        <row r="780">
          <cell r="AK780">
            <v>400</v>
          </cell>
          <cell r="AL780" t="str">
            <v>神经内科</v>
          </cell>
        </row>
        <row r="781">
          <cell r="F781" t="str">
            <v>外科（神经外科方向）</v>
          </cell>
          <cell r="G781">
            <v>2021</v>
          </cell>
        </row>
        <row r="781">
          <cell r="I781" t="str">
            <v>合格</v>
          </cell>
          <cell r="J781">
            <v>0</v>
          </cell>
          <cell r="K781">
            <v>0</v>
          </cell>
          <cell r="L781">
            <v>0</v>
          </cell>
          <cell r="M781">
            <v>160</v>
          </cell>
          <cell r="N781">
            <v>0</v>
          </cell>
          <cell r="O781">
            <v>1</v>
          </cell>
          <cell r="P781">
            <v>0</v>
          </cell>
          <cell r="Q781">
            <v>0</v>
          </cell>
          <cell r="R781">
            <v>0</v>
          </cell>
          <cell r="S781">
            <v>20</v>
          </cell>
          <cell r="T781">
            <v>100</v>
          </cell>
          <cell r="U781">
            <v>10</v>
          </cell>
          <cell r="V781">
            <v>80</v>
          </cell>
          <cell r="W781">
            <v>120</v>
          </cell>
          <cell r="X781">
            <v>120</v>
          </cell>
          <cell r="Y781">
            <v>0</v>
          </cell>
          <cell r="Z781">
            <v>100</v>
          </cell>
          <cell r="AA781">
            <v>150</v>
          </cell>
          <cell r="AB781">
            <v>100</v>
          </cell>
          <cell r="AC781">
            <v>0</v>
          </cell>
          <cell r="AD781">
            <v>0</v>
          </cell>
          <cell r="AE781">
            <v>0</v>
          </cell>
          <cell r="AF781">
            <v>0</v>
          </cell>
          <cell r="AG781">
            <v>0</v>
          </cell>
          <cell r="AH781">
            <v>0</v>
          </cell>
        </row>
        <row r="781">
          <cell r="AK781">
            <v>960</v>
          </cell>
          <cell r="AL781" t="str">
            <v>神经外科</v>
          </cell>
        </row>
        <row r="782">
          <cell r="F782" t="str">
            <v>外科（神经外科方向）</v>
          </cell>
          <cell r="G782">
            <v>2021</v>
          </cell>
        </row>
        <row r="782">
          <cell r="I782" t="str">
            <v>合格</v>
          </cell>
          <cell r="J782">
            <v>0</v>
          </cell>
          <cell r="K782">
            <v>0</v>
          </cell>
          <cell r="L782">
            <v>0</v>
          </cell>
          <cell r="M782">
            <v>160</v>
          </cell>
          <cell r="N782">
            <v>0</v>
          </cell>
          <cell r="O782">
            <v>2</v>
          </cell>
          <cell r="P782">
            <v>2</v>
          </cell>
          <cell r="Q782">
            <v>0</v>
          </cell>
          <cell r="R782">
            <v>0</v>
          </cell>
          <cell r="S782">
            <v>80</v>
          </cell>
          <cell r="T782">
            <v>100</v>
          </cell>
          <cell r="U782">
            <v>10</v>
          </cell>
          <cell r="V782">
            <v>60</v>
          </cell>
          <cell r="W782">
            <v>60</v>
          </cell>
          <cell r="X782">
            <v>60</v>
          </cell>
          <cell r="Y782">
            <v>60</v>
          </cell>
          <cell r="Z782">
            <v>100</v>
          </cell>
          <cell r="AA782">
            <v>150</v>
          </cell>
          <cell r="AB782">
            <v>100</v>
          </cell>
          <cell r="AC782">
            <v>0</v>
          </cell>
          <cell r="AD782">
            <v>0</v>
          </cell>
          <cell r="AE782">
            <v>0</v>
          </cell>
          <cell r="AF782">
            <v>0</v>
          </cell>
          <cell r="AG782">
            <v>0</v>
          </cell>
          <cell r="AH782">
            <v>0</v>
          </cell>
        </row>
        <row r="782">
          <cell r="AK782">
            <v>940</v>
          </cell>
          <cell r="AL782" t="str">
            <v>神经外科</v>
          </cell>
        </row>
        <row r="783">
          <cell r="F783" t="str">
            <v>外科（神经外科方向）</v>
          </cell>
          <cell r="G783">
            <v>2021</v>
          </cell>
        </row>
        <row r="783">
          <cell r="I783" t="str">
            <v>合格</v>
          </cell>
          <cell r="J783">
            <v>0</v>
          </cell>
          <cell r="K783">
            <v>0</v>
          </cell>
          <cell r="L783">
            <v>0</v>
          </cell>
          <cell r="M783">
            <v>160</v>
          </cell>
          <cell r="N783">
            <v>0</v>
          </cell>
          <cell r="O783">
            <v>4</v>
          </cell>
          <cell r="P783">
            <v>0</v>
          </cell>
          <cell r="Q783">
            <v>0</v>
          </cell>
          <cell r="R783">
            <v>0</v>
          </cell>
          <cell r="S783">
            <v>80</v>
          </cell>
          <cell r="T783">
            <v>100</v>
          </cell>
          <cell r="U783">
            <v>10</v>
          </cell>
          <cell r="V783">
            <v>80</v>
          </cell>
          <cell r="W783">
            <v>60</v>
          </cell>
          <cell r="X783">
            <v>60</v>
          </cell>
          <cell r="Y783">
            <v>40</v>
          </cell>
          <cell r="Z783">
            <v>100</v>
          </cell>
          <cell r="AA783">
            <v>150</v>
          </cell>
          <cell r="AB783">
            <v>100</v>
          </cell>
          <cell r="AC783">
            <v>0</v>
          </cell>
          <cell r="AD783">
            <v>0</v>
          </cell>
          <cell r="AE783">
            <v>0</v>
          </cell>
          <cell r="AF783">
            <v>0</v>
          </cell>
          <cell r="AG783">
            <v>0</v>
          </cell>
          <cell r="AH783">
            <v>0</v>
          </cell>
        </row>
        <row r="783">
          <cell r="AK783">
            <v>940</v>
          </cell>
          <cell r="AL783" t="str">
            <v>神经外科</v>
          </cell>
        </row>
        <row r="784">
          <cell r="F784" t="str">
            <v>外科（神经外科方向）</v>
          </cell>
          <cell r="G784">
            <v>2021</v>
          </cell>
        </row>
        <row r="784">
          <cell r="I784" t="str">
            <v>合格</v>
          </cell>
          <cell r="J784">
            <v>0</v>
          </cell>
          <cell r="K784">
            <v>0</v>
          </cell>
          <cell r="L784">
            <v>0</v>
          </cell>
          <cell r="M784">
            <v>160</v>
          </cell>
          <cell r="N784">
            <v>0</v>
          </cell>
          <cell r="O784">
            <v>6</v>
          </cell>
          <cell r="P784">
            <v>1</v>
          </cell>
          <cell r="Q784">
            <v>0</v>
          </cell>
          <cell r="R784">
            <v>0</v>
          </cell>
          <cell r="S784">
            <v>140</v>
          </cell>
          <cell r="T784">
            <v>100</v>
          </cell>
          <cell r="U784">
            <v>10</v>
          </cell>
          <cell r="V784">
            <v>20</v>
          </cell>
          <cell r="W784">
            <v>60</v>
          </cell>
          <cell r="X784">
            <v>60</v>
          </cell>
          <cell r="Y784">
            <v>0</v>
          </cell>
          <cell r="Z784">
            <v>100</v>
          </cell>
          <cell r="AA784">
            <v>150</v>
          </cell>
          <cell r="AB784">
            <v>100</v>
          </cell>
          <cell r="AC784">
            <v>0</v>
          </cell>
          <cell r="AD784">
            <v>0</v>
          </cell>
          <cell r="AE784">
            <v>0</v>
          </cell>
          <cell r="AF784">
            <v>0</v>
          </cell>
          <cell r="AG784">
            <v>0</v>
          </cell>
          <cell r="AH784">
            <v>0</v>
          </cell>
        </row>
        <row r="784">
          <cell r="AK784">
            <v>900</v>
          </cell>
          <cell r="AL784" t="str">
            <v>神经外科</v>
          </cell>
        </row>
        <row r="785">
          <cell r="F785" t="str">
            <v>外科（神经外科方向）</v>
          </cell>
          <cell r="G785">
            <v>2020</v>
          </cell>
        </row>
        <row r="785">
          <cell r="I785" t="str">
            <v>合格</v>
          </cell>
          <cell r="J785">
            <v>0</v>
          </cell>
          <cell r="K785">
            <v>0</v>
          </cell>
          <cell r="L785">
            <v>0</v>
          </cell>
          <cell r="M785">
            <v>160</v>
          </cell>
        </row>
        <row r="785">
          <cell r="O785">
            <v>4</v>
          </cell>
          <cell r="P785">
            <v>1</v>
          </cell>
        </row>
        <row r="785">
          <cell r="S785">
            <v>100</v>
          </cell>
          <cell r="T785">
            <v>100</v>
          </cell>
          <cell r="U785">
            <v>10</v>
          </cell>
          <cell r="V785">
            <v>80</v>
          </cell>
          <cell r="W785">
            <v>60</v>
          </cell>
          <cell r="X785">
            <v>30</v>
          </cell>
          <cell r="Y785">
            <v>0</v>
          </cell>
          <cell r="Z785">
            <v>100</v>
          </cell>
          <cell r="AA785">
            <v>150</v>
          </cell>
          <cell r="AB785">
            <v>100</v>
          </cell>
          <cell r="AC785">
            <v>0</v>
          </cell>
          <cell r="AD785">
            <v>0</v>
          </cell>
          <cell r="AE785">
            <v>0</v>
          </cell>
          <cell r="AF785">
            <v>0</v>
          </cell>
          <cell r="AG785">
            <v>0</v>
          </cell>
          <cell r="AH785">
            <v>0</v>
          </cell>
        </row>
        <row r="785">
          <cell r="AK785">
            <v>890</v>
          </cell>
          <cell r="AL785" t="str">
            <v>神经外科</v>
          </cell>
        </row>
        <row r="786">
          <cell r="F786" t="str">
            <v>外科（神经外科方向）</v>
          </cell>
          <cell r="G786">
            <v>2021</v>
          </cell>
        </row>
        <row r="786">
          <cell r="I786" t="str">
            <v>合格</v>
          </cell>
          <cell r="J786">
            <v>0</v>
          </cell>
          <cell r="K786">
            <v>0</v>
          </cell>
          <cell r="L786">
            <v>0</v>
          </cell>
          <cell r="M786">
            <v>160</v>
          </cell>
          <cell r="N786">
            <v>0</v>
          </cell>
          <cell r="O786">
            <v>2</v>
          </cell>
          <cell r="P786">
            <v>1.5</v>
          </cell>
          <cell r="Q786">
            <v>0</v>
          </cell>
          <cell r="R786">
            <v>0</v>
          </cell>
          <cell r="S786">
            <v>70</v>
          </cell>
          <cell r="T786">
            <v>100</v>
          </cell>
          <cell r="U786">
            <v>10</v>
          </cell>
          <cell r="V786">
            <v>80</v>
          </cell>
          <cell r="W786">
            <v>30</v>
          </cell>
          <cell r="X786">
            <v>60</v>
          </cell>
          <cell r="Y786">
            <v>0</v>
          </cell>
          <cell r="Z786">
            <v>100</v>
          </cell>
          <cell r="AA786">
            <v>150</v>
          </cell>
          <cell r="AB786">
            <v>100</v>
          </cell>
          <cell r="AC786">
            <v>0</v>
          </cell>
          <cell r="AD786">
            <v>0</v>
          </cell>
          <cell r="AE786">
            <v>0</v>
          </cell>
          <cell r="AF786">
            <v>0</v>
          </cell>
          <cell r="AG786">
            <v>0</v>
          </cell>
          <cell r="AH786">
            <v>0</v>
          </cell>
        </row>
        <row r="786">
          <cell r="AK786">
            <v>860</v>
          </cell>
          <cell r="AL786" t="str">
            <v>神经外科</v>
          </cell>
        </row>
        <row r="787">
          <cell r="F787" t="str">
            <v>外科（神经外科方向）</v>
          </cell>
          <cell r="G787">
            <v>2021</v>
          </cell>
        </row>
        <row r="787">
          <cell r="I787" t="str">
            <v>合格</v>
          </cell>
          <cell r="J787">
            <v>0</v>
          </cell>
          <cell r="K787">
            <v>0</v>
          </cell>
          <cell r="L787">
            <v>0</v>
          </cell>
          <cell r="M787">
            <v>160</v>
          </cell>
          <cell r="N787">
            <v>0</v>
          </cell>
          <cell r="O787">
            <v>3</v>
          </cell>
          <cell r="P787">
            <v>1</v>
          </cell>
          <cell r="Q787">
            <v>0</v>
          </cell>
          <cell r="R787">
            <v>0</v>
          </cell>
          <cell r="S787">
            <v>80</v>
          </cell>
          <cell r="T787">
            <v>100</v>
          </cell>
          <cell r="U787">
            <v>10</v>
          </cell>
          <cell r="V787">
            <v>40</v>
          </cell>
          <cell r="W787">
            <v>60</v>
          </cell>
          <cell r="X787">
            <v>60</v>
          </cell>
          <cell r="Y787">
            <v>0</v>
          </cell>
          <cell r="Z787">
            <v>100</v>
          </cell>
          <cell r="AA787">
            <v>150</v>
          </cell>
          <cell r="AB787">
            <v>100</v>
          </cell>
          <cell r="AC787">
            <v>0</v>
          </cell>
          <cell r="AD787">
            <v>0</v>
          </cell>
          <cell r="AE787">
            <v>0</v>
          </cell>
          <cell r="AF787">
            <v>0</v>
          </cell>
          <cell r="AG787">
            <v>0</v>
          </cell>
          <cell r="AH787">
            <v>0</v>
          </cell>
        </row>
        <row r="787">
          <cell r="AK787">
            <v>860</v>
          </cell>
          <cell r="AL787" t="str">
            <v>神经外科</v>
          </cell>
        </row>
        <row r="788">
          <cell r="F788" t="str">
            <v>外科（神经外科方向）</v>
          </cell>
          <cell r="G788">
            <v>2020</v>
          </cell>
        </row>
        <row r="788">
          <cell r="I788" t="str">
            <v>合格</v>
          </cell>
          <cell r="J788">
            <v>0</v>
          </cell>
          <cell r="K788">
            <v>0</v>
          </cell>
          <cell r="L788">
            <v>0</v>
          </cell>
          <cell r="M788">
            <v>160</v>
          </cell>
        </row>
        <row r="788">
          <cell r="O788">
            <v>3</v>
          </cell>
        </row>
        <row r="788">
          <cell r="S788">
            <v>60</v>
          </cell>
          <cell r="T788">
            <v>100</v>
          </cell>
          <cell r="U788">
            <v>10</v>
          </cell>
          <cell r="V788">
            <v>80</v>
          </cell>
          <cell r="W788">
            <v>30</v>
          </cell>
          <cell r="X788">
            <v>60</v>
          </cell>
          <cell r="Y788">
            <v>0</v>
          </cell>
          <cell r="Z788">
            <v>100</v>
          </cell>
          <cell r="AA788">
            <v>150</v>
          </cell>
          <cell r="AB788">
            <v>100</v>
          </cell>
          <cell r="AC788">
            <v>0</v>
          </cell>
          <cell r="AD788">
            <v>0</v>
          </cell>
          <cell r="AE788">
            <v>0</v>
          </cell>
          <cell r="AF788">
            <v>0</v>
          </cell>
          <cell r="AG788">
            <v>0</v>
          </cell>
          <cell r="AH788">
            <v>0</v>
          </cell>
        </row>
        <row r="788">
          <cell r="AK788">
            <v>850</v>
          </cell>
          <cell r="AL788" t="str">
            <v>神经外科</v>
          </cell>
        </row>
        <row r="789">
          <cell r="F789" t="str">
            <v>外科（神经外科方向）</v>
          </cell>
          <cell r="G789">
            <v>2021</v>
          </cell>
        </row>
        <row r="789">
          <cell r="I789" t="str">
            <v>合格</v>
          </cell>
          <cell r="J789">
            <v>0</v>
          </cell>
          <cell r="K789">
            <v>0</v>
          </cell>
          <cell r="L789">
            <v>0</v>
          </cell>
          <cell r="M789">
            <v>160</v>
          </cell>
          <cell r="N789">
            <v>0</v>
          </cell>
          <cell r="O789">
            <v>2</v>
          </cell>
          <cell r="P789">
            <v>1</v>
          </cell>
          <cell r="Q789">
            <v>0</v>
          </cell>
          <cell r="R789">
            <v>0</v>
          </cell>
          <cell r="S789">
            <v>60</v>
          </cell>
          <cell r="T789">
            <v>100</v>
          </cell>
          <cell r="U789">
            <v>10</v>
          </cell>
          <cell r="V789">
            <v>40</v>
          </cell>
          <cell r="W789">
            <v>60</v>
          </cell>
          <cell r="X789">
            <v>60</v>
          </cell>
          <cell r="Y789">
            <v>0</v>
          </cell>
          <cell r="Z789">
            <v>100</v>
          </cell>
          <cell r="AA789">
            <v>150</v>
          </cell>
          <cell r="AB789">
            <v>100</v>
          </cell>
          <cell r="AC789">
            <v>0</v>
          </cell>
          <cell r="AD789">
            <v>0</v>
          </cell>
          <cell r="AE789">
            <v>0</v>
          </cell>
          <cell r="AF789">
            <v>0</v>
          </cell>
          <cell r="AG789">
            <v>0</v>
          </cell>
          <cell r="AH789">
            <v>0</v>
          </cell>
        </row>
        <row r="789">
          <cell r="AK789">
            <v>840</v>
          </cell>
          <cell r="AL789" t="str">
            <v>神经外科</v>
          </cell>
        </row>
        <row r="790">
          <cell r="F790" t="str">
            <v>外科（神经外科方向）</v>
          </cell>
          <cell r="G790">
            <v>2020</v>
          </cell>
        </row>
        <row r="790">
          <cell r="I790" t="str">
            <v>合格</v>
          </cell>
          <cell r="J790">
            <v>0</v>
          </cell>
          <cell r="K790">
            <v>0</v>
          </cell>
          <cell r="L790">
            <v>0</v>
          </cell>
          <cell r="M790">
            <v>160</v>
          </cell>
        </row>
        <row r="790">
          <cell r="O790">
            <v>4</v>
          </cell>
          <cell r="P790">
            <v>1</v>
          </cell>
        </row>
        <row r="790">
          <cell r="S790">
            <v>100</v>
          </cell>
          <cell r="T790">
            <v>100</v>
          </cell>
          <cell r="U790">
            <v>10</v>
          </cell>
          <cell r="V790">
            <v>80</v>
          </cell>
          <cell r="W790">
            <v>0</v>
          </cell>
          <cell r="X790">
            <v>30</v>
          </cell>
          <cell r="Y790">
            <v>0</v>
          </cell>
          <cell r="Z790">
            <v>100</v>
          </cell>
          <cell r="AA790">
            <v>150</v>
          </cell>
          <cell r="AB790">
            <v>100</v>
          </cell>
          <cell r="AC790">
            <v>0</v>
          </cell>
          <cell r="AD790">
            <v>0</v>
          </cell>
          <cell r="AE790">
            <v>0</v>
          </cell>
          <cell r="AF790">
            <v>0</v>
          </cell>
          <cell r="AG790">
            <v>0</v>
          </cell>
          <cell r="AH790">
            <v>0</v>
          </cell>
        </row>
        <row r="790">
          <cell r="AK790">
            <v>830</v>
          </cell>
          <cell r="AL790" t="str">
            <v>神经外科</v>
          </cell>
        </row>
        <row r="791">
          <cell r="F791" t="str">
            <v>外科（神经外科方向）</v>
          </cell>
          <cell r="G791">
            <v>2020</v>
          </cell>
        </row>
        <row r="791">
          <cell r="I791" t="str">
            <v>合格</v>
          </cell>
          <cell r="J791">
            <v>0</v>
          </cell>
          <cell r="K791">
            <v>0</v>
          </cell>
          <cell r="L791">
            <v>0</v>
          </cell>
          <cell r="M791">
            <v>160</v>
          </cell>
        </row>
        <row r="791">
          <cell r="P791">
            <v>1</v>
          </cell>
        </row>
        <row r="791">
          <cell r="S791">
            <v>20</v>
          </cell>
          <cell r="T791">
            <v>100</v>
          </cell>
          <cell r="U791">
            <v>10</v>
          </cell>
          <cell r="V791">
            <v>60</v>
          </cell>
          <cell r="W791">
            <v>60</v>
          </cell>
          <cell r="X791">
            <v>30</v>
          </cell>
          <cell r="Y791">
            <v>0</v>
          </cell>
          <cell r="Z791">
            <v>100</v>
          </cell>
          <cell r="AA791">
            <v>150</v>
          </cell>
          <cell r="AB791">
            <v>100</v>
          </cell>
          <cell r="AC791">
            <v>0</v>
          </cell>
          <cell r="AD791">
            <v>0</v>
          </cell>
          <cell r="AE791">
            <v>0</v>
          </cell>
          <cell r="AF791">
            <v>0</v>
          </cell>
          <cell r="AG791">
            <v>0</v>
          </cell>
          <cell r="AH791">
            <v>0</v>
          </cell>
        </row>
        <row r="791">
          <cell r="AK791">
            <v>790</v>
          </cell>
          <cell r="AL791" t="str">
            <v>神经外科</v>
          </cell>
        </row>
        <row r="792">
          <cell r="F792" t="str">
            <v>外科（神经外科方向）</v>
          </cell>
          <cell r="G792">
            <v>2020</v>
          </cell>
        </row>
        <row r="792">
          <cell r="I792" t="str">
            <v>合格</v>
          </cell>
          <cell r="J792">
            <v>0</v>
          </cell>
          <cell r="K792">
            <v>0</v>
          </cell>
          <cell r="L792">
            <v>0</v>
          </cell>
          <cell r="M792">
            <v>160</v>
          </cell>
          <cell r="N792">
            <v>3</v>
          </cell>
        </row>
        <row r="792">
          <cell r="P792">
            <v>1</v>
          </cell>
        </row>
        <row r="792">
          <cell r="S792">
            <v>170</v>
          </cell>
          <cell r="T792">
            <v>100</v>
          </cell>
          <cell r="U792">
            <v>0</v>
          </cell>
          <cell r="V792">
            <v>0</v>
          </cell>
          <cell r="W792">
            <v>0</v>
          </cell>
          <cell r="X792">
            <v>0</v>
          </cell>
          <cell r="Y792">
            <v>0</v>
          </cell>
          <cell r="Z792">
            <v>100</v>
          </cell>
          <cell r="AA792">
            <v>150</v>
          </cell>
          <cell r="AB792">
            <v>100</v>
          </cell>
          <cell r="AC792">
            <v>0</v>
          </cell>
          <cell r="AD792">
            <v>0</v>
          </cell>
          <cell r="AE792">
            <v>0</v>
          </cell>
          <cell r="AF792">
            <v>0</v>
          </cell>
          <cell r="AG792">
            <v>0</v>
          </cell>
          <cell r="AH792">
            <v>0</v>
          </cell>
        </row>
        <row r="792">
          <cell r="AK792">
            <v>780</v>
          </cell>
          <cell r="AL792" t="str">
            <v>神经外科</v>
          </cell>
        </row>
        <row r="793">
          <cell r="F793" t="str">
            <v>外科（神经外科方向）</v>
          </cell>
          <cell r="G793">
            <v>2020</v>
          </cell>
        </row>
        <row r="793">
          <cell r="I793" t="str">
            <v>合格</v>
          </cell>
          <cell r="J793">
            <v>0</v>
          </cell>
          <cell r="K793">
            <v>0</v>
          </cell>
          <cell r="L793">
            <v>0</v>
          </cell>
          <cell r="M793">
            <v>160</v>
          </cell>
          <cell r="N793">
            <v>3</v>
          </cell>
        </row>
        <row r="793">
          <cell r="P793">
            <v>1</v>
          </cell>
        </row>
        <row r="793">
          <cell r="S793">
            <v>170</v>
          </cell>
          <cell r="T793">
            <v>100</v>
          </cell>
          <cell r="U793">
            <v>0</v>
          </cell>
          <cell r="V793">
            <v>0</v>
          </cell>
          <cell r="W793">
            <v>0</v>
          </cell>
          <cell r="X793">
            <v>0</v>
          </cell>
          <cell r="Y793">
            <v>0</v>
          </cell>
          <cell r="Z793">
            <v>100</v>
          </cell>
          <cell r="AA793">
            <v>150</v>
          </cell>
          <cell r="AB793">
            <v>100</v>
          </cell>
          <cell r="AC793">
            <v>0</v>
          </cell>
          <cell r="AD793">
            <v>0</v>
          </cell>
          <cell r="AE793">
            <v>0</v>
          </cell>
          <cell r="AF793">
            <v>0</v>
          </cell>
          <cell r="AG793">
            <v>0</v>
          </cell>
          <cell r="AH793">
            <v>0</v>
          </cell>
        </row>
        <row r="793">
          <cell r="AK793">
            <v>780</v>
          </cell>
          <cell r="AL793" t="str">
            <v>神经外科</v>
          </cell>
        </row>
        <row r="794">
          <cell r="F794" t="str">
            <v>外科（神经外科方向）</v>
          </cell>
          <cell r="G794">
            <v>2020</v>
          </cell>
        </row>
        <row r="794">
          <cell r="I794" t="str">
            <v>合格</v>
          </cell>
          <cell r="J794">
            <v>0</v>
          </cell>
          <cell r="K794">
            <v>0</v>
          </cell>
          <cell r="L794">
            <v>0</v>
          </cell>
          <cell r="M794">
            <v>160</v>
          </cell>
        </row>
        <row r="794">
          <cell r="O794">
            <v>4</v>
          </cell>
          <cell r="P794">
            <v>1</v>
          </cell>
        </row>
        <row r="794">
          <cell r="S794">
            <v>100</v>
          </cell>
          <cell r="T794">
            <v>100</v>
          </cell>
          <cell r="U794">
            <v>10</v>
          </cell>
          <cell r="V794">
            <v>20</v>
          </cell>
          <cell r="W794">
            <v>30</v>
          </cell>
          <cell r="X794">
            <v>0</v>
          </cell>
          <cell r="Y794">
            <v>0</v>
          </cell>
          <cell r="Z794">
            <v>100</v>
          </cell>
          <cell r="AA794">
            <v>150</v>
          </cell>
          <cell r="AB794">
            <v>100</v>
          </cell>
          <cell r="AC794">
            <v>0</v>
          </cell>
          <cell r="AD794">
            <v>0</v>
          </cell>
          <cell r="AE794">
            <v>0</v>
          </cell>
          <cell r="AF794">
            <v>0</v>
          </cell>
          <cell r="AG794">
            <v>0</v>
          </cell>
          <cell r="AH794">
            <v>0</v>
          </cell>
        </row>
        <row r="794">
          <cell r="AK794">
            <v>770</v>
          </cell>
          <cell r="AL794" t="str">
            <v>神经外科</v>
          </cell>
        </row>
        <row r="795">
          <cell r="F795" t="str">
            <v>外科（神经外科方向）</v>
          </cell>
          <cell r="G795">
            <v>2021</v>
          </cell>
        </row>
        <row r="795">
          <cell r="I795" t="str">
            <v>合格</v>
          </cell>
          <cell r="J795">
            <v>0</v>
          </cell>
          <cell r="K795">
            <v>0</v>
          </cell>
          <cell r="L795">
            <v>0</v>
          </cell>
          <cell r="M795">
            <v>160</v>
          </cell>
          <cell r="N795">
            <v>0</v>
          </cell>
          <cell r="O795">
            <v>2</v>
          </cell>
          <cell r="P795">
            <v>1</v>
          </cell>
          <cell r="Q795">
            <v>0</v>
          </cell>
          <cell r="R795">
            <v>0</v>
          </cell>
          <cell r="S795">
            <v>60</v>
          </cell>
          <cell r="T795">
            <v>100</v>
          </cell>
          <cell r="U795">
            <v>10</v>
          </cell>
          <cell r="V795">
            <v>80</v>
          </cell>
          <cell r="W795">
            <v>0</v>
          </cell>
          <cell r="X795">
            <v>0</v>
          </cell>
          <cell r="Y795">
            <v>0</v>
          </cell>
          <cell r="Z795">
            <v>100</v>
          </cell>
          <cell r="AA795">
            <v>150</v>
          </cell>
          <cell r="AB795">
            <v>100</v>
          </cell>
          <cell r="AC795">
            <v>0</v>
          </cell>
          <cell r="AD795">
            <v>0</v>
          </cell>
          <cell r="AE795">
            <v>0</v>
          </cell>
          <cell r="AF795">
            <v>0</v>
          </cell>
          <cell r="AG795">
            <v>0</v>
          </cell>
          <cell r="AH795">
            <v>0</v>
          </cell>
        </row>
        <row r="795">
          <cell r="AK795">
            <v>760</v>
          </cell>
          <cell r="AL795" t="str">
            <v>神经外科</v>
          </cell>
        </row>
        <row r="796">
          <cell r="F796" t="str">
            <v>外科（神经外科方向）</v>
          </cell>
          <cell r="G796">
            <v>2020</v>
          </cell>
        </row>
        <row r="796">
          <cell r="I796" t="str">
            <v>合格</v>
          </cell>
          <cell r="J796">
            <v>0</v>
          </cell>
          <cell r="K796">
            <v>0</v>
          </cell>
          <cell r="L796">
            <v>0</v>
          </cell>
          <cell r="M796">
            <v>160</v>
          </cell>
        </row>
        <row r="796">
          <cell r="O796">
            <v>3</v>
          </cell>
          <cell r="P796">
            <v>1</v>
          </cell>
        </row>
        <row r="796">
          <cell r="S796">
            <v>80</v>
          </cell>
          <cell r="T796">
            <v>100</v>
          </cell>
          <cell r="U796">
            <v>0</v>
          </cell>
          <cell r="V796">
            <v>20</v>
          </cell>
          <cell r="W796">
            <v>30</v>
          </cell>
          <cell r="X796">
            <v>0</v>
          </cell>
          <cell r="Y796">
            <v>0</v>
          </cell>
          <cell r="Z796">
            <v>100</v>
          </cell>
          <cell r="AA796">
            <v>150</v>
          </cell>
          <cell r="AB796">
            <v>100</v>
          </cell>
          <cell r="AC796">
            <v>0</v>
          </cell>
          <cell r="AD796">
            <v>0</v>
          </cell>
          <cell r="AE796">
            <v>0</v>
          </cell>
          <cell r="AF796">
            <v>0</v>
          </cell>
          <cell r="AG796">
            <v>0</v>
          </cell>
          <cell r="AH796">
            <v>0</v>
          </cell>
        </row>
        <row r="796">
          <cell r="AK796">
            <v>740</v>
          </cell>
          <cell r="AL796" t="str">
            <v>神经外科</v>
          </cell>
        </row>
        <row r="797">
          <cell r="F797" t="str">
            <v>外科（神经外科方向）</v>
          </cell>
          <cell r="G797">
            <v>2022</v>
          </cell>
        </row>
        <row r="797">
          <cell r="I797" t="str">
            <v>合格</v>
          </cell>
          <cell r="J797">
            <v>0</v>
          </cell>
          <cell r="K797">
            <v>0</v>
          </cell>
          <cell r="L797">
            <v>0</v>
          </cell>
          <cell r="M797">
            <v>160</v>
          </cell>
          <cell r="N797">
            <v>0</v>
          </cell>
          <cell r="O797">
            <v>5</v>
          </cell>
          <cell r="P797">
            <v>0</v>
          </cell>
          <cell r="Q797">
            <v>0</v>
          </cell>
          <cell r="R797">
            <v>0</v>
          </cell>
          <cell r="S797">
            <v>100</v>
          </cell>
          <cell r="T797">
            <v>100</v>
          </cell>
          <cell r="U797">
            <v>0</v>
          </cell>
          <cell r="V797">
            <v>20</v>
          </cell>
          <cell r="W797">
            <v>0</v>
          </cell>
          <cell r="X797">
            <v>0</v>
          </cell>
          <cell r="Y797">
            <v>0</v>
          </cell>
          <cell r="Z797">
            <v>100</v>
          </cell>
          <cell r="AA797">
            <v>150</v>
          </cell>
          <cell r="AB797">
            <v>100</v>
          </cell>
          <cell r="AC797">
            <v>0</v>
          </cell>
          <cell r="AD797">
            <v>0</v>
          </cell>
          <cell r="AE797">
            <v>0</v>
          </cell>
          <cell r="AF797">
            <v>0</v>
          </cell>
          <cell r="AG797">
            <v>0</v>
          </cell>
          <cell r="AH797">
            <v>0</v>
          </cell>
        </row>
        <row r="797">
          <cell r="AK797">
            <v>730</v>
          </cell>
          <cell r="AL797" t="str">
            <v>神经外科</v>
          </cell>
        </row>
        <row r="798">
          <cell r="F798" t="str">
            <v>外科（神经外科方向）</v>
          </cell>
          <cell r="G798">
            <v>2020</v>
          </cell>
        </row>
        <row r="798">
          <cell r="I798" t="str">
            <v>合格</v>
          </cell>
          <cell r="J798">
            <v>0</v>
          </cell>
          <cell r="K798">
            <v>0</v>
          </cell>
          <cell r="L798">
            <v>0</v>
          </cell>
          <cell r="M798">
            <v>160</v>
          </cell>
          <cell r="N798">
            <v>0</v>
          </cell>
          <cell r="O798">
            <v>3</v>
          </cell>
          <cell r="P798">
            <v>0</v>
          </cell>
          <cell r="Q798">
            <v>0</v>
          </cell>
          <cell r="R798">
            <v>0</v>
          </cell>
          <cell r="S798">
            <v>60</v>
          </cell>
          <cell r="T798">
            <v>100</v>
          </cell>
          <cell r="U798">
            <v>10</v>
          </cell>
          <cell r="V798">
            <v>0</v>
          </cell>
          <cell r="W798">
            <v>30</v>
          </cell>
          <cell r="X798">
            <v>0</v>
          </cell>
          <cell r="Y798">
            <v>20</v>
          </cell>
          <cell r="Z798">
            <v>100</v>
          </cell>
          <cell r="AA798">
            <v>150</v>
          </cell>
          <cell r="AB798">
            <v>100</v>
          </cell>
          <cell r="AC798">
            <v>0</v>
          </cell>
          <cell r="AD798">
            <v>0</v>
          </cell>
          <cell r="AE798">
            <v>0</v>
          </cell>
          <cell r="AF798">
            <v>0</v>
          </cell>
          <cell r="AG798">
            <v>0</v>
          </cell>
          <cell r="AH798">
            <v>0</v>
          </cell>
        </row>
        <row r="798">
          <cell r="AK798">
            <v>730</v>
          </cell>
          <cell r="AL798" t="str">
            <v>神经外科</v>
          </cell>
        </row>
        <row r="799">
          <cell r="F799" t="str">
            <v>外科（神经外科方向）</v>
          </cell>
          <cell r="G799">
            <v>2020</v>
          </cell>
        </row>
        <row r="799">
          <cell r="I799" t="str">
            <v>合格</v>
          </cell>
          <cell r="J799">
            <v>0</v>
          </cell>
          <cell r="K799">
            <v>0</v>
          </cell>
          <cell r="L799">
            <v>0</v>
          </cell>
          <cell r="M799">
            <v>160</v>
          </cell>
          <cell r="N799">
            <v>0</v>
          </cell>
          <cell r="O799">
            <v>4</v>
          </cell>
          <cell r="P799">
            <v>0</v>
          </cell>
          <cell r="Q799">
            <v>0</v>
          </cell>
          <cell r="R799">
            <v>0</v>
          </cell>
          <cell r="S799">
            <v>80</v>
          </cell>
          <cell r="T799">
            <v>100</v>
          </cell>
          <cell r="U799">
            <v>10</v>
          </cell>
          <cell r="V799">
            <v>20</v>
          </cell>
          <cell r="W799">
            <v>0</v>
          </cell>
          <cell r="X799">
            <v>0</v>
          </cell>
          <cell r="Y799">
            <v>0</v>
          </cell>
          <cell r="Z799">
            <v>100</v>
          </cell>
          <cell r="AA799">
            <v>150</v>
          </cell>
          <cell r="AB799">
            <v>100</v>
          </cell>
          <cell r="AC799">
            <v>0</v>
          </cell>
          <cell r="AD799">
            <v>0</v>
          </cell>
          <cell r="AE799">
            <v>0</v>
          </cell>
          <cell r="AF799">
            <v>0</v>
          </cell>
          <cell r="AG799">
            <v>0</v>
          </cell>
          <cell r="AH799">
            <v>0</v>
          </cell>
        </row>
        <row r="799">
          <cell r="AK799">
            <v>720</v>
          </cell>
          <cell r="AL799" t="str">
            <v>神经外科</v>
          </cell>
        </row>
        <row r="800">
          <cell r="F800" t="str">
            <v>外科（神经外科方向）</v>
          </cell>
          <cell r="G800">
            <v>2020</v>
          </cell>
        </row>
        <row r="800">
          <cell r="I800" t="str">
            <v>合格</v>
          </cell>
          <cell r="J800">
            <v>0</v>
          </cell>
          <cell r="K800">
            <v>0</v>
          </cell>
          <cell r="L800">
            <v>0</v>
          </cell>
          <cell r="M800">
            <v>160</v>
          </cell>
          <cell r="N800">
            <v>0</v>
          </cell>
          <cell r="O800">
            <v>3</v>
          </cell>
          <cell r="P800">
            <v>0</v>
          </cell>
          <cell r="Q800">
            <v>0</v>
          </cell>
          <cell r="R800">
            <v>0</v>
          </cell>
          <cell r="S800">
            <v>60</v>
          </cell>
          <cell r="T800">
            <v>100</v>
          </cell>
          <cell r="U800">
            <v>10</v>
          </cell>
          <cell r="V800">
            <v>20</v>
          </cell>
          <cell r="W800">
            <v>0</v>
          </cell>
          <cell r="X800">
            <v>0</v>
          </cell>
          <cell r="Y800">
            <v>0</v>
          </cell>
          <cell r="Z800">
            <v>100</v>
          </cell>
          <cell r="AA800">
            <v>150</v>
          </cell>
          <cell r="AB800">
            <v>100</v>
          </cell>
          <cell r="AC800">
            <v>0</v>
          </cell>
          <cell r="AD800">
            <v>0</v>
          </cell>
          <cell r="AE800">
            <v>0</v>
          </cell>
          <cell r="AF800">
            <v>0</v>
          </cell>
          <cell r="AG800">
            <v>0</v>
          </cell>
          <cell r="AH800">
            <v>0</v>
          </cell>
        </row>
        <row r="800">
          <cell r="AK800">
            <v>700</v>
          </cell>
          <cell r="AL800" t="str">
            <v>神经外科</v>
          </cell>
        </row>
        <row r="801">
          <cell r="F801" t="str">
            <v>外科（神经外科方向）</v>
          </cell>
          <cell r="G801">
            <v>2020</v>
          </cell>
        </row>
        <row r="801">
          <cell r="I801" t="str">
            <v>合格</v>
          </cell>
          <cell r="J801">
            <v>0</v>
          </cell>
          <cell r="K801">
            <v>0</v>
          </cell>
          <cell r="L801">
            <v>0</v>
          </cell>
          <cell r="M801">
            <v>160</v>
          </cell>
        </row>
        <row r="801">
          <cell r="O801">
            <v>4</v>
          </cell>
          <cell r="P801">
            <v>1</v>
          </cell>
        </row>
        <row r="801">
          <cell r="S801">
            <v>100</v>
          </cell>
          <cell r="T801">
            <v>100</v>
          </cell>
          <cell r="U801">
            <v>0</v>
          </cell>
          <cell r="V801">
            <v>40</v>
          </cell>
          <cell r="W801">
            <v>30</v>
          </cell>
          <cell r="X801">
            <v>0</v>
          </cell>
          <cell r="Y801">
            <v>0</v>
          </cell>
          <cell r="Z801">
            <v>100</v>
          </cell>
          <cell r="AA801">
            <v>150</v>
          </cell>
          <cell r="AB801">
            <v>0</v>
          </cell>
          <cell r="AC801">
            <v>0</v>
          </cell>
          <cell r="AD801">
            <v>0</v>
          </cell>
          <cell r="AE801">
            <v>0</v>
          </cell>
          <cell r="AF801">
            <v>0</v>
          </cell>
          <cell r="AG801">
            <v>0</v>
          </cell>
          <cell r="AH801">
            <v>0</v>
          </cell>
        </row>
        <row r="801">
          <cell r="AK801">
            <v>680</v>
          </cell>
          <cell r="AL801" t="str">
            <v>神经外科</v>
          </cell>
        </row>
        <row r="802">
          <cell r="F802" t="str">
            <v>外科（神经外科方向）</v>
          </cell>
          <cell r="G802">
            <v>2020</v>
          </cell>
        </row>
        <row r="802">
          <cell r="I802" t="str">
            <v>合格</v>
          </cell>
          <cell r="J802">
            <v>0</v>
          </cell>
          <cell r="K802">
            <v>0</v>
          </cell>
          <cell r="L802">
            <v>0</v>
          </cell>
          <cell r="M802">
            <v>160</v>
          </cell>
          <cell r="N802">
            <v>0</v>
          </cell>
          <cell r="O802">
            <v>2</v>
          </cell>
          <cell r="P802">
            <v>1.5</v>
          </cell>
          <cell r="Q802">
            <v>0</v>
          </cell>
          <cell r="R802">
            <v>0</v>
          </cell>
          <cell r="S802">
            <v>70</v>
          </cell>
          <cell r="T802">
            <v>100</v>
          </cell>
          <cell r="U802">
            <v>0</v>
          </cell>
          <cell r="V802">
            <v>0</v>
          </cell>
          <cell r="W802">
            <v>0</v>
          </cell>
          <cell r="X802">
            <v>0</v>
          </cell>
          <cell r="Y802">
            <v>0</v>
          </cell>
          <cell r="Z802">
            <v>100</v>
          </cell>
          <cell r="AA802">
            <v>150</v>
          </cell>
          <cell r="AB802">
            <v>100</v>
          </cell>
          <cell r="AC802">
            <v>0</v>
          </cell>
          <cell r="AD802">
            <v>0</v>
          </cell>
          <cell r="AE802">
            <v>0</v>
          </cell>
          <cell r="AF802">
            <v>0</v>
          </cell>
          <cell r="AG802">
            <v>0</v>
          </cell>
          <cell r="AH802">
            <v>0</v>
          </cell>
        </row>
        <row r="802">
          <cell r="AK802">
            <v>680</v>
          </cell>
          <cell r="AL802" t="str">
            <v>神经外科</v>
          </cell>
        </row>
        <row r="803">
          <cell r="F803" t="str">
            <v>外科（神经外科方向）</v>
          </cell>
          <cell r="G803">
            <v>2021</v>
          </cell>
        </row>
        <row r="803">
          <cell r="I803" t="str">
            <v>合格</v>
          </cell>
          <cell r="J803">
            <v>0</v>
          </cell>
          <cell r="K803">
            <v>0</v>
          </cell>
          <cell r="L803">
            <v>0</v>
          </cell>
          <cell r="M803">
            <v>160</v>
          </cell>
        </row>
        <row r="803">
          <cell r="O803">
            <v>2</v>
          </cell>
          <cell r="P803">
            <v>1</v>
          </cell>
        </row>
        <row r="803">
          <cell r="S803">
            <v>60</v>
          </cell>
          <cell r="T803">
            <v>100</v>
          </cell>
          <cell r="U803">
            <v>10</v>
          </cell>
          <cell r="V803">
            <v>60</v>
          </cell>
          <cell r="W803">
            <v>60</v>
          </cell>
          <cell r="X803">
            <v>30</v>
          </cell>
          <cell r="Y803">
            <v>0</v>
          </cell>
          <cell r="Z803">
            <v>100</v>
          </cell>
          <cell r="AA803">
            <v>0</v>
          </cell>
          <cell r="AB803">
            <v>0</v>
          </cell>
          <cell r="AC803">
            <v>0</v>
          </cell>
          <cell r="AD803">
            <v>0</v>
          </cell>
          <cell r="AE803">
            <v>0</v>
          </cell>
          <cell r="AF803">
            <v>0</v>
          </cell>
          <cell r="AG803">
            <v>0</v>
          </cell>
          <cell r="AH803">
            <v>0</v>
          </cell>
        </row>
        <row r="803">
          <cell r="AK803">
            <v>580</v>
          </cell>
          <cell r="AL803" t="str">
            <v>神经外科</v>
          </cell>
        </row>
        <row r="804">
          <cell r="F804" t="str">
            <v>外科（神经外科方向）</v>
          </cell>
          <cell r="G804">
            <v>2022</v>
          </cell>
        </row>
        <row r="804">
          <cell r="I804" t="str">
            <v>合格</v>
          </cell>
          <cell r="J804">
            <v>0</v>
          </cell>
          <cell r="K804">
            <v>0</v>
          </cell>
          <cell r="L804">
            <v>0</v>
          </cell>
          <cell r="M804">
            <v>160</v>
          </cell>
          <cell r="N804">
            <v>0</v>
          </cell>
          <cell r="O804">
            <v>3</v>
          </cell>
          <cell r="P804">
            <v>4</v>
          </cell>
          <cell r="Q804">
            <v>0</v>
          </cell>
          <cell r="R804">
            <v>0</v>
          </cell>
          <cell r="S804">
            <v>140</v>
          </cell>
          <cell r="T804">
            <v>100</v>
          </cell>
          <cell r="U804">
            <v>10</v>
          </cell>
          <cell r="V804">
            <v>40</v>
          </cell>
          <cell r="W804">
            <v>60</v>
          </cell>
          <cell r="X804">
            <v>60</v>
          </cell>
          <cell r="Y804">
            <v>0</v>
          </cell>
          <cell r="Z804">
            <v>0</v>
          </cell>
          <cell r="AA804">
            <v>0</v>
          </cell>
          <cell r="AB804">
            <v>0</v>
          </cell>
          <cell r="AC804">
            <v>0</v>
          </cell>
          <cell r="AD804">
            <v>0</v>
          </cell>
          <cell r="AE804">
            <v>0</v>
          </cell>
          <cell r="AF804">
            <v>0</v>
          </cell>
          <cell r="AG804">
            <v>0</v>
          </cell>
          <cell r="AH804">
            <v>0</v>
          </cell>
        </row>
        <row r="804">
          <cell r="AK804">
            <v>570</v>
          </cell>
          <cell r="AL804" t="str">
            <v>神经外科</v>
          </cell>
        </row>
        <row r="805">
          <cell r="F805" t="str">
            <v>外科（神经外科方向）</v>
          </cell>
          <cell r="G805">
            <v>2022</v>
          </cell>
        </row>
        <row r="805">
          <cell r="I805" t="str">
            <v>合格</v>
          </cell>
          <cell r="J805">
            <v>0</v>
          </cell>
          <cell r="K805">
            <v>0</v>
          </cell>
          <cell r="L805">
            <v>0</v>
          </cell>
          <cell r="M805">
            <v>160</v>
          </cell>
          <cell r="N805">
            <v>0</v>
          </cell>
          <cell r="O805">
            <v>3</v>
          </cell>
          <cell r="P805">
            <v>0</v>
          </cell>
          <cell r="Q805">
            <v>0</v>
          </cell>
          <cell r="R805">
            <v>0</v>
          </cell>
          <cell r="S805">
            <v>60</v>
          </cell>
          <cell r="T805">
            <v>100</v>
          </cell>
          <cell r="U805">
            <v>10</v>
          </cell>
          <cell r="V805">
            <v>60</v>
          </cell>
          <cell r="W805">
            <v>60</v>
          </cell>
          <cell r="X805">
            <v>30</v>
          </cell>
          <cell r="Y805">
            <v>80</v>
          </cell>
          <cell r="Z805">
            <v>0</v>
          </cell>
          <cell r="AA805">
            <v>0</v>
          </cell>
          <cell r="AB805">
            <v>0</v>
          </cell>
          <cell r="AC805">
            <v>0</v>
          </cell>
          <cell r="AD805">
            <v>0</v>
          </cell>
          <cell r="AE805">
            <v>0</v>
          </cell>
          <cell r="AF805">
            <v>0</v>
          </cell>
          <cell r="AG805">
            <v>0</v>
          </cell>
          <cell r="AH805">
            <v>0</v>
          </cell>
        </row>
        <row r="805">
          <cell r="AK805">
            <v>560</v>
          </cell>
          <cell r="AL805" t="str">
            <v>神经外科</v>
          </cell>
        </row>
        <row r="806">
          <cell r="F806" t="str">
            <v>外科（神经外科方向）</v>
          </cell>
          <cell r="G806">
            <v>2022</v>
          </cell>
        </row>
        <row r="806">
          <cell r="I806" t="str">
            <v>合格</v>
          </cell>
          <cell r="J806">
            <v>0</v>
          </cell>
          <cell r="K806">
            <v>0</v>
          </cell>
          <cell r="L806">
            <v>0</v>
          </cell>
          <cell r="M806">
            <v>160</v>
          </cell>
          <cell r="N806">
            <v>0</v>
          </cell>
          <cell r="O806">
            <v>2</v>
          </cell>
          <cell r="P806">
            <v>2</v>
          </cell>
          <cell r="Q806">
            <v>0</v>
          </cell>
          <cell r="R806">
            <v>0</v>
          </cell>
          <cell r="S806">
            <v>80</v>
          </cell>
          <cell r="T806">
            <v>100</v>
          </cell>
          <cell r="U806">
            <v>10</v>
          </cell>
          <cell r="V806">
            <v>20</v>
          </cell>
          <cell r="W806">
            <v>90</v>
          </cell>
          <cell r="X806">
            <v>90</v>
          </cell>
          <cell r="Y806">
            <v>0</v>
          </cell>
          <cell r="Z806">
            <v>0</v>
          </cell>
          <cell r="AA806">
            <v>0</v>
          </cell>
          <cell r="AB806">
            <v>0</v>
          </cell>
          <cell r="AC806">
            <v>0</v>
          </cell>
          <cell r="AD806">
            <v>0</v>
          </cell>
          <cell r="AE806">
            <v>0</v>
          </cell>
          <cell r="AF806">
            <v>0</v>
          </cell>
          <cell r="AG806">
            <v>0</v>
          </cell>
          <cell r="AH806">
            <v>0</v>
          </cell>
        </row>
        <row r="806">
          <cell r="AK806">
            <v>550</v>
          </cell>
          <cell r="AL806" t="str">
            <v>神经外科</v>
          </cell>
        </row>
        <row r="807">
          <cell r="F807" t="str">
            <v>外科（神经外科方向）</v>
          </cell>
          <cell r="G807">
            <v>2022</v>
          </cell>
        </row>
        <row r="807">
          <cell r="I807" t="str">
            <v>合格</v>
          </cell>
          <cell r="J807">
            <v>0</v>
          </cell>
          <cell r="K807">
            <v>0</v>
          </cell>
          <cell r="L807">
            <v>0</v>
          </cell>
          <cell r="M807">
            <v>160</v>
          </cell>
          <cell r="N807">
            <v>0</v>
          </cell>
          <cell r="O807">
            <v>0</v>
          </cell>
          <cell r="P807">
            <v>3</v>
          </cell>
        </row>
        <row r="807">
          <cell r="S807">
            <v>60</v>
          </cell>
          <cell r="T807">
            <v>100</v>
          </cell>
          <cell r="U807">
            <v>10</v>
          </cell>
          <cell r="V807">
            <v>40</v>
          </cell>
          <cell r="W807">
            <v>60</v>
          </cell>
          <cell r="X807">
            <v>60</v>
          </cell>
          <cell r="Y807">
            <v>0</v>
          </cell>
          <cell r="Z807">
            <v>0</v>
          </cell>
          <cell r="AA807">
            <v>0</v>
          </cell>
          <cell r="AB807">
            <v>0</v>
          </cell>
          <cell r="AC807">
            <v>0</v>
          </cell>
          <cell r="AD807">
            <v>0</v>
          </cell>
          <cell r="AE807">
            <v>0</v>
          </cell>
          <cell r="AF807">
            <v>0</v>
          </cell>
          <cell r="AG807">
            <v>0</v>
          </cell>
          <cell r="AH807">
            <v>0</v>
          </cell>
        </row>
        <row r="807">
          <cell r="AK807">
            <v>490</v>
          </cell>
          <cell r="AL807" t="str">
            <v>神经外科</v>
          </cell>
        </row>
        <row r="808">
          <cell r="F808" t="str">
            <v>外科（神经外科方向）</v>
          </cell>
          <cell r="G808">
            <v>2022</v>
          </cell>
        </row>
        <row r="808">
          <cell r="I808" t="str">
            <v>合格</v>
          </cell>
          <cell r="J808">
            <v>0</v>
          </cell>
          <cell r="K808">
            <v>0</v>
          </cell>
          <cell r="L808">
            <v>0</v>
          </cell>
          <cell r="M808">
            <v>160</v>
          </cell>
          <cell r="N808">
            <v>0</v>
          </cell>
          <cell r="O808">
            <v>0</v>
          </cell>
          <cell r="P808">
            <v>3</v>
          </cell>
        </row>
        <row r="808">
          <cell r="S808">
            <v>60</v>
          </cell>
          <cell r="T808">
            <v>100</v>
          </cell>
          <cell r="U808">
            <v>10</v>
          </cell>
          <cell r="V808">
            <v>40</v>
          </cell>
          <cell r="W808">
            <v>60</v>
          </cell>
          <cell r="X808">
            <v>60</v>
          </cell>
          <cell r="Y808">
            <v>0</v>
          </cell>
          <cell r="Z808">
            <v>0</v>
          </cell>
          <cell r="AA808">
            <v>0</v>
          </cell>
          <cell r="AB808">
            <v>0</v>
          </cell>
          <cell r="AC808">
            <v>0</v>
          </cell>
          <cell r="AD808">
            <v>0</v>
          </cell>
          <cell r="AE808">
            <v>0</v>
          </cell>
          <cell r="AF808">
            <v>0</v>
          </cell>
          <cell r="AG808">
            <v>0</v>
          </cell>
          <cell r="AH808">
            <v>0</v>
          </cell>
        </row>
        <row r="808">
          <cell r="AK808">
            <v>490</v>
          </cell>
          <cell r="AL808" t="str">
            <v>神经外科</v>
          </cell>
        </row>
        <row r="809">
          <cell r="F809" t="str">
            <v>外科（神经外科方向）</v>
          </cell>
          <cell r="G809">
            <v>2022</v>
          </cell>
        </row>
        <row r="809">
          <cell r="I809" t="str">
            <v>合格</v>
          </cell>
          <cell r="J809">
            <v>0</v>
          </cell>
          <cell r="K809">
            <v>0</v>
          </cell>
          <cell r="L809">
            <v>0</v>
          </cell>
          <cell r="M809">
            <v>160</v>
          </cell>
          <cell r="N809">
            <v>0</v>
          </cell>
          <cell r="O809">
            <v>2</v>
          </cell>
          <cell r="P809">
            <v>4</v>
          </cell>
          <cell r="Q809">
            <v>0</v>
          </cell>
          <cell r="R809">
            <v>0</v>
          </cell>
          <cell r="S809">
            <v>120</v>
          </cell>
          <cell r="T809">
            <v>100</v>
          </cell>
          <cell r="U809">
            <v>10</v>
          </cell>
          <cell r="V809">
            <v>0</v>
          </cell>
          <cell r="W809">
            <v>30</v>
          </cell>
          <cell r="X809">
            <v>60</v>
          </cell>
          <cell r="Y809">
            <v>0</v>
          </cell>
          <cell r="Z809">
            <v>0</v>
          </cell>
          <cell r="AA809">
            <v>0</v>
          </cell>
          <cell r="AB809">
            <v>0</v>
          </cell>
          <cell r="AC809">
            <v>0</v>
          </cell>
          <cell r="AD809">
            <v>0</v>
          </cell>
          <cell r="AE809">
            <v>0</v>
          </cell>
          <cell r="AF809">
            <v>0</v>
          </cell>
          <cell r="AG809">
            <v>0</v>
          </cell>
          <cell r="AH809">
            <v>0</v>
          </cell>
        </row>
        <row r="809">
          <cell r="AK809">
            <v>480</v>
          </cell>
          <cell r="AL809" t="str">
            <v>神经外科</v>
          </cell>
        </row>
        <row r="810">
          <cell r="F810" t="str">
            <v>外科（神经外科方向）</v>
          </cell>
          <cell r="G810">
            <v>2022</v>
          </cell>
        </row>
        <row r="810">
          <cell r="I810" t="str">
            <v>合格</v>
          </cell>
          <cell r="J810">
            <v>0</v>
          </cell>
          <cell r="K810">
            <v>0</v>
          </cell>
          <cell r="L810">
            <v>0</v>
          </cell>
          <cell r="M810">
            <v>160</v>
          </cell>
          <cell r="N810">
            <v>0</v>
          </cell>
          <cell r="O810">
            <v>0</v>
          </cell>
          <cell r="P810">
            <v>0</v>
          </cell>
          <cell r="Q810">
            <v>0</v>
          </cell>
          <cell r="R810">
            <v>0</v>
          </cell>
          <cell r="S810">
            <v>0</v>
          </cell>
          <cell r="T810">
            <v>100</v>
          </cell>
          <cell r="U810">
            <v>10</v>
          </cell>
          <cell r="V810">
            <v>60</v>
          </cell>
          <cell r="W810">
            <v>90</v>
          </cell>
          <cell r="X810">
            <v>30</v>
          </cell>
          <cell r="Y810">
            <v>20</v>
          </cell>
          <cell r="Z810">
            <v>0</v>
          </cell>
          <cell r="AA810">
            <v>0</v>
          </cell>
          <cell r="AB810">
            <v>0</v>
          </cell>
          <cell r="AC810">
            <v>0</v>
          </cell>
          <cell r="AD810">
            <v>0</v>
          </cell>
          <cell r="AE810">
            <v>0</v>
          </cell>
          <cell r="AF810">
            <v>0</v>
          </cell>
          <cell r="AG810">
            <v>0</v>
          </cell>
          <cell r="AH810">
            <v>0</v>
          </cell>
        </row>
        <row r="810">
          <cell r="AK810">
            <v>470</v>
          </cell>
          <cell r="AL810" t="str">
            <v>神经外科</v>
          </cell>
        </row>
        <row r="811">
          <cell r="F811" t="str">
            <v>外科（神经外科方向）</v>
          </cell>
          <cell r="G811">
            <v>2022</v>
          </cell>
        </row>
        <row r="811">
          <cell r="I811" t="str">
            <v>合格</v>
          </cell>
          <cell r="J811">
            <v>0</v>
          </cell>
          <cell r="K811">
            <v>0</v>
          </cell>
          <cell r="L811">
            <v>0</v>
          </cell>
          <cell r="M811">
            <v>160</v>
          </cell>
          <cell r="N811">
            <v>0</v>
          </cell>
          <cell r="O811">
            <v>4</v>
          </cell>
          <cell r="P811">
            <v>0</v>
          </cell>
          <cell r="Q811">
            <v>0</v>
          </cell>
          <cell r="R811">
            <v>0</v>
          </cell>
          <cell r="S811">
            <v>80</v>
          </cell>
          <cell r="T811">
            <v>100</v>
          </cell>
          <cell r="U811">
            <v>0</v>
          </cell>
          <cell r="V811">
            <v>20</v>
          </cell>
          <cell r="W811">
            <v>0</v>
          </cell>
          <cell r="X811">
            <v>30</v>
          </cell>
          <cell r="Y811">
            <v>0</v>
          </cell>
          <cell r="Z811">
            <v>0</v>
          </cell>
          <cell r="AA811">
            <v>0</v>
          </cell>
          <cell r="AB811">
            <v>0</v>
          </cell>
          <cell r="AC811">
            <v>0</v>
          </cell>
          <cell r="AD811">
            <v>0</v>
          </cell>
          <cell r="AE811">
            <v>0</v>
          </cell>
          <cell r="AF811">
            <v>0</v>
          </cell>
          <cell r="AG811">
            <v>0</v>
          </cell>
          <cell r="AH811">
            <v>0</v>
          </cell>
        </row>
        <row r="811">
          <cell r="AK811">
            <v>390</v>
          </cell>
          <cell r="AL811" t="str">
            <v>神经外科</v>
          </cell>
        </row>
        <row r="812">
          <cell r="F812" t="str">
            <v>外科（神经外科方向）</v>
          </cell>
          <cell r="G812">
            <v>2022</v>
          </cell>
        </row>
        <row r="812">
          <cell r="I812" t="str">
            <v>合格</v>
          </cell>
          <cell r="J812">
            <v>0</v>
          </cell>
          <cell r="K812">
            <v>0</v>
          </cell>
          <cell r="L812">
            <v>0</v>
          </cell>
          <cell r="M812">
            <v>160</v>
          </cell>
          <cell r="N812">
            <v>0</v>
          </cell>
          <cell r="O812">
            <v>3</v>
          </cell>
          <cell r="P812">
            <v>0</v>
          </cell>
          <cell r="Q812">
            <v>0</v>
          </cell>
          <cell r="R812">
            <v>0</v>
          </cell>
          <cell r="S812">
            <v>60</v>
          </cell>
          <cell r="T812">
            <v>100</v>
          </cell>
          <cell r="U812">
            <v>10</v>
          </cell>
          <cell r="V812">
            <v>20</v>
          </cell>
          <cell r="W812">
            <v>0</v>
          </cell>
          <cell r="X812">
            <v>30</v>
          </cell>
          <cell r="Y812">
            <v>0</v>
          </cell>
          <cell r="Z812">
            <v>0</v>
          </cell>
          <cell r="AA812">
            <v>0</v>
          </cell>
          <cell r="AB812">
            <v>0</v>
          </cell>
          <cell r="AC812">
            <v>0</v>
          </cell>
          <cell r="AD812">
            <v>0</v>
          </cell>
          <cell r="AE812">
            <v>0</v>
          </cell>
          <cell r="AF812">
            <v>0</v>
          </cell>
          <cell r="AG812">
            <v>0</v>
          </cell>
          <cell r="AH812">
            <v>0</v>
          </cell>
        </row>
        <row r="812">
          <cell r="AK812">
            <v>380</v>
          </cell>
          <cell r="AL812" t="str">
            <v>神经外科</v>
          </cell>
        </row>
        <row r="813">
          <cell r="F813" t="str">
            <v>外科（神经外科方向）</v>
          </cell>
          <cell r="G813">
            <v>2022</v>
          </cell>
        </row>
        <row r="813">
          <cell r="I813" t="str">
            <v>合格</v>
          </cell>
          <cell r="J813">
            <v>0</v>
          </cell>
          <cell r="K813">
            <v>0</v>
          </cell>
          <cell r="L813">
            <v>0</v>
          </cell>
          <cell r="M813">
            <v>160</v>
          </cell>
          <cell r="N813">
            <v>0</v>
          </cell>
          <cell r="O813">
            <v>3</v>
          </cell>
          <cell r="P813">
            <v>0</v>
          </cell>
          <cell r="Q813">
            <v>0</v>
          </cell>
          <cell r="R813">
            <v>0</v>
          </cell>
          <cell r="S813">
            <v>60</v>
          </cell>
          <cell r="T813">
            <v>100</v>
          </cell>
          <cell r="U813">
            <v>0</v>
          </cell>
          <cell r="V813">
            <v>20</v>
          </cell>
          <cell r="W813">
            <v>0</v>
          </cell>
          <cell r="X813">
            <v>30</v>
          </cell>
          <cell r="Y813">
            <v>0</v>
          </cell>
          <cell r="Z813">
            <v>0</v>
          </cell>
          <cell r="AA813">
            <v>0</v>
          </cell>
          <cell r="AB813">
            <v>0</v>
          </cell>
          <cell r="AC813">
            <v>0</v>
          </cell>
          <cell r="AD813">
            <v>0</v>
          </cell>
          <cell r="AE813">
            <v>0</v>
          </cell>
          <cell r="AF813">
            <v>0</v>
          </cell>
          <cell r="AG813">
            <v>0</v>
          </cell>
          <cell r="AH813">
            <v>0</v>
          </cell>
        </row>
        <row r="813">
          <cell r="AK813">
            <v>370</v>
          </cell>
          <cell r="AL813" t="str">
            <v>神经外科</v>
          </cell>
        </row>
        <row r="814">
          <cell r="F814" t="str">
            <v>外科（神经外科方向）</v>
          </cell>
          <cell r="G814">
            <v>2022</v>
          </cell>
        </row>
        <row r="814">
          <cell r="I814" t="str">
            <v>合格</v>
          </cell>
          <cell r="J814">
            <v>0</v>
          </cell>
          <cell r="K814">
            <v>0</v>
          </cell>
          <cell r="L814">
            <v>0</v>
          </cell>
          <cell r="M814">
            <v>120</v>
          </cell>
        </row>
        <row r="814">
          <cell r="O814">
            <v>2</v>
          </cell>
          <cell r="P814">
            <v>1</v>
          </cell>
        </row>
        <row r="814">
          <cell r="S814">
            <v>60</v>
          </cell>
          <cell r="T814">
            <v>100</v>
          </cell>
          <cell r="U814">
            <v>0</v>
          </cell>
          <cell r="V814">
            <v>40</v>
          </cell>
          <cell r="W814">
            <v>0</v>
          </cell>
          <cell r="X814">
            <v>30</v>
          </cell>
          <cell r="Y814">
            <v>0</v>
          </cell>
          <cell r="Z814">
            <v>0</v>
          </cell>
          <cell r="AA814">
            <v>0</v>
          </cell>
          <cell r="AB814">
            <v>0</v>
          </cell>
          <cell r="AC814">
            <v>0</v>
          </cell>
          <cell r="AD814">
            <v>0</v>
          </cell>
          <cell r="AE814">
            <v>0</v>
          </cell>
          <cell r="AF814">
            <v>0</v>
          </cell>
          <cell r="AG814">
            <v>0</v>
          </cell>
          <cell r="AH814">
            <v>0</v>
          </cell>
        </row>
        <row r="814">
          <cell r="AK814">
            <v>350</v>
          </cell>
          <cell r="AL814" t="str">
            <v>神经外科</v>
          </cell>
        </row>
        <row r="815">
          <cell r="F815" t="str">
            <v>外科</v>
          </cell>
          <cell r="G815">
            <v>2021</v>
          </cell>
        </row>
        <row r="815">
          <cell r="I815" t="str">
            <v>合格</v>
          </cell>
          <cell r="J815">
            <v>0</v>
          </cell>
          <cell r="K815">
            <v>0</v>
          </cell>
          <cell r="L815">
            <v>0</v>
          </cell>
          <cell r="M815">
            <v>160</v>
          </cell>
        </row>
        <row r="815">
          <cell r="O815">
            <v>6</v>
          </cell>
          <cell r="P815">
            <v>4</v>
          </cell>
        </row>
        <row r="815">
          <cell r="S815">
            <v>200</v>
          </cell>
          <cell r="T815">
            <v>100</v>
          </cell>
          <cell r="U815">
            <v>10</v>
          </cell>
          <cell r="V815">
            <v>80</v>
          </cell>
          <cell r="W815">
            <v>60</v>
          </cell>
          <cell r="X815">
            <v>60</v>
          </cell>
          <cell r="Y815">
            <v>0</v>
          </cell>
          <cell r="Z815">
            <v>100</v>
          </cell>
          <cell r="AA815">
            <v>150</v>
          </cell>
          <cell r="AB815">
            <v>100</v>
          </cell>
          <cell r="AC815">
            <v>0</v>
          </cell>
          <cell r="AD815">
            <v>0</v>
          </cell>
          <cell r="AE815">
            <v>0</v>
          </cell>
          <cell r="AF815">
            <v>0</v>
          </cell>
          <cell r="AG815">
            <v>0</v>
          </cell>
          <cell r="AH815">
            <v>0</v>
          </cell>
        </row>
        <row r="815">
          <cell r="AK815">
            <v>1020</v>
          </cell>
          <cell r="AL815" t="str">
            <v>外科</v>
          </cell>
        </row>
        <row r="816">
          <cell r="F816" t="str">
            <v>外科</v>
          </cell>
          <cell r="G816">
            <v>2021</v>
          </cell>
        </row>
        <row r="816">
          <cell r="I816" t="str">
            <v>合格</v>
          </cell>
          <cell r="J816">
            <v>0</v>
          </cell>
          <cell r="K816">
            <v>0</v>
          </cell>
          <cell r="L816">
            <v>0</v>
          </cell>
          <cell r="M816">
            <v>160</v>
          </cell>
        </row>
        <row r="816">
          <cell r="O816">
            <v>6</v>
          </cell>
          <cell r="P816">
            <v>3</v>
          </cell>
        </row>
        <row r="816">
          <cell r="S816">
            <v>180</v>
          </cell>
          <cell r="T816">
            <v>100</v>
          </cell>
          <cell r="U816">
            <v>10</v>
          </cell>
          <cell r="V816">
            <v>60</v>
          </cell>
          <cell r="W816">
            <v>60</v>
          </cell>
          <cell r="X816">
            <v>60</v>
          </cell>
          <cell r="Y816">
            <v>0</v>
          </cell>
          <cell r="Z816">
            <v>100</v>
          </cell>
          <cell r="AA816">
            <v>150</v>
          </cell>
          <cell r="AB816">
            <v>100</v>
          </cell>
          <cell r="AC816">
            <v>0</v>
          </cell>
          <cell r="AD816">
            <v>0</v>
          </cell>
          <cell r="AE816">
            <v>0</v>
          </cell>
          <cell r="AF816">
            <v>0</v>
          </cell>
          <cell r="AG816">
            <v>0</v>
          </cell>
          <cell r="AH816">
            <v>0</v>
          </cell>
        </row>
        <row r="816">
          <cell r="AK816">
            <v>980</v>
          </cell>
          <cell r="AL816" t="str">
            <v>外科</v>
          </cell>
        </row>
        <row r="817">
          <cell r="F817" t="str">
            <v>外科</v>
          </cell>
          <cell r="G817">
            <v>2021</v>
          </cell>
        </row>
        <row r="817">
          <cell r="I817" t="str">
            <v>合格</v>
          </cell>
          <cell r="J817">
            <v>0</v>
          </cell>
          <cell r="K817">
            <v>0</v>
          </cell>
          <cell r="L817">
            <v>0</v>
          </cell>
          <cell r="M817">
            <v>160</v>
          </cell>
          <cell r="N817">
            <v>0</v>
          </cell>
          <cell r="O817">
            <v>5</v>
          </cell>
          <cell r="P817">
            <v>3</v>
          </cell>
        </row>
        <row r="817">
          <cell r="S817">
            <v>160</v>
          </cell>
          <cell r="T817">
            <v>100</v>
          </cell>
          <cell r="U817">
            <v>10</v>
          </cell>
          <cell r="V817">
            <v>80</v>
          </cell>
          <cell r="W817">
            <v>30</v>
          </cell>
          <cell r="X817">
            <v>90</v>
          </cell>
          <cell r="Y817">
            <v>0</v>
          </cell>
          <cell r="Z817">
            <v>100</v>
          </cell>
          <cell r="AA817">
            <v>150</v>
          </cell>
          <cell r="AB817">
            <v>100</v>
          </cell>
          <cell r="AC817">
            <v>0</v>
          </cell>
          <cell r="AD817">
            <v>0</v>
          </cell>
          <cell r="AE817">
            <v>0</v>
          </cell>
          <cell r="AF817">
            <v>0</v>
          </cell>
          <cell r="AG817">
            <v>0</v>
          </cell>
          <cell r="AH817">
            <v>0</v>
          </cell>
        </row>
        <row r="817">
          <cell r="AK817">
            <v>980</v>
          </cell>
          <cell r="AL817" t="str">
            <v>外科</v>
          </cell>
        </row>
        <row r="818">
          <cell r="F818" t="str">
            <v>外科</v>
          </cell>
          <cell r="G818">
            <v>2021</v>
          </cell>
        </row>
        <row r="818">
          <cell r="I818" t="str">
            <v>合格</v>
          </cell>
          <cell r="J818">
            <v>0</v>
          </cell>
          <cell r="K818">
            <v>0</v>
          </cell>
          <cell r="L818">
            <v>0</v>
          </cell>
          <cell r="M818">
            <v>160</v>
          </cell>
          <cell r="N818">
            <v>0</v>
          </cell>
          <cell r="O818">
            <v>4</v>
          </cell>
          <cell r="P818">
            <v>0</v>
          </cell>
          <cell r="Q818">
            <v>0</v>
          </cell>
          <cell r="R818">
            <v>0</v>
          </cell>
          <cell r="S818">
            <v>80</v>
          </cell>
          <cell r="T818">
            <v>100</v>
          </cell>
          <cell r="U818">
            <v>0</v>
          </cell>
          <cell r="V818">
            <v>80</v>
          </cell>
          <cell r="W818">
            <v>60</v>
          </cell>
          <cell r="X818">
            <v>60</v>
          </cell>
          <cell r="Y818">
            <v>80</v>
          </cell>
          <cell r="Z818">
            <v>100</v>
          </cell>
          <cell r="AA818">
            <v>150</v>
          </cell>
          <cell r="AB818">
            <v>100</v>
          </cell>
          <cell r="AC818">
            <v>0</v>
          </cell>
          <cell r="AD818">
            <v>0</v>
          </cell>
          <cell r="AE818">
            <v>0</v>
          </cell>
          <cell r="AF818">
            <v>0</v>
          </cell>
          <cell r="AG818">
            <v>0</v>
          </cell>
          <cell r="AH818">
            <v>0</v>
          </cell>
        </row>
        <row r="818">
          <cell r="AK818">
            <v>970</v>
          </cell>
          <cell r="AL818" t="str">
            <v>外科</v>
          </cell>
        </row>
        <row r="819">
          <cell r="F819" t="str">
            <v>外科</v>
          </cell>
          <cell r="G819">
            <v>2020</v>
          </cell>
        </row>
        <row r="819">
          <cell r="I819" t="str">
            <v>合格</v>
          </cell>
          <cell r="J819">
            <v>0</v>
          </cell>
          <cell r="K819">
            <v>0</v>
          </cell>
          <cell r="L819">
            <v>0</v>
          </cell>
          <cell r="M819">
            <v>160</v>
          </cell>
          <cell r="N819">
            <v>0</v>
          </cell>
          <cell r="O819">
            <v>1</v>
          </cell>
          <cell r="P819">
            <v>4</v>
          </cell>
          <cell r="Q819">
            <v>0</v>
          </cell>
          <cell r="R819">
            <v>0</v>
          </cell>
          <cell r="S819">
            <v>100</v>
          </cell>
          <cell r="T819">
            <v>100</v>
          </cell>
          <cell r="U819">
            <v>10</v>
          </cell>
          <cell r="V819">
            <v>60</v>
          </cell>
          <cell r="W819">
            <v>60</v>
          </cell>
          <cell r="X819">
            <v>60</v>
          </cell>
          <cell r="Y819">
            <v>60</v>
          </cell>
          <cell r="Z819">
            <v>100</v>
          </cell>
          <cell r="AA819">
            <v>150</v>
          </cell>
          <cell r="AB819">
            <v>100</v>
          </cell>
          <cell r="AC819">
            <v>0</v>
          </cell>
          <cell r="AD819">
            <v>0</v>
          </cell>
          <cell r="AE819">
            <v>0</v>
          </cell>
          <cell r="AF819">
            <v>0</v>
          </cell>
          <cell r="AG819">
            <v>0</v>
          </cell>
          <cell r="AH819">
            <v>0</v>
          </cell>
        </row>
        <row r="819">
          <cell r="AK819">
            <v>960</v>
          </cell>
          <cell r="AL819" t="str">
            <v>外科</v>
          </cell>
        </row>
        <row r="820">
          <cell r="F820" t="str">
            <v>外科</v>
          </cell>
          <cell r="G820">
            <v>2021</v>
          </cell>
        </row>
        <row r="820">
          <cell r="I820" t="str">
            <v>合格</v>
          </cell>
          <cell r="J820">
            <v>0</v>
          </cell>
          <cell r="K820">
            <v>0</v>
          </cell>
          <cell r="L820">
            <v>0</v>
          </cell>
          <cell r="M820">
            <v>160</v>
          </cell>
          <cell r="N820">
            <v>0</v>
          </cell>
          <cell r="O820">
            <v>5</v>
          </cell>
          <cell r="P820">
            <v>0</v>
          </cell>
          <cell r="Q820">
            <v>0</v>
          </cell>
          <cell r="R820">
            <v>0</v>
          </cell>
          <cell r="S820">
            <v>100</v>
          </cell>
          <cell r="T820">
            <v>100</v>
          </cell>
          <cell r="U820">
            <v>10</v>
          </cell>
          <cell r="V820">
            <v>60</v>
          </cell>
          <cell r="W820">
            <v>60</v>
          </cell>
          <cell r="X820">
            <v>60</v>
          </cell>
          <cell r="Y820">
            <v>60</v>
          </cell>
          <cell r="Z820">
            <v>100</v>
          </cell>
          <cell r="AA820">
            <v>150</v>
          </cell>
          <cell r="AB820">
            <v>100</v>
          </cell>
          <cell r="AC820">
            <v>0</v>
          </cell>
          <cell r="AD820">
            <v>0</v>
          </cell>
          <cell r="AE820">
            <v>0</v>
          </cell>
          <cell r="AF820">
            <v>0</v>
          </cell>
          <cell r="AG820">
            <v>0</v>
          </cell>
          <cell r="AH820">
            <v>0</v>
          </cell>
        </row>
        <row r="820">
          <cell r="AK820">
            <v>960</v>
          </cell>
          <cell r="AL820" t="str">
            <v>外科</v>
          </cell>
        </row>
        <row r="821">
          <cell r="F821" t="str">
            <v>外科</v>
          </cell>
          <cell r="G821">
            <v>2021</v>
          </cell>
        </row>
        <row r="821">
          <cell r="I821" t="str">
            <v>合格</v>
          </cell>
          <cell r="J821">
            <v>0</v>
          </cell>
          <cell r="K821">
            <v>0</v>
          </cell>
          <cell r="L821">
            <v>0</v>
          </cell>
          <cell r="M821">
            <v>160</v>
          </cell>
          <cell r="N821">
            <v>0</v>
          </cell>
          <cell r="O821">
            <v>7</v>
          </cell>
          <cell r="P821">
            <v>2</v>
          </cell>
          <cell r="Q821">
            <v>0</v>
          </cell>
          <cell r="R821">
            <v>0</v>
          </cell>
          <cell r="S821">
            <v>180</v>
          </cell>
          <cell r="T821">
            <v>100</v>
          </cell>
          <cell r="U821">
            <v>10</v>
          </cell>
          <cell r="V821">
            <v>40</v>
          </cell>
          <cell r="W821">
            <v>60</v>
          </cell>
          <cell r="X821">
            <v>60</v>
          </cell>
          <cell r="Y821">
            <v>0</v>
          </cell>
          <cell r="Z821">
            <v>100</v>
          </cell>
          <cell r="AA821">
            <v>150</v>
          </cell>
          <cell r="AB821">
            <v>100</v>
          </cell>
          <cell r="AC821">
            <v>0</v>
          </cell>
          <cell r="AD821">
            <v>0</v>
          </cell>
          <cell r="AE821">
            <v>0</v>
          </cell>
          <cell r="AF821">
            <v>0</v>
          </cell>
          <cell r="AG821">
            <v>0</v>
          </cell>
          <cell r="AH821">
            <v>0</v>
          </cell>
        </row>
        <row r="821">
          <cell r="AK821">
            <v>960</v>
          </cell>
          <cell r="AL821" t="str">
            <v>外科</v>
          </cell>
        </row>
        <row r="822">
          <cell r="F822" t="str">
            <v>外科</v>
          </cell>
          <cell r="G822">
            <v>2021</v>
          </cell>
        </row>
        <row r="822">
          <cell r="I822" t="str">
            <v>合格</v>
          </cell>
          <cell r="J822">
            <v>0</v>
          </cell>
          <cell r="K822">
            <v>0</v>
          </cell>
          <cell r="L822">
            <v>0</v>
          </cell>
          <cell r="M822">
            <v>160</v>
          </cell>
        </row>
        <row r="822">
          <cell r="O822">
            <v>3</v>
          </cell>
          <cell r="P822">
            <v>2</v>
          </cell>
        </row>
        <row r="822">
          <cell r="S822">
            <v>100</v>
          </cell>
          <cell r="T822">
            <v>100</v>
          </cell>
          <cell r="U822">
            <v>10</v>
          </cell>
          <cell r="V822">
            <v>80</v>
          </cell>
          <cell r="W822">
            <v>60</v>
          </cell>
          <cell r="X822">
            <v>60</v>
          </cell>
          <cell r="Y822">
            <v>0</v>
          </cell>
          <cell r="Z822">
            <v>100</v>
          </cell>
          <cell r="AA822">
            <v>150</v>
          </cell>
          <cell r="AB822">
            <v>100</v>
          </cell>
          <cell r="AC822">
            <v>0</v>
          </cell>
          <cell r="AD822">
            <v>20</v>
          </cell>
          <cell r="AE822">
            <v>0</v>
          </cell>
          <cell r="AF822">
            <v>0</v>
          </cell>
          <cell r="AG822">
            <v>0</v>
          </cell>
          <cell r="AH822">
            <v>0</v>
          </cell>
        </row>
        <row r="822">
          <cell r="AK822">
            <v>940</v>
          </cell>
          <cell r="AL822" t="str">
            <v>外科</v>
          </cell>
        </row>
        <row r="823">
          <cell r="F823" t="str">
            <v>外科</v>
          </cell>
          <cell r="G823">
            <v>2020</v>
          </cell>
        </row>
        <row r="823">
          <cell r="I823" t="str">
            <v>合格</v>
          </cell>
          <cell r="J823">
            <v>0</v>
          </cell>
          <cell r="K823">
            <v>0</v>
          </cell>
          <cell r="L823">
            <v>0</v>
          </cell>
          <cell r="M823">
            <v>160</v>
          </cell>
        </row>
        <row r="823">
          <cell r="O823">
            <v>3</v>
          </cell>
          <cell r="P823">
            <v>2</v>
          </cell>
        </row>
        <row r="823">
          <cell r="S823">
            <v>100</v>
          </cell>
          <cell r="T823">
            <v>100</v>
          </cell>
          <cell r="U823">
            <v>10</v>
          </cell>
          <cell r="V823">
            <v>80</v>
          </cell>
          <cell r="W823">
            <v>60</v>
          </cell>
          <cell r="X823">
            <v>60</v>
          </cell>
          <cell r="Y823">
            <v>0</v>
          </cell>
          <cell r="Z823">
            <v>100</v>
          </cell>
          <cell r="AA823">
            <v>150</v>
          </cell>
          <cell r="AB823">
            <v>100</v>
          </cell>
          <cell r="AC823">
            <v>0</v>
          </cell>
          <cell r="AD823">
            <v>0</v>
          </cell>
          <cell r="AE823">
            <v>0</v>
          </cell>
          <cell r="AF823">
            <v>0</v>
          </cell>
          <cell r="AG823">
            <v>0</v>
          </cell>
          <cell r="AH823">
            <v>0</v>
          </cell>
        </row>
        <row r="823">
          <cell r="AK823">
            <v>920</v>
          </cell>
          <cell r="AL823" t="str">
            <v>外科</v>
          </cell>
        </row>
        <row r="824">
          <cell r="F824" t="str">
            <v>外科</v>
          </cell>
          <cell r="G824">
            <v>2020</v>
          </cell>
        </row>
        <row r="824">
          <cell r="I824" t="str">
            <v>合格</v>
          </cell>
          <cell r="J824">
            <v>0</v>
          </cell>
          <cell r="K824">
            <v>0</v>
          </cell>
          <cell r="L824">
            <v>0</v>
          </cell>
          <cell r="M824">
            <v>160</v>
          </cell>
          <cell r="N824">
            <v>0</v>
          </cell>
          <cell r="O824">
            <v>2</v>
          </cell>
          <cell r="P824">
            <v>1</v>
          </cell>
          <cell r="Q824">
            <v>0</v>
          </cell>
          <cell r="R824">
            <v>0</v>
          </cell>
          <cell r="S824">
            <v>60</v>
          </cell>
          <cell r="T824">
            <v>100</v>
          </cell>
          <cell r="U824">
            <v>10</v>
          </cell>
          <cell r="V824">
            <v>60</v>
          </cell>
          <cell r="W824">
            <v>90</v>
          </cell>
          <cell r="X824">
            <v>90</v>
          </cell>
          <cell r="Y824">
            <v>0</v>
          </cell>
          <cell r="Z824">
            <v>100</v>
          </cell>
          <cell r="AA824">
            <v>150</v>
          </cell>
          <cell r="AB824">
            <v>100</v>
          </cell>
          <cell r="AC824">
            <v>0</v>
          </cell>
          <cell r="AD824">
            <v>0</v>
          </cell>
          <cell r="AE824">
            <v>0</v>
          </cell>
          <cell r="AF824">
            <v>0</v>
          </cell>
          <cell r="AG824">
            <v>0</v>
          </cell>
          <cell r="AH824">
            <v>0</v>
          </cell>
        </row>
        <row r="824">
          <cell r="AK824">
            <v>920</v>
          </cell>
          <cell r="AL824" t="str">
            <v>外科</v>
          </cell>
        </row>
        <row r="825">
          <cell r="F825" t="str">
            <v>外科</v>
          </cell>
          <cell r="G825">
            <v>2021</v>
          </cell>
        </row>
        <row r="825">
          <cell r="I825" t="str">
            <v>合格</v>
          </cell>
          <cell r="J825">
            <v>0</v>
          </cell>
          <cell r="K825">
            <v>0</v>
          </cell>
          <cell r="L825">
            <v>0</v>
          </cell>
          <cell r="M825">
            <v>160</v>
          </cell>
        </row>
        <row r="825">
          <cell r="O825">
            <v>4</v>
          </cell>
          <cell r="P825">
            <v>4</v>
          </cell>
        </row>
        <row r="825">
          <cell r="S825">
            <v>160</v>
          </cell>
          <cell r="T825">
            <v>100</v>
          </cell>
          <cell r="U825">
            <v>10</v>
          </cell>
          <cell r="V825">
            <v>20</v>
          </cell>
          <cell r="W825">
            <v>60</v>
          </cell>
          <cell r="X825">
            <v>60</v>
          </cell>
          <cell r="Y825">
            <v>0</v>
          </cell>
          <cell r="Z825">
            <v>100</v>
          </cell>
          <cell r="AA825">
            <v>150</v>
          </cell>
          <cell r="AB825">
            <v>100</v>
          </cell>
          <cell r="AC825">
            <v>0</v>
          </cell>
          <cell r="AD825">
            <v>0</v>
          </cell>
          <cell r="AE825">
            <v>0</v>
          </cell>
          <cell r="AF825">
            <v>0</v>
          </cell>
          <cell r="AG825">
            <v>0</v>
          </cell>
          <cell r="AH825">
            <v>0</v>
          </cell>
        </row>
        <row r="825">
          <cell r="AK825">
            <v>920</v>
          </cell>
          <cell r="AL825" t="str">
            <v>外科</v>
          </cell>
        </row>
        <row r="826">
          <cell r="F826" t="str">
            <v>外科</v>
          </cell>
          <cell r="G826">
            <v>2022</v>
          </cell>
        </row>
        <row r="826">
          <cell r="I826" t="str">
            <v>合格</v>
          </cell>
          <cell r="J826">
            <v>0</v>
          </cell>
          <cell r="K826">
            <v>0</v>
          </cell>
          <cell r="L826">
            <v>0</v>
          </cell>
          <cell r="M826">
            <v>160</v>
          </cell>
        </row>
        <row r="826">
          <cell r="O826">
            <v>4</v>
          </cell>
          <cell r="P826">
            <v>4</v>
          </cell>
        </row>
        <row r="826">
          <cell r="S826">
            <v>160</v>
          </cell>
          <cell r="T826">
            <v>100</v>
          </cell>
          <cell r="U826">
            <v>10</v>
          </cell>
          <cell r="V826">
            <v>0</v>
          </cell>
          <cell r="W826">
            <v>60</v>
          </cell>
          <cell r="X826">
            <v>60</v>
          </cell>
          <cell r="Y826">
            <v>0</v>
          </cell>
          <cell r="Z826">
            <v>100</v>
          </cell>
          <cell r="AA826">
            <v>150</v>
          </cell>
          <cell r="AB826">
            <v>100</v>
          </cell>
          <cell r="AC826">
            <v>0</v>
          </cell>
          <cell r="AD826">
            <v>0</v>
          </cell>
          <cell r="AE826">
            <v>0</v>
          </cell>
          <cell r="AF826">
            <v>0</v>
          </cell>
          <cell r="AG826">
            <v>0</v>
          </cell>
          <cell r="AH826">
            <v>0</v>
          </cell>
        </row>
        <row r="826">
          <cell r="AK826">
            <v>900</v>
          </cell>
          <cell r="AL826" t="str">
            <v>外科</v>
          </cell>
        </row>
        <row r="827">
          <cell r="F827" t="str">
            <v>外科</v>
          </cell>
          <cell r="G827">
            <v>2022</v>
          </cell>
        </row>
        <row r="827">
          <cell r="I827" t="str">
            <v>合格</v>
          </cell>
          <cell r="J827">
            <v>0</v>
          </cell>
          <cell r="K827">
            <v>0</v>
          </cell>
          <cell r="L827">
            <v>0</v>
          </cell>
          <cell r="M827">
            <v>160</v>
          </cell>
          <cell r="N827">
            <v>0</v>
          </cell>
          <cell r="O827">
            <v>3</v>
          </cell>
          <cell r="P827">
            <v>0</v>
          </cell>
          <cell r="Q827">
            <v>0</v>
          </cell>
          <cell r="R827">
            <v>0</v>
          </cell>
          <cell r="S827">
            <v>60</v>
          </cell>
          <cell r="T827">
            <v>100</v>
          </cell>
          <cell r="U827">
            <v>10</v>
          </cell>
          <cell r="V827">
            <v>80</v>
          </cell>
          <cell r="W827">
            <v>60</v>
          </cell>
          <cell r="X827">
            <v>60</v>
          </cell>
          <cell r="Y827">
            <v>20</v>
          </cell>
          <cell r="Z827">
            <v>100</v>
          </cell>
          <cell r="AA827">
            <v>150</v>
          </cell>
          <cell r="AB827">
            <v>100</v>
          </cell>
          <cell r="AC827">
            <v>0</v>
          </cell>
          <cell r="AD827">
            <v>0</v>
          </cell>
          <cell r="AE827">
            <v>0</v>
          </cell>
          <cell r="AF827">
            <v>0</v>
          </cell>
          <cell r="AG827">
            <v>0</v>
          </cell>
          <cell r="AH827">
            <v>0</v>
          </cell>
        </row>
        <row r="827">
          <cell r="AK827">
            <v>900</v>
          </cell>
          <cell r="AL827" t="str">
            <v>外科</v>
          </cell>
        </row>
        <row r="828">
          <cell r="F828" t="str">
            <v>外科</v>
          </cell>
          <cell r="G828">
            <v>2020</v>
          </cell>
        </row>
        <row r="828">
          <cell r="I828" t="str">
            <v>合格</v>
          </cell>
          <cell r="J828">
            <v>0</v>
          </cell>
          <cell r="K828">
            <v>0</v>
          </cell>
          <cell r="L828">
            <v>0</v>
          </cell>
          <cell r="M828">
            <v>160</v>
          </cell>
        </row>
        <row r="828">
          <cell r="O828">
            <v>3</v>
          </cell>
          <cell r="P828">
            <v>1</v>
          </cell>
        </row>
        <row r="828">
          <cell r="S828">
            <v>80</v>
          </cell>
          <cell r="T828">
            <v>100</v>
          </cell>
          <cell r="U828">
            <v>10</v>
          </cell>
          <cell r="V828">
            <v>80</v>
          </cell>
          <cell r="W828">
            <v>60</v>
          </cell>
          <cell r="X828">
            <v>60</v>
          </cell>
          <cell r="Y828">
            <v>0</v>
          </cell>
          <cell r="Z828">
            <v>100</v>
          </cell>
          <cell r="AA828">
            <v>150</v>
          </cell>
          <cell r="AB828">
            <v>100</v>
          </cell>
          <cell r="AC828">
            <v>0</v>
          </cell>
          <cell r="AD828">
            <v>0</v>
          </cell>
          <cell r="AE828">
            <v>0</v>
          </cell>
          <cell r="AF828">
            <v>0</v>
          </cell>
          <cell r="AG828">
            <v>0</v>
          </cell>
          <cell r="AH828">
            <v>0</v>
          </cell>
        </row>
        <row r="828">
          <cell r="AK828">
            <v>900</v>
          </cell>
          <cell r="AL828" t="str">
            <v>外科</v>
          </cell>
        </row>
        <row r="829">
          <cell r="F829" t="str">
            <v>外科</v>
          </cell>
          <cell r="G829">
            <v>2020</v>
          </cell>
        </row>
        <row r="829">
          <cell r="I829" t="str">
            <v>合格</v>
          </cell>
          <cell r="J829">
            <v>0</v>
          </cell>
          <cell r="K829">
            <v>0</v>
          </cell>
          <cell r="L829">
            <v>0</v>
          </cell>
          <cell r="M829">
            <v>160</v>
          </cell>
          <cell r="N829">
            <v>0</v>
          </cell>
          <cell r="O829">
            <v>1</v>
          </cell>
          <cell r="P829">
            <v>4</v>
          </cell>
          <cell r="Q829">
            <v>0</v>
          </cell>
          <cell r="R829">
            <v>0</v>
          </cell>
          <cell r="S829">
            <v>100</v>
          </cell>
          <cell r="T829">
            <v>100</v>
          </cell>
          <cell r="U829">
            <v>10</v>
          </cell>
          <cell r="V829">
            <v>40</v>
          </cell>
          <cell r="W829">
            <v>60</v>
          </cell>
          <cell r="X829">
            <v>60</v>
          </cell>
          <cell r="Y829">
            <v>20</v>
          </cell>
          <cell r="Z829">
            <v>100</v>
          </cell>
          <cell r="AA829">
            <v>150</v>
          </cell>
          <cell r="AB829">
            <v>100</v>
          </cell>
          <cell r="AC829">
            <v>0</v>
          </cell>
          <cell r="AD829">
            <v>0</v>
          </cell>
          <cell r="AE829">
            <v>0</v>
          </cell>
          <cell r="AF829">
            <v>0</v>
          </cell>
          <cell r="AG829">
            <v>0</v>
          </cell>
          <cell r="AH829">
            <v>0</v>
          </cell>
        </row>
        <row r="829">
          <cell r="AK829">
            <v>900</v>
          </cell>
          <cell r="AL829" t="str">
            <v>外科</v>
          </cell>
        </row>
        <row r="830">
          <cell r="F830" t="str">
            <v>外科</v>
          </cell>
          <cell r="G830">
            <v>2020</v>
          </cell>
        </row>
        <row r="830">
          <cell r="I830" t="str">
            <v>合格</v>
          </cell>
          <cell r="J830">
            <v>0</v>
          </cell>
          <cell r="K830">
            <v>0</v>
          </cell>
          <cell r="L830">
            <v>0</v>
          </cell>
          <cell r="M830">
            <v>160</v>
          </cell>
        </row>
        <row r="830">
          <cell r="O830">
            <v>3</v>
          </cell>
          <cell r="P830">
            <v>1</v>
          </cell>
        </row>
        <row r="830">
          <cell r="S830">
            <v>80</v>
          </cell>
          <cell r="T830">
            <v>100</v>
          </cell>
          <cell r="U830">
            <v>10</v>
          </cell>
          <cell r="V830">
            <v>80</v>
          </cell>
          <cell r="W830">
            <v>60</v>
          </cell>
          <cell r="X830">
            <v>60</v>
          </cell>
          <cell r="Y830">
            <v>0</v>
          </cell>
          <cell r="Z830">
            <v>100</v>
          </cell>
          <cell r="AA830">
            <v>150</v>
          </cell>
          <cell r="AB830">
            <v>100</v>
          </cell>
          <cell r="AC830">
            <v>0</v>
          </cell>
          <cell r="AD830">
            <v>0</v>
          </cell>
          <cell r="AE830">
            <v>0</v>
          </cell>
          <cell r="AF830">
            <v>0</v>
          </cell>
          <cell r="AG830">
            <v>0</v>
          </cell>
          <cell r="AH830">
            <v>0</v>
          </cell>
        </row>
        <row r="830">
          <cell r="AK830">
            <v>900</v>
          </cell>
          <cell r="AL830" t="str">
            <v>外科</v>
          </cell>
        </row>
        <row r="831">
          <cell r="F831" t="str">
            <v>外科</v>
          </cell>
          <cell r="G831">
            <v>2021</v>
          </cell>
        </row>
        <row r="831">
          <cell r="I831" t="str">
            <v>合格</v>
          </cell>
          <cell r="J831">
            <v>0</v>
          </cell>
          <cell r="K831">
            <v>0</v>
          </cell>
          <cell r="L831">
            <v>0</v>
          </cell>
          <cell r="M831">
            <v>160</v>
          </cell>
        </row>
        <row r="831">
          <cell r="O831">
            <v>4</v>
          </cell>
          <cell r="P831">
            <v>3</v>
          </cell>
        </row>
        <row r="831">
          <cell r="S831">
            <v>140</v>
          </cell>
          <cell r="T831">
            <v>100</v>
          </cell>
          <cell r="U831">
            <v>10</v>
          </cell>
          <cell r="V831">
            <v>20</v>
          </cell>
          <cell r="W831">
            <v>60</v>
          </cell>
          <cell r="X831">
            <v>60</v>
          </cell>
          <cell r="Y831">
            <v>0</v>
          </cell>
          <cell r="Z831">
            <v>100</v>
          </cell>
          <cell r="AA831">
            <v>150</v>
          </cell>
          <cell r="AB831">
            <v>100</v>
          </cell>
          <cell r="AC831">
            <v>0</v>
          </cell>
          <cell r="AD831">
            <v>0</v>
          </cell>
          <cell r="AE831">
            <v>0</v>
          </cell>
          <cell r="AF831">
            <v>0</v>
          </cell>
          <cell r="AG831">
            <v>0</v>
          </cell>
          <cell r="AH831">
            <v>0</v>
          </cell>
        </row>
        <row r="831">
          <cell r="AK831">
            <v>900</v>
          </cell>
          <cell r="AL831" t="str">
            <v>外科</v>
          </cell>
        </row>
        <row r="832">
          <cell r="F832" t="str">
            <v>外科</v>
          </cell>
          <cell r="G832">
            <v>2021</v>
          </cell>
        </row>
        <row r="832">
          <cell r="I832" t="str">
            <v>合格</v>
          </cell>
          <cell r="J832">
            <v>0</v>
          </cell>
          <cell r="K832">
            <v>0</v>
          </cell>
          <cell r="L832">
            <v>0</v>
          </cell>
          <cell r="M832">
            <v>160</v>
          </cell>
          <cell r="N832">
            <v>0</v>
          </cell>
          <cell r="O832">
            <v>4</v>
          </cell>
          <cell r="P832">
            <v>2</v>
          </cell>
          <cell r="Q832">
            <v>0</v>
          </cell>
          <cell r="R832">
            <v>0</v>
          </cell>
          <cell r="S832">
            <v>120</v>
          </cell>
          <cell r="T832">
            <v>100</v>
          </cell>
          <cell r="U832">
            <v>10</v>
          </cell>
          <cell r="V832">
            <v>40</v>
          </cell>
          <cell r="W832">
            <v>60</v>
          </cell>
          <cell r="X832">
            <v>60</v>
          </cell>
          <cell r="Y832">
            <v>0</v>
          </cell>
          <cell r="Z832">
            <v>100</v>
          </cell>
          <cell r="AA832">
            <v>150</v>
          </cell>
          <cell r="AB832">
            <v>100</v>
          </cell>
          <cell r="AC832">
            <v>0</v>
          </cell>
          <cell r="AD832">
            <v>0</v>
          </cell>
          <cell r="AE832">
            <v>0</v>
          </cell>
          <cell r="AF832">
            <v>0</v>
          </cell>
          <cell r="AG832">
            <v>0</v>
          </cell>
          <cell r="AH832">
            <v>0</v>
          </cell>
        </row>
        <row r="832">
          <cell r="AK832">
            <v>900</v>
          </cell>
          <cell r="AL832" t="str">
            <v>外科</v>
          </cell>
        </row>
        <row r="833">
          <cell r="F833" t="str">
            <v>外科</v>
          </cell>
          <cell r="G833">
            <v>2020</v>
          </cell>
        </row>
        <row r="833">
          <cell r="I833" t="str">
            <v>合格</v>
          </cell>
          <cell r="J833">
            <v>0</v>
          </cell>
          <cell r="K833">
            <v>0</v>
          </cell>
          <cell r="L833">
            <v>0</v>
          </cell>
          <cell r="M833">
            <v>160</v>
          </cell>
        </row>
        <row r="833">
          <cell r="O833">
            <v>3</v>
          </cell>
          <cell r="P833">
            <v>2</v>
          </cell>
        </row>
        <row r="833">
          <cell r="S833">
            <v>100</v>
          </cell>
          <cell r="T833">
            <v>100</v>
          </cell>
          <cell r="U833">
            <v>10</v>
          </cell>
          <cell r="V833">
            <v>80</v>
          </cell>
          <cell r="W833">
            <v>60</v>
          </cell>
          <cell r="X833">
            <v>30</v>
          </cell>
          <cell r="Y833">
            <v>0</v>
          </cell>
          <cell r="Z833">
            <v>100</v>
          </cell>
          <cell r="AA833">
            <v>150</v>
          </cell>
          <cell r="AB833">
            <v>100</v>
          </cell>
          <cell r="AC833">
            <v>0</v>
          </cell>
          <cell r="AD833">
            <v>0</v>
          </cell>
          <cell r="AE833">
            <v>0</v>
          </cell>
          <cell r="AF833">
            <v>0</v>
          </cell>
          <cell r="AG833">
            <v>0</v>
          </cell>
          <cell r="AH833">
            <v>0</v>
          </cell>
        </row>
        <row r="833">
          <cell r="AK833">
            <v>890</v>
          </cell>
          <cell r="AL833" t="str">
            <v>外科</v>
          </cell>
        </row>
        <row r="834">
          <cell r="F834" t="str">
            <v>外科</v>
          </cell>
          <cell r="G834">
            <v>2020</v>
          </cell>
        </row>
        <row r="834">
          <cell r="I834" t="str">
            <v>合格</v>
          </cell>
          <cell r="J834">
            <v>0</v>
          </cell>
          <cell r="K834">
            <v>0</v>
          </cell>
          <cell r="L834">
            <v>0</v>
          </cell>
          <cell r="M834">
            <v>160</v>
          </cell>
          <cell r="N834">
            <v>0</v>
          </cell>
          <cell r="O834">
            <v>4</v>
          </cell>
          <cell r="P834">
            <v>0</v>
          </cell>
          <cell r="Q834">
            <v>0</v>
          </cell>
          <cell r="R834">
            <v>0</v>
          </cell>
          <cell r="S834">
            <v>80</v>
          </cell>
          <cell r="T834">
            <v>100</v>
          </cell>
          <cell r="U834">
            <v>10</v>
          </cell>
          <cell r="V834">
            <v>60</v>
          </cell>
          <cell r="W834">
            <v>60</v>
          </cell>
          <cell r="X834">
            <v>30</v>
          </cell>
          <cell r="Y834">
            <v>40</v>
          </cell>
          <cell r="Z834">
            <v>100</v>
          </cell>
          <cell r="AA834">
            <v>150</v>
          </cell>
          <cell r="AB834">
            <v>100</v>
          </cell>
          <cell r="AC834">
            <v>0</v>
          </cell>
          <cell r="AD834">
            <v>0</v>
          </cell>
          <cell r="AE834">
            <v>0</v>
          </cell>
          <cell r="AF834">
            <v>0</v>
          </cell>
          <cell r="AG834">
            <v>0</v>
          </cell>
          <cell r="AH834">
            <v>0</v>
          </cell>
        </row>
        <row r="834">
          <cell r="AK834">
            <v>890</v>
          </cell>
          <cell r="AL834" t="str">
            <v>外科</v>
          </cell>
        </row>
        <row r="835">
          <cell r="F835" t="str">
            <v>外科</v>
          </cell>
          <cell r="G835">
            <v>2021</v>
          </cell>
        </row>
        <row r="835">
          <cell r="I835" t="str">
            <v>合格</v>
          </cell>
          <cell r="J835">
            <v>0</v>
          </cell>
          <cell r="K835">
            <v>0</v>
          </cell>
          <cell r="L835">
            <v>0</v>
          </cell>
          <cell r="M835">
            <v>160</v>
          </cell>
          <cell r="N835">
            <v>0</v>
          </cell>
          <cell r="O835">
            <v>3</v>
          </cell>
          <cell r="P835">
            <v>0</v>
          </cell>
          <cell r="Q835">
            <v>0</v>
          </cell>
          <cell r="R835">
            <v>0</v>
          </cell>
          <cell r="S835">
            <v>60</v>
          </cell>
          <cell r="T835">
            <v>100</v>
          </cell>
          <cell r="U835">
            <v>10</v>
          </cell>
          <cell r="V835">
            <v>60</v>
          </cell>
          <cell r="W835">
            <v>30</v>
          </cell>
          <cell r="X835">
            <v>60</v>
          </cell>
          <cell r="Y835">
            <v>60</v>
          </cell>
          <cell r="Z835">
            <v>100</v>
          </cell>
          <cell r="AA835">
            <v>150</v>
          </cell>
          <cell r="AB835">
            <v>100</v>
          </cell>
          <cell r="AC835">
            <v>0</v>
          </cell>
          <cell r="AD835">
            <v>0</v>
          </cell>
          <cell r="AE835">
            <v>0</v>
          </cell>
          <cell r="AF835">
            <v>0</v>
          </cell>
          <cell r="AG835">
            <v>0</v>
          </cell>
          <cell r="AH835">
            <v>0</v>
          </cell>
        </row>
        <row r="835">
          <cell r="AK835">
            <v>890</v>
          </cell>
          <cell r="AL835" t="str">
            <v>外科</v>
          </cell>
        </row>
        <row r="836">
          <cell r="F836" t="str">
            <v>外科</v>
          </cell>
          <cell r="G836">
            <v>2022</v>
          </cell>
        </row>
        <row r="836">
          <cell r="I836" t="str">
            <v>合格</v>
          </cell>
          <cell r="J836">
            <v>0</v>
          </cell>
          <cell r="K836">
            <v>0</v>
          </cell>
          <cell r="L836">
            <v>0</v>
          </cell>
          <cell r="M836">
            <v>120</v>
          </cell>
          <cell r="N836">
            <v>0</v>
          </cell>
          <cell r="O836">
            <v>4</v>
          </cell>
          <cell r="P836">
            <v>3</v>
          </cell>
          <cell r="Q836">
            <v>0</v>
          </cell>
          <cell r="R836">
            <v>0</v>
          </cell>
          <cell r="S836">
            <v>140</v>
          </cell>
          <cell r="T836">
            <v>100</v>
          </cell>
          <cell r="U836">
            <v>10</v>
          </cell>
          <cell r="V836">
            <v>40</v>
          </cell>
          <cell r="W836">
            <v>60</v>
          </cell>
          <cell r="X836">
            <v>60</v>
          </cell>
          <cell r="Y836">
            <v>0</v>
          </cell>
          <cell r="Z836">
            <v>100</v>
          </cell>
          <cell r="AA836">
            <v>150</v>
          </cell>
          <cell r="AB836">
            <v>100</v>
          </cell>
          <cell r="AC836">
            <v>0</v>
          </cell>
          <cell r="AD836">
            <v>0</v>
          </cell>
          <cell r="AE836">
            <v>0</v>
          </cell>
          <cell r="AF836">
            <v>0</v>
          </cell>
          <cell r="AG836">
            <v>0</v>
          </cell>
          <cell r="AH836">
            <v>0</v>
          </cell>
        </row>
        <row r="836">
          <cell r="AK836">
            <v>880</v>
          </cell>
          <cell r="AL836" t="str">
            <v>外科</v>
          </cell>
        </row>
        <row r="837">
          <cell r="F837" t="str">
            <v>外科</v>
          </cell>
          <cell r="G837">
            <v>2021</v>
          </cell>
        </row>
        <row r="837">
          <cell r="I837" t="str">
            <v>合格</v>
          </cell>
          <cell r="J837">
            <v>0</v>
          </cell>
          <cell r="K837">
            <v>0</v>
          </cell>
          <cell r="L837">
            <v>0</v>
          </cell>
          <cell r="M837">
            <v>160</v>
          </cell>
          <cell r="N837">
            <v>0</v>
          </cell>
          <cell r="O837">
            <v>5</v>
          </cell>
          <cell r="P837">
            <v>0</v>
          </cell>
          <cell r="Q837">
            <v>0</v>
          </cell>
          <cell r="R837">
            <v>0</v>
          </cell>
          <cell r="S837">
            <v>100</v>
          </cell>
          <cell r="T837">
            <v>100</v>
          </cell>
          <cell r="U837">
            <v>10</v>
          </cell>
          <cell r="V837">
            <v>60</v>
          </cell>
          <cell r="W837">
            <v>30</v>
          </cell>
          <cell r="X837">
            <v>30</v>
          </cell>
          <cell r="Y837">
            <v>40</v>
          </cell>
          <cell r="Z837">
            <v>100</v>
          </cell>
          <cell r="AA837">
            <v>150</v>
          </cell>
          <cell r="AB837">
            <v>100</v>
          </cell>
          <cell r="AC837">
            <v>0</v>
          </cell>
          <cell r="AD837">
            <v>0</v>
          </cell>
          <cell r="AE837">
            <v>0</v>
          </cell>
          <cell r="AF837">
            <v>0</v>
          </cell>
          <cell r="AG837">
            <v>0</v>
          </cell>
          <cell r="AH837">
            <v>0</v>
          </cell>
        </row>
        <row r="837">
          <cell r="AK837">
            <v>880</v>
          </cell>
          <cell r="AL837" t="str">
            <v>外科</v>
          </cell>
        </row>
        <row r="838">
          <cell r="F838" t="str">
            <v>外科</v>
          </cell>
          <cell r="G838">
            <v>2021</v>
          </cell>
        </row>
        <row r="838">
          <cell r="I838" t="str">
            <v>合格</v>
          </cell>
          <cell r="J838">
            <v>0</v>
          </cell>
          <cell r="K838">
            <v>0</v>
          </cell>
          <cell r="L838">
            <v>0</v>
          </cell>
          <cell r="M838">
            <v>120</v>
          </cell>
          <cell r="N838">
            <v>0</v>
          </cell>
          <cell r="O838">
            <v>5</v>
          </cell>
          <cell r="P838">
            <v>2</v>
          </cell>
          <cell r="Q838">
            <v>0</v>
          </cell>
          <cell r="R838">
            <v>0</v>
          </cell>
          <cell r="S838">
            <v>140</v>
          </cell>
          <cell r="T838">
            <v>100</v>
          </cell>
          <cell r="U838">
            <v>10</v>
          </cell>
          <cell r="V838">
            <v>40</v>
          </cell>
          <cell r="W838">
            <v>60</v>
          </cell>
          <cell r="X838">
            <v>60</v>
          </cell>
          <cell r="Y838">
            <v>0</v>
          </cell>
          <cell r="Z838">
            <v>100</v>
          </cell>
          <cell r="AA838">
            <v>150</v>
          </cell>
          <cell r="AB838">
            <v>100</v>
          </cell>
          <cell r="AC838">
            <v>0</v>
          </cell>
          <cell r="AD838">
            <v>0</v>
          </cell>
          <cell r="AE838">
            <v>0</v>
          </cell>
          <cell r="AF838">
            <v>0</v>
          </cell>
          <cell r="AG838">
            <v>0</v>
          </cell>
          <cell r="AH838">
            <v>0</v>
          </cell>
        </row>
        <row r="838">
          <cell r="AK838">
            <v>880</v>
          </cell>
          <cell r="AL838" t="str">
            <v>外科</v>
          </cell>
        </row>
        <row r="839">
          <cell r="F839" t="str">
            <v>外科</v>
          </cell>
          <cell r="G839">
            <v>2021</v>
          </cell>
        </row>
        <row r="839">
          <cell r="I839" t="str">
            <v>合格</v>
          </cell>
          <cell r="J839">
            <v>0</v>
          </cell>
          <cell r="K839">
            <v>0</v>
          </cell>
          <cell r="L839">
            <v>0</v>
          </cell>
          <cell r="M839">
            <v>160</v>
          </cell>
          <cell r="N839">
            <v>0</v>
          </cell>
          <cell r="O839">
            <v>2</v>
          </cell>
          <cell r="P839">
            <v>1</v>
          </cell>
          <cell r="Q839">
            <v>0</v>
          </cell>
          <cell r="R839">
            <v>0</v>
          </cell>
          <cell r="S839">
            <v>60</v>
          </cell>
          <cell r="T839">
            <v>100</v>
          </cell>
          <cell r="U839">
            <v>10</v>
          </cell>
          <cell r="V839">
            <v>40</v>
          </cell>
          <cell r="W839">
            <v>60</v>
          </cell>
          <cell r="X839">
            <v>90</v>
          </cell>
          <cell r="Y839">
            <v>0</v>
          </cell>
          <cell r="Z839">
            <v>100</v>
          </cell>
          <cell r="AA839">
            <v>150</v>
          </cell>
          <cell r="AB839">
            <v>100</v>
          </cell>
          <cell r="AC839">
            <v>0</v>
          </cell>
          <cell r="AD839">
            <v>0</v>
          </cell>
          <cell r="AE839">
            <v>0</v>
          </cell>
          <cell r="AF839">
            <v>0</v>
          </cell>
          <cell r="AG839">
            <v>0</v>
          </cell>
          <cell r="AH839">
            <v>0</v>
          </cell>
        </row>
        <row r="839">
          <cell r="AK839">
            <v>870</v>
          </cell>
          <cell r="AL839" t="str">
            <v>外科</v>
          </cell>
        </row>
        <row r="840">
          <cell r="F840" t="str">
            <v>外科</v>
          </cell>
          <cell r="G840">
            <v>2021</v>
          </cell>
        </row>
        <row r="840">
          <cell r="I840" t="str">
            <v>合格</v>
          </cell>
          <cell r="J840">
            <v>0</v>
          </cell>
          <cell r="K840">
            <v>0</v>
          </cell>
          <cell r="L840">
            <v>0</v>
          </cell>
          <cell r="M840">
            <v>160</v>
          </cell>
        </row>
        <row r="840">
          <cell r="O840">
            <v>4</v>
          </cell>
        </row>
        <row r="840">
          <cell r="S840">
            <v>80</v>
          </cell>
          <cell r="T840">
            <v>100</v>
          </cell>
          <cell r="U840">
            <v>10</v>
          </cell>
          <cell r="V840">
            <v>80</v>
          </cell>
          <cell r="W840">
            <v>30</v>
          </cell>
          <cell r="X840">
            <v>60</v>
          </cell>
          <cell r="Y840">
            <v>0</v>
          </cell>
          <cell r="Z840">
            <v>100</v>
          </cell>
          <cell r="AA840">
            <v>150</v>
          </cell>
          <cell r="AB840">
            <v>100</v>
          </cell>
          <cell r="AC840">
            <v>0</v>
          </cell>
          <cell r="AD840">
            <v>0</v>
          </cell>
          <cell r="AE840">
            <v>0</v>
          </cell>
          <cell r="AF840">
            <v>0</v>
          </cell>
          <cell r="AG840">
            <v>0</v>
          </cell>
          <cell r="AH840">
            <v>0</v>
          </cell>
        </row>
        <row r="840">
          <cell r="AK840">
            <v>870</v>
          </cell>
          <cell r="AL840" t="str">
            <v>外科</v>
          </cell>
        </row>
        <row r="841">
          <cell r="F841" t="str">
            <v>外科</v>
          </cell>
          <cell r="G841">
            <v>2022</v>
          </cell>
        </row>
        <row r="841">
          <cell r="I841" t="str">
            <v>合格</v>
          </cell>
          <cell r="J841">
            <v>0</v>
          </cell>
          <cell r="K841">
            <v>0</v>
          </cell>
          <cell r="L841">
            <v>0</v>
          </cell>
          <cell r="M841">
            <v>160</v>
          </cell>
        </row>
        <row r="841">
          <cell r="O841">
            <v>3</v>
          </cell>
          <cell r="P841">
            <v>1</v>
          </cell>
        </row>
        <row r="841">
          <cell r="S841">
            <v>80</v>
          </cell>
          <cell r="T841">
            <v>100</v>
          </cell>
          <cell r="U841">
            <v>10</v>
          </cell>
          <cell r="V841">
            <v>20</v>
          </cell>
          <cell r="W841">
            <v>60</v>
          </cell>
          <cell r="X841">
            <v>60</v>
          </cell>
          <cell r="Y841">
            <v>0</v>
          </cell>
          <cell r="Z841">
            <v>100</v>
          </cell>
          <cell r="AA841">
            <v>150</v>
          </cell>
          <cell r="AB841">
            <v>100</v>
          </cell>
          <cell r="AC841">
            <v>0</v>
          </cell>
          <cell r="AD841">
            <v>20</v>
          </cell>
          <cell r="AE841">
            <v>0</v>
          </cell>
          <cell r="AF841">
            <v>0</v>
          </cell>
          <cell r="AG841">
            <v>0</v>
          </cell>
          <cell r="AH841">
            <v>0</v>
          </cell>
        </row>
        <row r="841">
          <cell r="AK841">
            <v>860</v>
          </cell>
          <cell r="AL841" t="str">
            <v>外科</v>
          </cell>
        </row>
        <row r="842">
          <cell r="F842" t="str">
            <v>外科</v>
          </cell>
          <cell r="G842">
            <v>2020</v>
          </cell>
        </row>
        <row r="842">
          <cell r="I842" t="str">
            <v>合格</v>
          </cell>
          <cell r="J842">
            <v>0</v>
          </cell>
          <cell r="K842">
            <v>0</v>
          </cell>
          <cell r="L842">
            <v>0</v>
          </cell>
          <cell r="M842">
            <v>160</v>
          </cell>
          <cell r="N842">
            <v>0</v>
          </cell>
          <cell r="O842">
            <v>5</v>
          </cell>
          <cell r="P842">
            <v>0</v>
          </cell>
          <cell r="Q842">
            <v>0</v>
          </cell>
          <cell r="R842">
            <v>0</v>
          </cell>
          <cell r="S842">
            <v>100</v>
          </cell>
          <cell r="T842">
            <v>100</v>
          </cell>
          <cell r="U842">
            <v>0</v>
          </cell>
          <cell r="V842">
            <v>60</v>
          </cell>
          <cell r="W842">
            <v>30</v>
          </cell>
          <cell r="X842">
            <v>60</v>
          </cell>
          <cell r="Y842">
            <v>0</v>
          </cell>
          <cell r="Z842">
            <v>100</v>
          </cell>
          <cell r="AA842">
            <v>150</v>
          </cell>
          <cell r="AB842">
            <v>100</v>
          </cell>
          <cell r="AC842">
            <v>0</v>
          </cell>
          <cell r="AD842">
            <v>0</v>
          </cell>
          <cell r="AE842">
            <v>0</v>
          </cell>
          <cell r="AF842">
            <v>0</v>
          </cell>
          <cell r="AG842">
            <v>0</v>
          </cell>
          <cell r="AH842">
            <v>0</v>
          </cell>
        </row>
        <row r="842">
          <cell r="AK842">
            <v>860</v>
          </cell>
          <cell r="AL842" t="str">
            <v>外科</v>
          </cell>
        </row>
        <row r="843">
          <cell r="F843" t="str">
            <v>外科</v>
          </cell>
          <cell r="G843">
            <v>2021</v>
          </cell>
        </row>
        <row r="843">
          <cell r="I843" t="str">
            <v>合格</v>
          </cell>
          <cell r="J843">
            <v>0</v>
          </cell>
          <cell r="K843">
            <v>0</v>
          </cell>
          <cell r="L843">
            <v>0</v>
          </cell>
          <cell r="M843">
            <v>160</v>
          </cell>
          <cell r="N843">
            <v>0</v>
          </cell>
          <cell r="O843">
            <v>3</v>
          </cell>
          <cell r="P843">
            <v>1</v>
          </cell>
          <cell r="Q843">
            <v>0</v>
          </cell>
          <cell r="R843">
            <v>0</v>
          </cell>
          <cell r="S843">
            <v>80</v>
          </cell>
          <cell r="T843">
            <v>100</v>
          </cell>
          <cell r="U843">
            <v>10</v>
          </cell>
          <cell r="V843">
            <v>40</v>
          </cell>
          <cell r="W843">
            <v>60</v>
          </cell>
          <cell r="X843">
            <v>60</v>
          </cell>
          <cell r="Y843">
            <v>0</v>
          </cell>
          <cell r="Z843">
            <v>100</v>
          </cell>
          <cell r="AA843">
            <v>150</v>
          </cell>
          <cell r="AB843">
            <v>100</v>
          </cell>
          <cell r="AC843">
            <v>0</v>
          </cell>
          <cell r="AD843">
            <v>0</v>
          </cell>
          <cell r="AE843">
            <v>0</v>
          </cell>
          <cell r="AF843">
            <v>0</v>
          </cell>
          <cell r="AG843">
            <v>0</v>
          </cell>
          <cell r="AH843">
            <v>0</v>
          </cell>
        </row>
        <row r="843">
          <cell r="AK843">
            <v>860</v>
          </cell>
          <cell r="AL843" t="str">
            <v>外科</v>
          </cell>
        </row>
        <row r="844">
          <cell r="F844" t="str">
            <v>外科</v>
          </cell>
          <cell r="G844">
            <v>2021</v>
          </cell>
        </row>
        <row r="844">
          <cell r="I844" t="str">
            <v>合格</v>
          </cell>
          <cell r="J844">
            <v>0</v>
          </cell>
          <cell r="K844">
            <v>0</v>
          </cell>
          <cell r="L844">
            <v>0</v>
          </cell>
          <cell r="M844">
            <v>160</v>
          </cell>
          <cell r="N844">
            <v>0</v>
          </cell>
          <cell r="O844">
            <v>2</v>
          </cell>
          <cell r="P844">
            <v>1</v>
          </cell>
        </row>
        <row r="844">
          <cell r="S844">
            <v>60</v>
          </cell>
          <cell r="T844">
            <v>100</v>
          </cell>
          <cell r="U844">
            <v>10</v>
          </cell>
          <cell r="V844">
            <v>40</v>
          </cell>
          <cell r="W844">
            <v>60</v>
          </cell>
          <cell r="X844">
            <v>60</v>
          </cell>
          <cell r="Y844">
            <v>0</v>
          </cell>
          <cell r="Z844">
            <v>100</v>
          </cell>
          <cell r="AA844">
            <v>150</v>
          </cell>
          <cell r="AB844">
            <v>100</v>
          </cell>
          <cell r="AC844">
            <v>0</v>
          </cell>
          <cell r="AD844">
            <v>20</v>
          </cell>
          <cell r="AE844">
            <v>0</v>
          </cell>
          <cell r="AF844">
            <v>0</v>
          </cell>
          <cell r="AG844">
            <v>0</v>
          </cell>
          <cell r="AH844">
            <v>0</v>
          </cell>
        </row>
        <row r="844">
          <cell r="AK844">
            <v>860</v>
          </cell>
          <cell r="AL844" t="str">
            <v>外科</v>
          </cell>
        </row>
        <row r="845">
          <cell r="F845" t="str">
            <v>外科</v>
          </cell>
          <cell r="G845">
            <v>2020</v>
          </cell>
        </row>
        <row r="845">
          <cell r="I845" t="str">
            <v>合格</v>
          </cell>
          <cell r="J845">
            <v>0</v>
          </cell>
          <cell r="K845">
            <v>0</v>
          </cell>
          <cell r="L845">
            <v>0</v>
          </cell>
          <cell r="M845">
            <v>160</v>
          </cell>
        </row>
        <row r="845">
          <cell r="S845">
            <v>100</v>
          </cell>
          <cell r="T845">
            <v>100</v>
          </cell>
          <cell r="U845">
            <v>10</v>
          </cell>
          <cell r="V845">
            <v>20</v>
          </cell>
          <cell r="W845">
            <v>60</v>
          </cell>
          <cell r="X845">
            <v>30</v>
          </cell>
          <cell r="Y845">
            <v>20</v>
          </cell>
          <cell r="Z845">
            <v>100</v>
          </cell>
          <cell r="AA845">
            <v>150</v>
          </cell>
          <cell r="AB845">
            <v>100</v>
          </cell>
          <cell r="AC845">
            <v>0</v>
          </cell>
          <cell r="AD845">
            <v>0</v>
          </cell>
          <cell r="AE845">
            <v>0</v>
          </cell>
          <cell r="AF845">
            <v>0</v>
          </cell>
          <cell r="AG845">
            <v>0</v>
          </cell>
          <cell r="AH845">
            <v>0</v>
          </cell>
        </row>
        <row r="845">
          <cell r="AK845">
            <v>850</v>
          </cell>
          <cell r="AL845" t="str">
            <v>外科</v>
          </cell>
        </row>
        <row r="846">
          <cell r="F846" t="str">
            <v>外科</v>
          </cell>
          <cell r="G846">
            <v>2021</v>
          </cell>
        </row>
        <row r="846">
          <cell r="I846" t="str">
            <v>合格</v>
          </cell>
          <cell r="J846">
            <v>0</v>
          </cell>
          <cell r="K846">
            <v>0</v>
          </cell>
          <cell r="L846">
            <v>0</v>
          </cell>
          <cell r="M846">
            <v>160</v>
          </cell>
          <cell r="N846">
            <v>0</v>
          </cell>
          <cell r="O846">
            <v>3</v>
          </cell>
          <cell r="P846">
            <v>0</v>
          </cell>
          <cell r="Q846">
            <v>0</v>
          </cell>
          <cell r="R846">
            <v>0</v>
          </cell>
          <cell r="S846">
            <v>60</v>
          </cell>
          <cell r="T846">
            <v>100</v>
          </cell>
          <cell r="U846">
            <v>10</v>
          </cell>
          <cell r="V846">
            <v>20</v>
          </cell>
          <cell r="W846">
            <v>60</v>
          </cell>
          <cell r="X846">
            <v>90</v>
          </cell>
          <cell r="Y846">
            <v>0</v>
          </cell>
          <cell r="Z846">
            <v>100</v>
          </cell>
          <cell r="AA846">
            <v>150</v>
          </cell>
          <cell r="AB846">
            <v>100</v>
          </cell>
          <cell r="AC846">
            <v>0</v>
          </cell>
          <cell r="AD846">
            <v>0</v>
          </cell>
          <cell r="AE846">
            <v>0</v>
          </cell>
          <cell r="AF846">
            <v>0</v>
          </cell>
          <cell r="AG846">
            <v>0</v>
          </cell>
          <cell r="AH846">
            <v>0</v>
          </cell>
        </row>
        <row r="846">
          <cell r="AK846">
            <v>850</v>
          </cell>
          <cell r="AL846" t="str">
            <v>外科</v>
          </cell>
        </row>
        <row r="847">
          <cell r="F847" t="str">
            <v>外科</v>
          </cell>
          <cell r="G847">
            <v>2021</v>
          </cell>
        </row>
        <row r="847">
          <cell r="I847" t="str">
            <v>合格</v>
          </cell>
          <cell r="J847">
            <v>0</v>
          </cell>
          <cell r="K847">
            <v>0</v>
          </cell>
          <cell r="L847">
            <v>0</v>
          </cell>
          <cell r="M847">
            <v>160</v>
          </cell>
        </row>
        <row r="847">
          <cell r="O847">
            <v>4</v>
          </cell>
          <cell r="P847">
            <v>1</v>
          </cell>
        </row>
        <row r="847">
          <cell r="S847">
            <v>100</v>
          </cell>
          <cell r="T847">
            <v>100</v>
          </cell>
          <cell r="U847">
            <v>10</v>
          </cell>
          <cell r="V847">
            <v>40</v>
          </cell>
          <cell r="W847">
            <v>60</v>
          </cell>
          <cell r="X847">
            <v>30</v>
          </cell>
          <cell r="Y847">
            <v>0</v>
          </cell>
          <cell r="Z847">
            <v>100</v>
          </cell>
          <cell r="AA847">
            <v>150</v>
          </cell>
          <cell r="AB847">
            <v>100</v>
          </cell>
          <cell r="AC847">
            <v>0</v>
          </cell>
          <cell r="AD847">
            <v>0</v>
          </cell>
          <cell r="AE847">
            <v>0</v>
          </cell>
          <cell r="AF847">
            <v>0</v>
          </cell>
          <cell r="AG847">
            <v>0</v>
          </cell>
          <cell r="AH847">
            <v>0</v>
          </cell>
        </row>
        <row r="847">
          <cell r="AK847">
            <v>850</v>
          </cell>
          <cell r="AL847" t="str">
            <v>外科</v>
          </cell>
        </row>
        <row r="848">
          <cell r="F848" t="str">
            <v>外科</v>
          </cell>
          <cell r="G848">
            <v>2020</v>
          </cell>
        </row>
        <row r="848">
          <cell r="I848" t="str">
            <v>合格</v>
          </cell>
          <cell r="J848">
            <v>0</v>
          </cell>
          <cell r="K848">
            <v>0</v>
          </cell>
          <cell r="L848">
            <v>0</v>
          </cell>
          <cell r="M848">
            <v>160</v>
          </cell>
        </row>
        <row r="848">
          <cell r="O848">
            <v>2</v>
          </cell>
          <cell r="P848">
            <v>1</v>
          </cell>
        </row>
        <row r="848">
          <cell r="S848">
            <v>60</v>
          </cell>
          <cell r="T848">
            <v>100</v>
          </cell>
          <cell r="U848">
            <v>10</v>
          </cell>
          <cell r="V848">
            <v>40</v>
          </cell>
          <cell r="W848">
            <v>60</v>
          </cell>
          <cell r="X848">
            <v>60</v>
          </cell>
          <cell r="Y848">
            <v>0</v>
          </cell>
          <cell r="Z848">
            <v>100</v>
          </cell>
          <cell r="AA848">
            <v>150</v>
          </cell>
          <cell r="AB848">
            <v>100</v>
          </cell>
          <cell r="AC848">
            <v>0</v>
          </cell>
          <cell r="AD848">
            <v>0</v>
          </cell>
          <cell r="AE848">
            <v>0</v>
          </cell>
          <cell r="AF848">
            <v>0</v>
          </cell>
          <cell r="AG848">
            <v>0</v>
          </cell>
          <cell r="AH848">
            <v>0</v>
          </cell>
        </row>
        <row r="848">
          <cell r="AK848">
            <v>840</v>
          </cell>
          <cell r="AL848" t="str">
            <v>外科</v>
          </cell>
        </row>
        <row r="849">
          <cell r="F849" t="str">
            <v>外科</v>
          </cell>
          <cell r="G849">
            <v>2020</v>
          </cell>
        </row>
        <row r="849">
          <cell r="I849" t="str">
            <v>合格</v>
          </cell>
          <cell r="J849">
            <v>0</v>
          </cell>
          <cell r="K849">
            <v>0</v>
          </cell>
          <cell r="L849">
            <v>0</v>
          </cell>
          <cell r="M849">
            <v>160</v>
          </cell>
          <cell r="N849">
            <v>0</v>
          </cell>
          <cell r="O849">
            <v>5</v>
          </cell>
          <cell r="P849">
            <v>0</v>
          </cell>
          <cell r="Q849">
            <v>0</v>
          </cell>
          <cell r="R849">
            <v>0</v>
          </cell>
          <cell r="S849">
            <v>100</v>
          </cell>
          <cell r="T849">
            <v>100</v>
          </cell>
          <cell r="U849">
            <v>10</v>
          </cell>
          <cell r="V849">
            <v>40</v>
          </cell>
          <cell r="W849">
            <v>30</v>
          </cell>
          <cell r="X849">
            <v>30</v>
          </cell>
          <cell r="Y849">
            <v>20</v>
          </cell>
          <cell r="Z849">
            <v>100</v>
          </cell>
          <cell r="AA849">
            <v>150</v>
          </cell>
          <cell r="AB849">
            <v>100</v>
          </cell>
          <cell r="AC849">
            <v>0</v>
          </cell>
          <cell r="AD849">
            <v>0</v>
          </cell>
          <cell r="AE849">
            <v>0</v>
          </cell>
          <cell r="AF849">
            <v>0</v>
          </cell>
          <cell r="AG849">
            <v>0</v>
          </cell>
          <cell r="AH849">
            <v>0</v>
          </cell>
        </row>
        <row r="849">
          <cell r="AK849">
            <v>840</v>
          </cell>
          <cell r="AL849" t="str">
            <v>外科</v>
          </cell>
        </row>
        <row r="850">
          <cell r="F850" t="str">
            <v>外科</v>
          </cell>
          <cell r="G850">
            <v>2020</v>
          </cell>
        </row>
        <row r="850">
          <cell r="I850" t="str">
            <v>合格</v>
          </cell>
          <cell r="J850">
            <v>0</v>
          </cell>
          <cell r="K850">
            <v>0</v>
          </cell>
          <cell r="L850">
            <v>0</v>
          </cell>
          <cell r="M850">
            <v>160</v>
          </cell>
          <cell r="N850">
            <v>0</v>
          </cell>
          <cell r="O850">
            <v>2</v>
          </cell>
          <cell r="P850">
            <v>1</v>
          </cell>
          <cell r="Q850">
            <v>0</v>
          </cell>
          <cell r="R850">
            <v>0</v>
          </cell>
          <cell r="S850">
            <v>60</v>
          </cell>
          <cell r="T850">
            <v>100</v>
          </cell>
          <cell r="U850">
            <v>10</v>
          </cell>
          <cell r="V850">
            <v>40</v>
          </cell>
          <cell r="W850">
            <v>60</v>
          </cell>
          <cell r="X850">
            <v>60</v>
          </cell>
          <cell r="Y850">
            <v>0</v>
          </cell>
          <cell r="Z850">
            <v>100</v>
          </cell>
          <cell r="AA850">
            <v>150</v>
          </cell>
          <cell r="AB850">
            <v>100</v>
          </cell>
          <cell r="AC850">
            <v>0</v>
          </cell>
          <cell r="AD850">
            <v>0</v>
          </cell>
          <cell r="AE850">
            <v>0</v>
          </cell>
          <cell r="AF850">
            <v>0</v>
          </cell>
          <cell r="AG850">
            <v>0</v>
          </cell>
          <cell r="AH850">
            <v>0</v>
          </cell>
        </row>
        <row r="850">
          <cell r="AK850">
            <v>840</v>
          </cell>
          <cell r="AL850" t="str">
            <v>外科</v>
          </cell>
        </row>
        <row r="851">
          <cell r="F851" t="str">
            <v>外科</v>
          </cell>
          <cell r="G851">
            <v>2020</v>
          </cell>
        </row>
        <row r="851">
          <cell r="I851" t="str">
            <v>合格</v>
          </cell>
          <cell r="J851">
            <v>0</v>
          </cell>
          <cell r="K851">
            <v>0</v>
          </cell>
          <cell r="L851">
            <v>0</v>
          </cell>
          <cell r="M851">
            <v>160</v>
          </cell>
          <cell r="N851">
            <v>0</v>
          </cell>
          <cell r="O851">
            <v>4</v>
          </cell>
          <cell r="P851">
            <v>0</v>
          </cell>
          <cell r="Q851">
            <v>0</v>
          </cell>
          <cell r="R851">
            <v>0</v>
          </cell>
          <cell r="S851">
            <v>80</v>
          </cell>
          <cell r="T851">
            <v>100</v>
          </cell>
          <cell r="U851">
            <v>10</v>
          </cell>
          <cell r="V851">
            <v>40</v>
          </cell>
          <cell r="W851">
            <v>60</v>
          </cell>
          <cell r="X851">
            <v>0</v>
          </cell>
          <cell r="Y851">
            <v>40</v>
          </cell>
          <cell r="Z851">
            <v>100</v>
          </cell>
          <cell r="AA851">
            <v>150</v>
          </cell>
          <cell r="AB851">
            <v>100</v>
          </cell>
          <cell r="AC851">
            <v>0</v>
          </cell>
          <cell r="AD851">
            <v>0</v>
          </cell>
          <cell r="AE851">
            <v>0</v>
          </cell>
          <cell r="AF851">
            <v>0</v>
          </cell>
          <cell r="AG851">
            <v>0</v>
          </cell>
          <cell r="AH851">
            <v>0</v>
          </cell>
        </row>
        <row r="851">
          <cell r="AK851">
            <v>840</v>
          </cell>
          <cell r="AL851" t="str">
            <v>外科</v>
          </cell>
        </row>
        <row r="852">
          <cell r="F852" t="str">
            <v>外科</v>
          </cell>
          <cell r="G852">
            <v>2020</v>
          </cell>
        </row>
        <row r="852">
          <cell r="I852" t="str">
            <v>合格</v>
          </cell>
          <cell r="J852">
            <v>0</v>
          </cell>
          <cell r="K852">
            <v>0</v>
          </cell>
          <cell r="L852">
            <v>0</v>
          </cell>
          <cell r="M852">
            <v>160</v>
          </cell>
          <cell r="N852">
            <v>0</v>
          </cell>
          <cell r="O852">
            <v>1</v>
          </cell>
          <cell r="P852">
            <v>1</v>
          </cell>
          <cell r="Q852">
            <v>0</v>
          </cell>
          <cell r="R852">
            <v>0</v>
          </cell>
          <cell r="S852">
            <v>40</v>
          </cell>
          <cell r="T852">
            <v>100</v>
          </cell>
          <cell r="U852">
            <v>10</v>
          </cell>
          <cell r="V852">
            <v>60</v>
          </cell>
          <cell r="W852">
            <v>60</v>
          </cell>
          <cell r="X852">
            <v>60</v>
          </cell>
          <cell r="Y852">
            <v>0</v>
          </cell>
          <cell r="Z852">
            <v>100</v>
          </cell>
          <cell r="AA852">
            <v>150</v>
          </cell>
          <cell r="AB852">
            <v>100</v>
          </cell>
          <cell r="AC852">
            <v>0</v>
          </cell>
          <cell r="AD852">
            <v>0</v>
          </cell>
          <cell r="AE852">
            <v>0</v>
          </cell>
          <cell r="AF852">
            <v>0</v>
          </cell>
          <cell r="AG852">
            <v>0</v>
          </cell>
          <cell r="AH852">
            <v>0</v>
          </cell>
        </row>
        <row r="852">
          <cell r="AK852">
            <v>840</v>
          </cell>
          <cell r="AL852" t="str">
            <v>外科</v>
          </cell>
        </row>
        <row r="853">
          <cell r="F853" t="str">
            <v>外科</v>
          </cell>
          <cell r="G853">
            <v>2020</v>
          </cell>
        </row>
        <row r="853">
          <cell r="I853" t="str">
            <v>合格</v>
          </cell>
          <cell r="J853">
            <v>0</v>
          </cell>
          <cell r="K853">
            <v>0</v>
          </cell>
          <cell r="L853">
            <v>0</v>
          </cell>
          <cell r="M853">
            <v>160</v>
          </cell>
          <cell r="N853">
            <v>0</v>
          </cell>
          <cell r="O853">
            <v>4</v>
          </cell>
          <cell r="P853">
            <v>0</v>
          </cell>
          <cell r="Q853">
            <v>0</v>
          </cell>
          <cell r="R853">
            <v>0</v>
          </cell>
          <cell r="S853">
            <v>80</v>
          </cell>
          <cell r="T853">
            <v>100</v>
          </cell>
          <cell r="U853">
            <v>0</v>
          </cell>
          <cell r="V853">
            <v>60</v>
          </cell>
          <cell r="W853">
            <v>30</v>
          </cell>
          <cell r="X853">
            <v>60</v>
          </cell>
          <cell r="Y853">
            <v>0</v>
          </cell>
          <cell r="Z853">
            <v>100</v>
          </cell>
          <cell r="AA853">
            <v>150</v>
          </cell>
          <cell r="AB853">
            <v>100</v>
          </cell>
          <cell r="AC853">
            <v>0</v>
          </cell>
          <cell r="AD853">
            <v>0</v>
          </cell>
          <cell r="AE853">
            <v>0</v>
          </cell>
          <cell r="AF853">
            <v>0</v>
          </cell>
          <cell r="AG853">
            <v>0</v>
          </cell>
          <cell r="AH853">
            <v>0</v>
          </cell>
        </row>
        <row r="853">
          <cell r="AK853">
            <v>840</v>
          </cell>
          <cell r="AL853" t="str">
            <v>外科</v>
          </cell>
        </row>
        <row r="854">
          <cell r="F854" t="str">
            <v>外科</v>
          </cell>
          <cell r="G854">
            <v>2020</v>
          </cell>
        </row>
        <row r="854">
          <cell r="I854" t="str">
            <v>合格</v>
          </cell>
          <cell r="J854">
            <v>0</v>
          </cell>
          <cell r="K854">
            <v>0</v>
          </cell>
          <cell r="L854">
            <v>0</v>
          </cell>
          <cell r="M854">
            <v>160</v>
          </cell>
          <cell r="N854">
            <v>0</v>
          </cell>
          <cell r="O854">
            <v>4</v>
          </cell>
          <cell r="P854">
            <v>2</v>
          </cell>
          <cell r="Q854">
            <v>0</v>
          </cell>
          <cell r="R854">
            <v>0</v>
          </cell>
          <cell r="S854">
            <v>120</v>
          </cell>
          <cell r="T854">
            <v>100</v>
          </cell>
          <cell r="U854">
            <v>0</v>
          </cell>
          <cell r="V854">
            <v>20</v>
          </cell>
          <cell r="W854">
            <v>30</v>
          </cell>
          <cell r="X854">
            <v>60</v>
          </cell>
          <cell r="Y854">
            <v>0</v>
          </cell>
          <cell r="Z854">
            <v>100</v>
          </cell>
          <cell r="AA854">
            <v>150</v>
          </cell>
          <cell r="AB854">
            <v>100</v>
          </cell>
          <cell r="AC854">
            <v>0</v>
          </cell>
          <cell r="AD854">
            <v>0</v>
          </cell>
          <cell r="AE854">
            <v>0</v>
          </cell>
          <cell r="AF854">
            <v>0</v>
          </cell>
          <cell r="AG854">
            <v>0</v>
          </cell>
          <cell r="AH854">
            <v>0</v>
          </cell>
        </row>
        <row r="854">
          <cell r="AK854">
            <v>840</v>
          </cell>
          <cell r="AL854" t="str">
            <v>外科</v>
          </cell>
        </row>
        <row r="855">
          <cell r="F855" t="str">
            <v>外科</v>
          </cell>
          <cell r="G855">
            <v>2021</v>
          </cell>
        </row>
        <row r="855">
          <cell r="I855" t="str">
            <v>合格</v>
          </cell>
          <cell r="J855">
            <v>0</v>
          </cell>
          <cell r="K855">
            <v>0</v>
          </cell>
          <cell r="L855">
            <v>0</v>
          </cell>
          <cell r="M855">
            <v>160</v>
          </cell>
        </row>
        <row r="855">
          <cell r="S855">
            <v>80</v>
          </cell>
          <cell r="T855">
            <v>100</v>
          </cell>
          <cell r="U855">
            <v>10</v>
          </cell>
          <cell r="V855">
            <v>20</v>
          </cell>
          <cell r="W855">
            <v>60</v>
          </cell>
          <cell r="X855">
            <v>30</v>
          </cell>
          <cell r="Y855">
            <v>20</v>
          </cell>
          <cell r="Z855">
            <v>100</v>
          </cell>
          <cell r="AA855">
            <v>150</v>
          </cell>
          <cell r="AB855">
            <v>100</v>
          </cell>
          <cell r="AC855">
            <v>0</v>
          </cell>
          <cell r="AD855">
            <v>0</v>
          </cell>
          <cell r="AE855">
            <v>0</v>
          </cell>
          <cell r="AF855">
            <v>0</v>
          </cell>
          <cell r="AG855">
            <v>0</v>
          </cell>
          <cell r="AH855">
            <v>0</v>
          </cell>
        </row>
        <row r="855">
          <cell r="AK855">
            <v>830</v>
          </cell>
          <cell r="AL855" t="str">
            <v>外科</v>
          </cell>
        </row>
        <row r="856">
          <cell r="F856" t="str">
            <v>外科</v>
          </cell>
          <cell r="G856">
            <v>2021</v>
          </cell>
        </row>
        <row r="856">
          <cell r="I856" t="str">
            <v>合格</v>
          </cell>
          <cell r="J856">
            <v>0</v>
          </cell>
          <cell r="K856">
            <v>0</v>
          </cell>
          <cell r="L856">
            <v>0</v>
          </cell>
          <cell r="M856">
            <v>160</v>
          </cell>
          <cell r="N856">
            <v>0</v>
          </cell>
          <cell r="O856">
            <v>0</v>
          </cell>
          <cell r="P856">
            <v>0</v>
          </cell>
          <cell r="Q856">
            <v>0</v>
          </cell>
          <cell r="R856">
            <v>0</v>
          </cell>
          <cell r="S856">
            <v>0</v>
          </cell>
          <cell r="T856">
            <v>100</v>
          </cell>
          <cell r="U856">
            <v>10</v>
          </cell>
          <cell r="V856">
            <v>40</v>
          </cell>
          <cell r="W856">
            <v>90</v>
          </cell>
          <cell r="X856">
            <v>60</v>
          </cell>
          <cell r="Y856">
            <v>20</v>
          </cell>
          <cell r="Z856">
            <v>100</v>
          </cell>
          <cell r="AA856">
            <v>150</v>
          </cell>
          <cell r="AB856">
            <v>100</v>
          </cell>
          <cell r="AC856">
            <v>0</v>
          </cell>
          <cell r="AD856">
            <v>0</v>
          </cell>
          <cell r="AE856">
            <v>0</v>
          </cell>
          <cell r="AF856">
            <v>0</v>
          </cell>
          <cell r="AG856">
            <v>0</v>
          </cell>
          <cell r="AH856">
            <v>0</v>
          </cell>
        </row>
        <row r="856">
          <cell r="AK856">
            <v>830</v>
          </cell>
          <cell r="AL856" t="str">
            <v>外科</v>
          </cell>
        </row>
        <row r="857">
          <cell r="F857" t="str">
            <v>外科</v>
          </cell>
          <cell r="G857">
            <v>2020</v>
          </cell>
        </row>
        <row r="857">
          <cell r="I857" t="str">
            <v>合格</v>
          </cell>
          <cell r="J857">
            <v>0</v>
          </cell>
          <cell r="K857">
            <v>0</v>
          </cell>
          <cell r="L857">
            <v>0</v>
          </cell>
          <cell r="M857">
            <v>160</v>
          </cell>
        </row>
        <row r="857">
          <cell r="O857">
            <v>3</v>
          </cell>
          <cell r="P857">
            <v>1</v>
          </cell>
          <cell r="Q857">
            <v>0</v>
          </cell>
          <cell r="R857">
            <v>0</v>
          </cell>
          <cell r="S857">
            <v>80</v>
          </cell>
          <cell r="T857">
            <v>100</v>
          </cell>
          <cell r="U857">
            <v>10</v>
          </cell>
          <cell r="V857">
            <v>40</v>
          </cell>
          <cell r="W857">
            <v>60</v>
          </cell>
          <cell r="X857">
            <v>30</v>
          </cell>
          <cell r="Y857">
            <v>0</v>
          </cell>
          <cell r="Z857">
            <v>100</v>
          </cell>
          <cell r="AA857">
            <v>150</v>
          </cell>
          <cell r="AB857">
            <v>100</v>
          </cell>
          <cell r="AC857">
            <v>0</v>
          </cell>
          <cell r="AD857">
            <v>0</v>
          </cell>
          <cell r="AE857">
            <v>0</v>
          </cell>
          <cell r="AF857">
            <v>0</v>
          </cell>
          <cell r="AG857">
            <v>0</v>
          </cell>
          <cell r="AH857">
            <v>0</v>
          </cell>
        </row>
        <row r="857">
          <cell r="AK857">
            <v>830</v>
          </cell>
          <cell r="AL857" t="str">
            <v>外科</v>
          </cell>
        </row>
        <row r="858">
          <cell r="F858" t="str">
            <v>外科</v>
          </cell>
          <cell r="G858">
            <v>2021</v>
          </cell>
        </row>
        <row r="858">
          <cell r="I858" t="str">
            <v>合格</v>
          </cell>
          <cell r="J858">
            <v>0</v>
          </cell>
          <cell r="K858">
            <v>0</v>
          </cell>
          <cell r="L858">
            <v>0</v>
          </cell>
          <cell r="M858">
            <v>160</v>
          </cell>
        </row>
        <row r="858">
          <cell r="S858">
            <v>80</v>
          </cell>
          <cell r="T858">
            <v>100</v>
          </cell>
          <cell r="U858">
            <v>10</v>
          </cell>
          <cell r="V858">
            <v>20</v>
          </cell>
          <cell r="W858">
            <v>60</v>
          </cell>
          <cell r="X858">
            <v>30</v>
          </cell>
          <cell r="Y858">
            <v>20</v>
          </cell>
          <cell r="Z858">
            <v>100</v>
          </cell>
          <cell r="AA858">
            <v>150</v>
          </cell>
          <cell r="AB858">
            <v>100</v>
          </cell>
          <cell r="AC858">
            <v>0</v>
          </cell>
          <cell r="AD858">
            <v>0</v>
          </cell>
          <cell r="AE858">
            <v>0</v>
          </cell>
          <cell r="AF858">
            <v>0</v>
          </cell>
          <cell r="AG858">
            <v>0</v>
          </cell>
          <cell r="AH858">
            <v>0</v>
          </cell>
        </row>
        <row r="858">
          <cell r="AK858">
            <v>830</v>
          </cell>
          <cell r="AL858" t="str">
            <v>外科</v>
          </cell>
        </row>
        <row r="859">
          <cell r="F859" t="str">
            <v>外科</v>
          </cell>
          <cell r="G859">
            <v>2021</v>
          </cell>
        </row>
        <row r="859">
          <cell r="I859" t="str">
            <v>合格</v>
          </cell>
          <cell r="J859">
            <v>0</v>
          </cell>
          <cell r="K859">
            <v>0</v>
          </cell>
          <cell r="L859">
            <v>0</v>
          </cell>
          <cell r="M859">
            <v>120</v>
          </cell>
        </row>
        <row r="859">
          <cell r="O859">
            <v>3</v>
          </cell>
          <cell r="P859">
            <v>1</v>
          </cell>
          <cell r="Q859">
            <v>0</v>
          </cell>
        </row>
        <row r="859">
          <cell r="S859">
            <v>80</v>
          </cell>
          <cell r="T859">
            <v>100</v>
          </cell>
          <cell r="U859">
            <v>10</v>
          </cell>
          <cell r="V859">
            <v>80</v>
          </cell>
          <cell r="W859">
            <v>60</v>
          </cell>
          <cell r="X859">
            <v>30</v>
          </cell>
          <cell r="Y859">
            <v>0</v>
          </cell>
          <cell r="Z859">
            <v>100</v>
          </cell>
          <cell r="AA859">
            <v>150</v>
          </cell>
          <cell r="AB859">
            <v>100</v>
          </cell>
          <cell r="AC859">
            <v>0</v>
          </cell>
          <cell r="AD859">
            <v>0</v>
          </cell>
          <cell r="AE859">
            <v>0</v>
          </cell>
          <cell r="AF859">
            <v>0</v>
          </cell>
          <cell r="AG859">
            <v>0</v>
          </cell>
          <cell r="AH859">
            <v>0</v>
          </cell>
        </row>
        <row r="859">
          <cell r="AK859">
            <v>830</v>
          </cell>
          <cell r="AL859" t="str">
            <v>外科</v>
          </cell>
        </row>
        <row r="860">
          <cell r="F860" t="str">
            <v>外科</v>
          </cell>
          <cell r="G860">
            <v>2021</v>
          </cell>
        </row>
        <row r="860">
          <cell r="I860" t="str">
            <v>合格</v>
          </cell>
          <cell r="J860">
            <v>0</v>
          </cell>
          <cell r="K860">
            <v>0</v>
          </cell>
          <cell r="L860">
            <v>0</v>
          </cell>
          <cell r="M860">
            <v>160</v>
          </cell>
          <cell r="N860">
            <v>0</v>
          </cell>
          <cell r="O860">
            <v>2</v>
          </cell>
          <cell r="P860">
            <v>3</v>
          </cell>
        </row>
        <row r="860">
          <cell r="S860">
            <v>100</v>
          </cell>
          <cell r="T860">
            <v>100</v>
          </cell>
          <cell r="U860">
            <v>10</v>
          </cell>
          <cell r="V860">
            <v>60</v>
          </cell>
          <cell r="W860">
            <v>0</v>
          </cell>
          <cell r="X860">
            <v>30</v>
          </cell>
          <cell r="Y860">
            <v>20</v>
          </cell>
          <cell r="Z860">
            <v>100</v>
          </cell>
          <cell r="AA860">
            <v>150</v>
          </cell>
          <cell r="AB860">
            <v>100</v>
          </cell>
          <cell r="AC860">
            <v>0</v>
          </cell>
          <cell r="AD860">
            <v>0</v>
          </cell>
          <cell r="AE860">
            <v>0</v>
          </cell>
          <cell r="AF860">
            <v>0</v>
          </cell>
          <cell r="AG860">
            <v>0</v>
          </cell>
          <cell r="AH860">
            <v>0</v>
          </cell>
        </row>
        <row r="860">
          <cell r="AK860">
            <v>830</v>
          </cell>
          <cell r="AL860" t="str">
            <v>外科</v>
          </cell>
        </row>
        <row r="861">
          <cell r="F861" t="str">
            <v>外科</v>
          </cell>
          <cell r="G861">
            <v>2021</v>
          </cell>
        </row>
        <row r="861">
          <cell r="I861" t="str">
            <v>合格</v>
          </cell>
          <cell r="J861">
            <v>0</v>
          </cell>
          <cell r="K861">
            <v>0</v>
          </cell>
          <cell r="L861">
            <v>0</v>
          </cell>
          <cell r="M861">
            <v>160</v>
          </cell>
          <cell r="N861">
            <v>0</v>
          </cell>
          <cell r="O861">
            <v>0</v>
          </cell>
          <cell r="P861">
            <v>0</v>
          </cell>
          <cell r="Q861">
            <v>0</v>
          </cell>
          <cell r="R861">
            <v>0</v>
          </cell>
          <cell r="S861">
            <v>0</v>
          </cell>
          <cell r="T861">
            <v>100</v>
          </cell>
          <cell r="U861">
            <v>10</v>
          </cell>
          <cell r="V861">
            <v>40</v>
          </cell>
          <cell r="W861">
            <v>90</v>
          </cell>
          <cell r="X861">
            <v>60</v>
          </cell>
          <cell r="Y861">
            <v>20</v>
          </cell>
          <cell r="Z861">
            <v>100</v>
          </cell>
          <cell r="AA861">
            <v>150</v>
          </cell>
          <cell r="AB861">
            <v>100</v>
          </cell>
          <cell r="AC861">
            <v>0</v>
          </cell>
          <cell r="AD861">
            <v>0</v>
          </cell>
          <cell r="AE861">
            <v>0</v>
          </cell>
          <cell r="AF861">
            <v>0</v>
          </cell>
          <cell r="AG861">
            <v>0</v>
          </cell>
          <cell r="AH861">
            <v>0</v>
          </cell>
        </row>
        <row r="861">
          <cell r="AK861">
            <v>830</v>
          </cell>
          <cell r="AL861" t="str">
            <v>外科</v>
          </cell>
        </row>
        <row r="862">
          <cell r="F862" t="str">
            <v>外科</v>
          </cell>
          <cell r="G862">
            <v>2020</v>
          </cell>
        </row>
        <row r="862">
          <cell r="I862" t="str">
            <v>合格</v>
          </cell>
          <cell r="J862">
            <v>0</v>
          </cell>
          <cell r="K862">
            <v>0</v>
          </cell>
          <cell r="L862">
            <v>0</v>
          </cell>
          <cell r="M862">
            <v>160</v>
          </cell>
          <cell r="N862">
            <v>0</v>
          </cell>
          <cell r="O862">
            <v>0</v>
          </cell>
          <cell r="P862">
            <v>2</v>
          </cell>
          <cell r="Q862">
            <v>0</v>
          </cell>
          <cell r="R862">
            <v>0</v>
          </cell>
          <cell r="S862">
            <v>40</v>
          </cell>
          <cell r="T862">
            <v>100</v>
          </cell>
          <cell r="U862">
            <v>10</v>
          </cell>
          <cell r="V862">
            <v>40</v>
          </cell>
          <cell r="W862">
            <v>60</v>
          </cell>
          <cell r="X862">
            <v>60</v>
          </cell>
          <cell r="Y862">
            <v>0</v>
          </cell>
          <cell r="Z862">
            <v>100</v>
          </cell>
          <cell r="AA862">
            <v>150</v>
          </cell>
          <cell r="AB862">
            <v>100</v>
          </cell>
          <cell r="AC862">
            <v>0</v>
          </cell>
          <cell r="AD862">
            <v>0</v>
          </cell>
          <cell r="AE862">
            <v>0</v>
          </cell>
          <cell r="AF862">
            <v>0</v>
          </cell>
          <cell r="AG862">
            <v>0</v>
          </cell>
          <cell r="AH862">
            <v>0</v>
          </cell>
        </row>
        <row r="862">
          <cell r="AK862">
            <v>820</v>
          </cell>
          <cell r="AL862" t="str">
            <v>外科</v>
          </cell>
        </row>
        <row r="863">
          <cell r="F863" t="str">
            <v>外科</v>
          </cell>
          <cell r="G863">
            <v>2020</v>
          </cell>
        </row>
        <row r="863">
          <cell r="I863" t="str">
            <v>合格</v>
          </cell>
          <cell r="J863">
            <v>0</v>
          </cell>
          <cell r="K863">
            <v>0</v>
          </cell>
          <cell r="L863">
            <v>0</v>
          </cell>
          <cell r="M863">
            <v>160</v>
          </cell>
          <cell r="N863">
            <v>0</v>
          </cell>
          <cell r="O863">
            <v>2</v>
          </cell>
          <cell r="P863">
            <v>0</v>
          </cell>
        </row>
        <row r="863">
          <cell r="S863">
            <v>40</v>
          </cell>
          <cell r="T863">
            <v>100</v>
          </cell>
          <cell r="U863">
            <v>10</v>
          </cell>
          <cell r="V863">
            <v>40</v>
          </cell>
          <cell r="W863">
            <v>60</v>
          </cell>
          <cell r="X863">
            <v>60</v>
          </cell>
          <cell r="Y863">
            <v>0</v>
          </cell>
          <cell r="Z863">
            <v>100</v>
          </cell>
          <cell r="AA863">
            <v>150</v>
          </cell>
          <cell r="AB863">
            <v>100</v>
          </cell>
          <cell r="AC863">
            <v>0</v>
          </cell>
          <cell r="AD863">
            <v>0</v>
          </cell>
          <cell r="AE863">
            <v>0</v>
          </cell>
          <cell r="AF863">
            <v>0</v>
          </cell>
          <cell r="AG863">
            <v>0</v>
          </cell>
          <cell r="AH863">
            <v>0</v>
          </cell>
        </row>
        <row r="863">
          <cell r="AK863">
            <v>820</v>
          </cell>
          <cell r="AL863" t="str">
            <v>外科</v>
          </cell>
        </row>
        <row r="864">
          <cell r="F864" t="str">
            <v>外科</v>
          </cell>
          <cell r="G864">
            <v>2020</v>
          </cell>
        </row>
        <row r="864">
          <cell r="I864" t="str">
            <v>合格</v>
          </cell>
          <cell r="J864">
            <v>0</v>
          </cell>
          <cell r="K864">
            <v>0</v>
          </cell>
          <cell r="L864">
            <v>0</v>
          </cell>
          <cell r="M864">
            <v>160</v>
          </cell>
          <cell r="N864">
            <v>0</v>
          </cell>
          <cell r="O864">
            <v>5</v>
          </cell>
          <cell r="P864">
            <v>0</v>
          </cell>
          <cell r="Q864">
            <v>0</v>
          </cell>
          <cell r="R864">
            <v>0</v>
          </cell>
          <cell r="S864">
            <v>100</v>
          </cell>
          <cell r="T864">
            <v>100</v>
          </cell>
          <cell r="U864">
            <v>10</v>
          </cell>
          <cell r="V864">
            <v>40</v>
          </cell>
          <cell r="W864">
            <v>30</v>
          </cell>
          <cell r="X864">
            <v>30</v>
          </cell>
          <cell r="Y864">
            <v>0</v>
          </cell>
          <cell r="Z864">
            <v>100</v>
          </cell>
          <cell r="AA864">
            <v>150</v>
          </cell>
          <cell r="AB864">
            <v>100</v>
          </cell>
          <cell r="AC864">
            <v>0</v>
          </cell>
          <cell r="AD864">
            <v>0</v>
          </cell>
          <cell r="AE864">
            <v>0</v>
          </cell>
          <cell r="AF864">
            <v>0</v>
          </cell>
          <cell r="AG864">
            <v>0</v>
          </cell>
          <cell r="AH864">
            <v>0</v>
          </cell>
        </row>
        <row r="864">
          <cell r="AK864">
            <v>820</v>
          </cell>
          <cell r="AL864" t="str">
            <v>外科</v>
          </cell>
        </row>
        <row r="865">
          <cell r="F865" t="str">
            <v>外科</v>
          </cell>
          <cell r="G865">
            <v>2020</v>
          </cell>
        </row>
        <row r="865">
          <cell r="I865" t="str">
            <v>合格</v>
          </cell>
          <cell r="J865">
            <v>0</v>
          </cell>
          <cell r="K865">
            <v>0</v>
          </cell>
          <cell r="L865">
            <v>0</v>
          </cell>
          <cell r="M865">
            <v>160</v>
          </cell>
          <cell r="N865">
            <v>0</v>
          </cell>
          <cell r="O865">
            <v>2</v>
          </cell>
          <cell r="P865">
            <v>0</v>
          </cell>
          <cell r="Q865">
            <v>0</v>
          </cell>
          <cell r="R865">
            <v>0</v>
          </cell>
          <cell r="S865">
            <v>40</v>
          </cell>
          <cell r="T865">
            <v>100</v>
          </cell>
          <cell r="U865">
            <v>10</v>
          </cell>
          <cell r="V865">
            <v>40</v>
          </cell>
          <cell r="W865">
            <v>30</v>
          </cell>
          <cell r="X865">
            <v>30</v>
          </cell>
          <cell r="Y865">
            <v>60</v>
          </cell>
          <cell r="Z865">
            <v>100</v>
          </cell>
          <cell r="AA865">
            <v>150</v>
          </cell>
          <cell r="AB865">
            <v>100</v>
          </cell>
          <cell r="AC865">
            <v>0</v>
          </cell>
          <cell r="AD865">
            <v>0</v>
          </cell>
          <cell r="AE865">
            <v>0</v>
          </cell>
          <cell r="AF865">
            <v>0</v>
          </cell>
          <cell r="AG865">
            <v>0</v>
          </cell>
          <cell r="AH865">
            <v>0</v>
          </cell>
        </row>
        <row r="865">
          <cell r="AK865">
            <v>820</v>
          </cell>
          <cell r="AL865" t="str">
            <v>外科</v>
          </cell>
        </row>
        <row r="866">
          <cell r="F866" t="str">
            <v>外科</v>
          </cell>
          <cell r="G866">
            <v>2021</v>
          </cell>
        </row>
        <row r="866">
          <cell r="I866" t="str">
            <v>合格</v>
          </cell>
          <cell r="J866">
            <v>0</v>
          </cell>
          <cell r="K866">
            <v>0</v>
          </cell>
          <cell r="L866">
            <v>0</v>
          </cell>
          <cell r="M866">
            <v>120</v>
          </cell>
          <cell r="N866">
            <v>0</v>
          </cell>
          <cell r="O866">
            <v>4</v>
          </cell>
          <cell r="P866">
            <v>1</v>
          </cell>
          <cell r="Q866">
            <v>0</v>
          </cell>
          <cell r="R866">
            <v>0</v>
          </cell>
          <cell r="S866">
            <v>100</v>
          </cell>
          <cell r="T866">
            <v>100</v>
          </cell>
          <cell r="U866">
            <v>10</v>
          </cell>
          <cell r="V866">
            <v>20</v>
          </cell>
          <cell r="W866">
            <v>60</v>
          </cell>
          <cell r="X866">
            <v>60</v>
          </cell>
          <cell r="Y866">
            <v>0</v>
          </cell>
          <cell r="Z866">
            <v>100</v>
          </cell>
          <cell r="AA866">
            <v>150</v>
          </cell>
          <cell r="AB866">
            <v>100</v>
          </cell>
          <cell r="AC866">
            <v>0</v>
          </cell>
          <cell r="AD866">
            <v>0</v>
          </cell>
          <cell r="AE866">
            <v>0</v>
          </cell>
          <cell r="AF866">
            <v>0</v>
          </cell>
          <cell r="AG866">
            <v>0</v>
          </cell>
          <cell r="AH866">
            <v>0</v>
          </cell>
        </row>
        <row r="866">
          <cell r="AK866">
            <v>820</v>
          </cell>
          <cell r="AL866" t="str">
            <v>外科</v>
          </cell>
        </row>
        <row r="867">
          <cell r="F867" t="str">
            <v>外科</v>
          </cell>
          <cell r="G867">
            <v>2021</v>
          </cell>
        </row>
        <row r="867">
          <cell r="I867" t="str">
            <v>合格</v>
          </cell>
          <cell r="J867">
            <v>0</v>
          </cell>
          <cell r="K867">
            <v>0</v>
          </cell>
          <cell r="L867">
            <v>0</v>
          </cell>
          <cell r="M867">
            <v>120</v>
          </cell>
        </row>
        <row r="867">
          <cell r="O867">
            <v>3</v>
          </cell>
          <cell r="P867">
            <v>1</v>
          </cell>
        </row>
        <row r="867">
          <cell r="S867">
            <v>80</v>
          </cell>
          <cell r="T867">
            <v>100</v>
          </cell>
          <cell r="U867">
            <v>10</v>
          </cell>
          <cell r="V867">
            <v>60</v>
          </cell>
          <cell r="W867">
            <v>60</v>
          </cell>
          <cell r="X867">
            <v>30</v>
          </cell>
          <cell r="Y867">
            <v>0</v>
          </cell>
          <cell r="Z867">
            <v>100</v>
          </cell>
          <cell r="AA867">
            <v>150</v>
          </cell>
          <cell r="AB867">
            <v>100</v>
          </cell>
          <cell r="AC867">
            <v>0</v>
          </cell>
          <cell r="AD867">
            <v>0</v>
          </cell>
          <cell r="AE867">
            <v>0</v>
          </cell>
          <cell r="AF867">
            <v>0</v>
          </cell>
          <cell r="AG867">
            <v>0</v>
          </cell>
          <cell r="AH867">
            <v>0</v>
          </cell>
        </row>
        <row r="867">
          <cell r="AK867">
            <v>810</v>
          </cell>
          <cell r="AL867" t="str">
            <v>外科</v>
          </cell>
        </row>
        <row r="868">
          <cell r="F868" t="str">
            <v>外科</v>
          </cell>
          <cell r="G868">
            <v>2020</v>
          </cell>
        </row>
        <row r="868">
          <cell r="I868" t="str">
            <v>合格</v>
          </cell>
          <cell r="J868">
            <v>0</v>
          </cell>
          <cell r="K868">
            <v>0</v>
          </cell>
          <cell r="L868">
            <v>0</v>
          </cell>
          <cell r="M868">
            <v>160</v>
          </cell>
          <cell r="N868">
            <v>0</v>
          </cell>
          <cell r="O868">
            <v>0</v>
          </cell>
          <cell r="P868">
            <v>0</v>
          </cell>
          <cell r="Q868">
            <v>0</v>
          </cell>
          <cell r="R868">
            <v>0</v>
          </cell>
          <cell r="S868">
            <v>0</v>
          </cell>
          <cell r="T868">
            <v>100</v>
          </cell>
          <cell r="U868">
            <v>10</v>
          </cell>
          <cell r="V868">
            <v>40</v>
          </cell>
          <cell r="W868">
            <v>60</v>
          </cell>
          <cell r="X868">
            <v>60</v>
          </cell>
          <cell r="Y868">
            <v>20</v>
          </cell>
          <cell r="Z868">
            <v>100</v>
          </cell>
          <cell r="AA868">
            <v>150</v>
          </cell>
          <cell r="AB868">
            <v>100</v>
          </cell>
          <cell r="AC868">
            <v>0</v>
          </cell>
          <cell r="AD868">
            <v>0</v>
          </cell>
          <cell r="AE868">
            <v>0</v>
          </cell>
          <cell r="AF868">
            <v>0</v>
          </cell>
          <cell r="AG868">
            <v>0</v>
          </cell>
          <cell r="AH868">
            <v>0</v>
          </cell>
        </row>
        <row r="868">
          <cell r="AK868">
            <v>800</v>
          </cell>
          <cell r="AL868" t="str">
            <v>外科</v>
          </cell>
        </row>
        <row r="869">
          <cell r="F869" t="str">
            <v>外科</v>
          </cell>
          <cell r="G869">
            <v>2020</v>
          </cell>
        </row>
        <row r="869">
          <cell r="I869" t="str">
            <v>合格</v>
          </cell>
          <cell r="J869">
            <v>0</v>
          </cell>
          <cell r="K869">
            <v>0</v>
          </cell>
          <cell r="L869">
            <v>0</v>
          </cell>
          <cell r="M869">
            <v>160</v>
          </cell>
          <cell r="N869">
            <v>0</v>
          </cell>
          <cell r="O869">
            <v>0</v>
          </cell>
          <cell r="P869">
            <v>0</v>
          </cell>
          <cell r="Q869">
            <v>0</v>
          </cell>
          <cell r="R869">
            <v>0</v>
          </cell>
          <cell r="S869">
            <v>0</v>
          </cell>
          <cell r="T869">
            <v>100</v>
          </cell>
          <cell r="U869">
            <v>10</v>
          </cell>
          <cell r="V869">
            <v>40</v>
          </cell>
          <cell r="W869">
            <v>60</v>
          </cell>
          <cell r="X869">
            <v>60</v>
          </cell>
          <cell r="Y869">
            <v>20</v>
          </cell>
          <cell r="Z869">
            <v>100</v>
          </cell>
          <cell r="AA869">
            <v>150</v>
          </cell>
          <cell r="AB869">
            <v>100</v>
          </cell>
          <cell r="AC869">
            <v>0</v>
          </cell>
          <cell r="AD869">
            <v>0</v>
          </cell>
          <cell r="AE869">
            <v>0</v>
          </cell>
          <cell r="AF869">
            <v>0</v>
          </cell>
          <cell r="AG869">
            <v>0</v>
          </cell>
          <cell r="AH869">
            <v>0</v>
          </cell>
        </row>
        <row r="869">
          <cell r="AK869">
            <v>800</v>
          </cell>
          <cell r="AL869" t="str">
            <v>外科</v>
          </cell>
        </row>
        <row r="870">
          <cell r="F870" t="str">
            <v>外科</v>
          </cell>
          <cell r="G870">
            <v>2020</v>
          </cell>
        </row>
        <row r="870">
          <cell r="I870" t="str">
            <v>合格</v>
          </cell>
          <cell r="J870">
            <v>0</v>
          </cell>
          <cell r="K870">
            <v>0</v>
          </cell>
          <cell r="L870">
            <v>0</v>
          </cell>
          <cell r="M870">
            <v>160</v>
          </cell>
          <cell r="N870">
            <v>0</v>
          </cell>
          <cell r="O870">
            <v>3</v>
          </cell>
          <cell r="P870">
            <v>0</v>
          </cell>
          <cell r="Q870">
            <v>0</v>
          </cell>
          <cell r="R870">
            <v>0</v>
          </cell>
          <cell r="S870">
            <v>60</v>
          </cell>
          <cell r="T870">
            <v>100</v>
          </cell>
          <cell r="U870">
            <v>10</v>
          </cell>
          <cell r="V870">
            <v>0</v>
          </cell>
          <cell r="W870">
            <v>60</v>
          </cell>
          <cell r="X870">
            <v>60</v>
          </cell>
          <cell r="Y870">
            <v>0</v>
          </cell>
          <cell r="Z870">
            <v>100</v>
          </cell>
          <cell r="AA870">
            <v>150</v>
          </cell>
          <cell r="AB870">
            <v>100</v>
          </cell>
          <cell r="AC870">
            <v>0</v>
          </cell>
          <cell r="AD870">
            <v>0</v>
          </cell>
          <cell r="AE870">
            <v>0</v>
          </cell>
          <cell r="AF870">
            <v>0</v>
          </cell>
          <cell r="AG870">
            <v>0</v>
          </cell>
          <cell r="AH870">
            <v>0</v>
          </cell>
        </row>
        <row r="870">
          <cell r="AK870">
            <v>800</v>
          </cell>
          <cell r="AL870" t="str">
            <v>外科</v>
          </cell>
        </row>
        <row r="871">
          <cell r="F871" t="str">
            <v>外科</v>
          </cell>
          <cell r="G871">
            <v>2020</v>
          </cell>
        </row>
        <row r="871">
          <cell r="I871" t="str">
            <v>合格</v>
          </cell>
          <cell r="J871">
            <v>0</v>
          </cell>
          <cell r="K871">
            <v>0</v>
          </cell>
          <cell r="L871">
            <v>0</v>
          </cell>
          <cell r="M871">
            <v>160</v>
          </cell>
          <cell r="N871">
            <v>0</v>
          </cell>
          <cell r="O871">
            <v>0</v>
          </cell>
          <cell r="P871">
            <v>0</v>
          </cell>
          <cell r="Q871">
            <v>0</v>
          </cell>
          <cell r="R871">
            <v>0</v>
          </cell>
          <cell r="S871">
            <v>0</v>
          </cell>
          <cell r="T871">
            <v>100</v>
          </cell>
          <cell r="U871">
            <v>10</v>
          </cell>
          <cell r="V871">
            <v>40</v>
          </cell>
          <cell r="W871">
            <v>60</v>
          </cell>
          <cell r="X871">
            <v>60</v>
          </cell>
          <cell r="Y871">
            <v>20</v>
          </cell>
          <cell r="Z871">
            <v>100</v>
          </cell>
          <cell r="AA871">
            <v>150</v>
          </cell>
          <cell r="AB871">
            <v>100</v>
          </cell>
          <cell r="AC871">
            <v>0</v>
          </cell>
          <cell r="AD871">
            <v>0</v>
          </cell>
          <cell r="AE871">
            <v>0</v>
          </cell>
          <cell r="AF871">
            <v>0</v>
          </cell>
          <cell r="AG871">
            <v>0</v>
          </cell>
          <cell r="AH871">
            <v>0</v>
          </cell>
        </row>
        <row r="871">
          <cell r="AK871">
            <v>800</v>
          </cell>
          <cell r="AL871" t="str">
            <v>外科</v>
          </cell>
        </row>
        <row r="872">
          <cell r="F872" t="str">
            <v>外科</v>
          </cell>
          <cell r="G872">
            <v>2020</v>
          </cell>
        </row>
        <row r="872">
          <cell r="I872" t="str">
            <v>合格</v>
          </cell>
          <cell r="J872">
            <v>0</v>
          </cell>
          <cell r="K872">
            <v>0</v>
          </cell>
          <cell r="L872">
            <v>0</v>
          </cell>
          <cell r="M872">
            <v>160</v>
          </cell>
        </row>
        <row r="872">
          <cell r="O872">
            <v>3</v>
          </cell>
          <cell r="P872">
            <v>1</v>
          </cell>
        </row>
        <row r="872">
          <cell r="S872">
            <v>80</v>
          </cell>
          <cell r="T872">
            <v>100</v>
          </cell>
          <cell r="U872">
            <v>10</v>
          </cell>
          <cell r="V872">
            <v>40</v>
          </cell>
          <cell r="W872">
            <v>30</v>
          </cell>
          <cell r="X872">
            <v>30</v>
          </cell>
          <cell r="Y872">
            <v>0</v>
          </cell>
          <cell r="Z872">
            <v>100</v>
          </cell>
          <cell r="AA872">
            <v>150</v>
          </cell>
          <cell r="AB872">
            <v>100</v>
          </cell>
          <cell r="AC872">
            <v>0</v>
          </cell>
          <cell r="AD872">
            <v>0</v>
          </cell>
          <cell r="AE872">
            <v>0</v>
          </cell>
          <cell r="AF872">
            <v>0</v>
          </cell>
          <cell r="AG872">
            <v>0</v>
          </cell>
          <cell r="AH872">
            <v>0</v>
          </cell>
        </row>
        <row r="872">
          <cell r="AK872">
            <v>800</v>
          </cell>
          <cell r="AL872" t="str">
            <v>外科</v>
          </cell>
        </row>
        <row r="873">
          <cell r="F873" t="str">
            <v>外科</v>
          </cell>
          <cell r="G873">
            <v>2021</v>
          </cell>
        </row>
        <row r="873">
          <cell r="I873" t="str">
            <v>合格</v>
          </cell>
          <cell r="J873">
            <v>0</v>
          </cell>
          <cell r="K873">
            <v>0</v>
          </cell>
          <cell r="L873">
            <v>0</v>
          </cell>
          <cell r="M873">
            <v>160</v>
          </cell>
          <cell r="N873">
            <v>0</v>
          </cell>
          <cell r="O873">
            <v>0</v>
          </cell>
          <cell r="P873">
            <v>0</v>
          </cell>
          <cell r="Q873">
            <v>0</v>
          </cell>
          <cell r="R873">
            <v>0</v>
          </cell>
          <cell r="S873">
            <v>0</v>
          </cell>
          <cell r="T873">
            <v>100</v>
          </cell>
          <cell r="U873">
            <v>10</v>
          </cell>
          <cell r="V873">
            <v>40</v>
          </cell>
          <cell r="W873">
            <v>60</v>
          </cell>
          <cell r="X873">
            <v>60</v>
          </cell>
          <cell r="Y873">
            <v>20</v>
          </cell>
          <cell r="Z873">
            <v>100</v>
          </cell>
          <cell r="AA873">
            <v>150</v>
          </cell>
          <cell r="AB873">
            <v>100</v>
          </cell>
          <cell r="AC873">
            <v>0</v>
          </cell>
          <cell r="AD873">
            <v>0</v>
          </cell>
          <cell r="AE873">
            <v>0</v>
          </cell>
          <cell r="AF873">
            <v>0</v>
          </cell>
          <cell r="AG873">
            <v>0</v>
          </cell>
          <cell r="AH873">
            <v>0</v>
          </cell>
        </row>
        <row r="873">
          <cell r="AK873">
            <v>800</v>
          </cell>
          <cell r="AL873" t="str">
            <v>外科</v>
          </cell>
        </row>
        <row r="874">
          <cell r="F874" t="str">
            <v>外科</v>
          </cell>
          <cell r="G874">
            <v>2020</v>
          </cell>
        </row>
        <row r="874">
          <cell r="I874" t="str">
            <v>合格</v>
          </cell>
          <cell r="J874">
            <v>0</v>
          </cell>
          <cell r="K874">
            <v>0</v>
          </cell>
          <cell r="L874">
            <v>0</v>
          </cell>
          <cell r="M874">
            <v>160</v>
          </cell>
          <cell r="N874">
            <v>0</v>
          </cell>
          <cell r="O874">
            <v>0</v>
          </cell>
          <cell r="P874">
            <v>0</v>
          </cell>
          <cell r="Q874">
            <v>0</v>
          </cell>
          <cell r="R874">
            <v>0</v>
          </cell>
          <cell r="S874">
            <v>0</v>
          </cell>
          <cell r="T874">
            <v>100</v>
          </cell>
          <cell r="U874">
            <v>10</v>
          </cell>
          <cell r="V874">
            <v>60</v>
          </cell>
          <cell r="W874">
            <v>60</v>
          </cell>
          <cell r="X874">
            <v>30</v>
          </cell>
          <cell r="Y874">
            <v>20</v>
          </cell>
          <cell r="Z874">
            <v>100</v>
          </cell>
          <cell r="AA874">
            <v>150</v>
          </cell>
          <cell r="AB874">
            <v>100</v>
          </cell>
          <cell r="AC874">
            <v>0</v>
          </cell>
          <cell r="AD874">
            <v>0</v>
          </cell>
          <cell r="AE874">
            <v>0</v>
          </cell>
          <cell r="AF874">
            <v>0</v>
          </cell>
          <cell r="AG874">
            <v>0</v>
          </cell>
          <cell r="AH874">
            <v>0</v>
          </cell>
        </row>
        <row r="874">
          <cell r="AK874">
            <v>790</v>
          </cell>
          <cell r="AL874" t="str">
            <v>外科</v>
          </cell>
        </row>
        <row r="875">
          <cell r="F875" t="str">
            <v>外科</v>
          </cell>
          <cell r="G875">
            <v>2020</v>
          </cell>
        </row>
        <row r="875">
          <cell r="I875" t="str">
            <v>合格</v>
          </cell>
          <cell r="J875">
            <v>0</v>
          </cell>
          <cell r="K875">
            <v>0</v>
          </cell>
          <cell r="L875">
            <v>0</v>
          </cell>
          <cell r="M875">
            <v>160</v>
          </cell>
          <cell r="N875">
            <v>0</v>
          </cell>
          <cell r="O875">
            <v>4</v>
          </cell>
          <cell r="P875">
            <v>0</v>
          </cell>
          <cell r="Q875">
            <v>0</v>
          </cell>
          <cell r="R875">
            <v>0</v>
          </cell>
          <cell r="S875">
            <v>80</v>
          </cell>
          <cell r="T875">
            <v>100</v>
          </cell>
          <cell r="U875">
            <v>10</v>
          </cell>
          <cell r="V875">
            <v>20</v>
          </cell>
          <cell r="W875">
            <v>30</v>
          </cell>
          <cell r="X875">
            <v>0</v>
          </cell>
          <cell r="Y875">
            <v>40</v>
          </cell>
          <cell r="Z875">
            <v>100</v>
          </cell>
          <cell r="AA875">
            <v>150</v>
          </cell>
          <cell r="AB875">
            <v>100</v>
          </cell>
          <cell r="AC875">
            <v>0</v>
          </cell>
          <cell r="AD875">
            <v>0</v>
          </cell>
          <cell r="AE875">
            <v>0</v>
          </cell>
          <cell r="AF875">
            <v>0</v>
          </cell>
          <cell r="AG875">
            <v>0</v>
          </cell>
          <cell r="AH875">
            <v>0</v>
          </cell>
        </row>
        <row r="875">
          <cell r="AK875">
            <v>790</v>
          </cell>
          <cell r="AL875" t="str">
            <v>外科</v>
          </cell>
        </row>
        <row r="876">
          <cell r="F876" t="str">
            <v>外科</v>
          </cell>
          <cell r="G876">
            <v>2020</v>
          </cell>
        </row>
        <row r="876">
          <cell r="I876" t="str">
            <v>合格</v>
          </cell>
          <cell r="J876">
            <v>0</v>
          </cell>
          <cell r="K876">
            <v>0</v>
          </cell>
          <cell r="L876">
            <v>0</v>
          </cell>
          <cell r="M876">
            <v>160</v>
          </cell>
          <cell r="N876">
            <v>0</v>
          </cell>
          <cell r="O876">
            <v>2</v>
          </cell>
          <cell r="P876">
            <v>0</v>
          </cell>
          <cell r="Q876">
            <v>0</v>
          </cell>
          <cell r="R876">
            <v>0</v>
          </cell>
          <cell r="S876">
            <v>40</v>
          </cell>
          <cell r="T876">
            <v>100</v>
          </cell>
          <cell r="U876">
            <v>10</v>
          </cell>
          <cell r="V876">
            <v>40</v>
          </cell>
          <cell r="W876">
            <v>30</v>
          </cell>
          <cell r="X876">
            <v>60</v>
          </cell>
          <cell r="Y876">
            <v>0</v>
          </cell>
          <cell r="Z876">
            <v>100</v>
          </cell>
          <cell r="AA876">
            <v>150</v>
          </cell>
          <cell r="AB876">
            <v>100</v>
          </cell>
          <cell r="AC876">
            <v>0</v>
          </cell>
          <cell r="AD876">
            <v>0</v>
          </cell>
          <cell r="AE876">
            <v>0</v>
          </cell>
          <cell r="AF876">
            <v>0</v>
          </cell>
          <cell r="AG876">
            <v>0</v>
          </cell>
          <cell r="AH876">
            <v>0</v>
          </cell>
        </row>
        <row r="876">
          <cell r="AK876">
            <v>790</v>
          </cell>
          <cell r="AL876" t="str">
            <v>外科</v>
          </cell>
        </row>
        <row r="877">
          <cell r="F877" t="str">
            <v>外科</v>
          </cell>
          <cell r="G877">
            <v>2021</v>
          </cell>
        </row>
        <row r="877">
          <cell r="I877" t="str">
            <v>合格</v>
          </cell>
          <cell r="J877">
            <v>0</v>
          </cell>
          <cell r="K877">
            <v>0</v>
          </cell>
          <cell r="L877">
            <v>0</v>
          </cell>
          <cell r="M877">
            <v>160</v>
          </cell>
          <cell r="N877">
            <v>0</v>
          </cell>
          <cell r="O877">
            <v>0</v>
          </cell>
          <cell r="P877">
            <v>0</v>
          </cell>
          <cell r="Q877">
            <v>0</v>
          </cell>
          <cell r="R877">
            <v>0</v>
          </cell>
          <cell r="S877">
            <v>0</v>
          </cell>
          <cell r="T877">
            <v>100</v>
          </cell>
          <cell r="U877">
            <v>10</v>
          </cell>
          <cell r="V877">
            <v>40</v>
          </cell>
          <cell r="W877">
            <v>30</v>
          </cell>
          <cell r="X877">
            <v>60</v>
          </cell>
          <cell r="Y877">
            <v>40</v>
          </cell>
          <cell r="Z877">
            <v>100</v>
          </cell>
          <cell r="AA877">
            <v>150</v>
          </cell>
          <cell r="AB877">
            <v>100</v>
          </cell>
          <cell r="AC877">
            <v>0</v>
          </cell>
          <cell r="AD877">
            <v>0</v>
          </cell>
          <cell r="AE877">
            <v>0</v>
          </cell>
          <cell r="AF877">
            <v>0</v>
          </cell>
          <cell r="AG877">
            <v>0</v>
          </cell>
          <cell r="AH877">
            <v>0</v>
          </cell>
        </row>
        <row r="877">
          <cell r="AK877">
            <v>790</v>
          </cell>
          <cell r="AL877" t="str">
            <v>外科</v>
          </cell>
        </row>
        <row r="878">
          <cell r="F878" t="str">
            <v>外科</v>
          </cell>
          <cell r="G878">
            <v>2021</v>
          </cell>
        </row>
        <row r="878">
          <cell r="I878" t="str">
            <v>合格</v>
          </cell>
          <cell r="J878">
            <v>0</v>
          </cell>
          <cell r="K878">
            <v>0</v>
          </cell>
          <cell r="L878">
            <v>0</v>
          </cell>
          <cell r="M878">
            <v>160</v>
          </cell>
        </row>
        <row r="878">
          <cell r="O878">
            <v>4</v>
          </cell>
          <cell r="P878">
            <v>1</v>
          </cell>
        </row>
        <row r="878">
          <cell r="S878">
            <v>100</v>
          </cell>
          <cell r="T878">
            <v>100</v>
          </cell>
          <cell r="U878">
            <v>10</v>
          </cell>
          <cell r="V878">
            <v>0</v>
          </cell>
          <cell r="W878">
            <v>30</v>
          </cell>
          <cell r="X878">
            <v>30</v>
          </cell>
          <cell r="Y878">
            <v>0</v>
          </cell>
          <cell r="Z878">
            <v>100</v>
          </cell>
          <cell r="AA878">
            <v>150</v>
          </cell>
          <cell r="AB878">
            <v>100</v>
          </cell>
          <cell r="AC878">
            <v>0</v>
          </cell>
          <cell r="AD878">
            <v>0</v>
          </cell>
          <cell r="AE878">
            <v>0</v>
          </cell>
          <cell r="AF878">
            <v>0</v>
          </cell>
          <cell r="AG878">
            <v>0</v>
          </cell>
          <cell r="AH878">
            <v>0</v>
          </cell>
        </row>
        <row r="878">
          <cell r="AK878">
            <v>780</v>
          </cell>
          <cell r="AL878" t="str">
            <v>外科</v>
          </cell>
        </row>
        <row r="879">
          <cell r="F879" t="str">
            <v>外科</v>
          </cell>
          <cell r="G879">
            <v>2021</v>
          </cell>
        </row>
        <row r="879">
          <cell r="I879" t="str">
            <v>合格</v>
          </cell>
          <cell r="J879">
            <v>0</v>
          </cell>
          <cell r="K879">
            <v>0</v>
          </cell>
          <cell r="L879">
            <v>0</v>
          </cell>
          <cell r="M879">
            <v>160</v>
          </cell>
          <cell r="N879">
            <v>0</v>
          </cell>
          <cell r="O879">
            <v>3</v>
          </cell>
          <cell r="P879">
            <v>0</v>
          </cell>
          <cell r="Q879">
            <v>0</v>
          </cell>
          <cell r="R879">
            <v>0</v>
          </cell>
          <cell r="S879">
            <v>60</v>
          </cell>
          <cell r="T879">
            <v>100</v>
          </cell>
          <cell r="U879">
            <v>10</v>
          </cell>
          <cell r="V879">
            <v>40</v>
          </cell>
          <cell r="W879">
            <v>60</v>
          </cell>
          <cell r="X879">
            <v>0</v>
          </cell>
          <cell r="Y879">
            <v>0</v>
          </cell>
          <cell r="Z879">
            <v>100</v>
          </cell>
          <cell r="AA879">
            <v>150</v>
          </cell>
          <cell r="AB879">
            <v>100</v>
          </cell>
          <cell r="AC879">
            <v>0</v>
          </cell>
          <cell r="AD879">
            <v>0</v>
          </cell>
          <cell r="AE879">
            <v>0</v>
          </cell>
          <cell r="AF879">
            <v>0</v>
          </cell>
          <cell r="AG879">
            <v>0</v>
          </cell>
          <cell r="AH879">
            <v>0</v>
          </cell>
        </row>
        <row r="879">
          <cell r="AK879">
            <v>780</v>
          </cell>
          <cell r="AL879" t="str">
            <v>外科</v>
          </cell>
        </row>
        <row r="880">
          <cell r="F880" t="str">
            <v>外科</v>
          </cell>
          <cell r="G880">
            <v>2020</v>
          </cell>
        </row>
        <row r="880">
          <cell r="I880" t="str">
            <v>合格</v>
          </cell>
          <cell r="J880">
            <v>0</v>
          </cell>
          <cell r="K880">
            <v>0</v>
          </cell>
          <cell r="L880">
            <v>0</v>
          </cell>
          <cell r="M880">
            <v>160</v>
          </cell>
        </row>
        <row r="880">
          <cell r="O880">
            <v>3</v>
          </cell>
          <cell r="P880">
            <v>1</v>
          </cell>
        </row>
        <row r="880">
          <cell r="S880">
            <v>80</v>
          </cell>
          <cell r="T880">
            <v>100</v>
          </cell>
          <cell r="U880">
            <v>10</v>
          </cell>
          <cell r="V880">
            <v>20</v>
          </cell>
          <cell r="W880">
            <v>30</v>
          </cell>
          <cell r="X880">
            <v>30</v>
          </cell>
          <cell r="Y880">
            <v>0</v>
          </cell>
          <cell r="Z880">
            <v>100</v>
          </cell>
          <cell r="AA880">
            <v>150</v>
          </cell>
          <cell r="AB880">
            <v>100</v>
          </cell>
          <cell r="AC880">
            <v>0</v>
          </cell>
          <cell r="AD880">
            <v>0</v>
          </cell>
          <cell r="AE880">
            <v>0</v>
          </cell>
          <cell r="AF880">
            <v>0</v>
          </cell>
          <cell r="AG880">
            <v>0</v>
          </cell>
          <cell r="AH880">
            <v>0</v>
          </cell>
        </row>
        <row r="880">
          <cell r="AK880">
            <v>780</v>
          </cell>
          <cell r="AL880" t="str">
            <v>外科</v>
          </cell>
        </row>
        <row r="881">
          <cell r="F881" t="str">
            <v>外科</v>
          </cell>
          <cell r="G881">
            <v>2020</v>
          </cell>
        </row>
        <row r="881">
          <cell r="I881" t="str">
            <v>合格</v>
          </cell>
          <cell r="J881">
            <v>0</v>
          </cell>
          <cell r="K881">
            <v>0</v>
          </cell>
          <cell r="L881">
            <v>0</v>
          </cell>
          <cell r="M881">
            <v>120</v>
          </cell>
          <cell r="N881">
            <v>0</v>
          </cell>
          <cell r="O881">
            <v>4</v>
          </cell>
          <cell r="P881">
            <v>2</v>
          </cell>
          <cell r="Q881">
            <v>0</v>
          </cell>
          <cell r="R881">
            <v>0</v>
          </cell>
          <cell r="S881">
            <v>120</v>
          </cell>
          <cell r="T881">
            <v>100</v>
          </cell>
          <cell r="U881">
            <v>10</v>
          </cell>
          <cell r="V881">
            <v>20</v>
          </cell>
          <cell r="W881">
            <v>30</v>
          </cell>
          <cell r="X881">
            <v>30</v>
          </cell>
          <cell r="Y881">
            <v>0</v>
          </cell>
          <cell r="Z881">
            <v>100</v>
          </cell>
          <cell r="AA881">
            <v>150</v>
          </cell>
          <cell r="AB881">
            <v>100</v>
          </cell>
          <cell r="AC881">
            <v>0</v>
          </cell>
          <cell r="AD881">
            <v>0</v>
          </cell>
          <cell r="AE881">
            <v>0</v>
          </cell>
          <cell r="AF881">
            <v>0</v>
          </cell>
          <cell r="AG881">
            <v>0</v>
          </cell>
          <cell r="AH881">
            <v>0</v>
          </cell>
        </row>
        <row r="881">
          <cell r="AK881">
            <v>780</v>
          </cell>
          <cell r="AL881" t="str">
            <v>外科</v>
          </cell>
        </row>
        <row r="882">
          <cell r="F882" t="str">
            <v>外科</v>
          </cell>
          <cell r="G882">
            <v>2020</v>
          </cell>
        </row>
        <row r="882">
          <cell r="I882" t="str">
            <v>合格</v>
          </cell>
          <cell r="J882">
            <v>0</v>
          </cell>
          <cell r="K882">
            <v>0</v>
          </cell>
          <cell r="L882">
            <v>0</v>
          </cell>
          <cell r="M882">
            <v>160</v>
          </cell>
          <cell r="N882">
            <v>0</v>
          </cell>
          <cell r="O882">
            <v>4</v>
          </cell>
          <cell r="P882">
            <v>0</v>
          </cell>
          <cell r="Q882">
            <v>0</v>
          </cell>
          <cell r="R882">
            <v>0</v>
          </cell>
          <cell r="S882">
            <v>80</v>
          </cell>
          <cell r="T882">
            <v>100</v>
          </cell>
          <cell r="U882">
            <v>0</v>
          </cell>
          <cell r="V882">
            <v>20</v>
          </cell>
          <cell r="W882">
            <v>0</v>
          </cell>
          <cell r="X882">
            <v>30</v>
          </cell>
          <cell r="Y882">
            <v>40</v>
          </cell>
          <cell r="Z882">
            <v>100</v>
          </cell>
          <cell r="AA882">
            <v>150</v>
          </cell>
          <cell r="AB882">
            <v>100</v>
          </cell>
          <cell r="AC882">
            <v>0</v>
          </cell>
          <cell r="AD882">
            <v>0</v>
          </cell>
          <cell r="AE882">
            <v>0</v>
          </cell>
          <cell r="AF882">
            <v>0</v>
          </cell>
          <cell r="AG882">
            <v>0</v>
          </cell>
          <cell r="AH882">
            <v>0</v>
          </cell>
        </row>
        <row r="882">
          <cell r="AK882">
            <v>780</v>
          </cell>
          <cell r="AL882" t="str">
            <v>外科</v>
          </cell>
        </row>
        <row r="883">
          <cell r="F883" t="str">
            <v>外科</v>
          </cell>
          <cell r="G883">
            <v>2021</v>
          </cell>
        </row>
        <row r="883">
          <cell r="I883" t="str">
            <v>合格</v>
          </cell>
          <cell r="J883">
            <v>0</v>
          </cell>
          <cell r="K883">
            <v>0</v>
          </cell>
          <cell r="L883">
            <v>0</v>
          </cell>
          <cell r="M883">
            <v>160</v>
          </cell>
          <cell r="N883">
            <v>0</v>
          </cell>
          <cell r="O883">
            <v>2</v>
          </cell>
          <cell r="P883">
            <v>0</v>
          </cell>
          <cell r="Q883">
            <v>0</v>
          </cell>
          <cell r="R883">
            <v>0</v>
          </cell>
          <cell r="S883">
            <v>40</v>
          </cell>
          <cell r="T883">
            <v>100</v>
          </cell>
          <cell r="U883">
            <v>0</v>
          </cell>
          <cell r="V883">
            <v>40</v>
          </cell>
          <cell r="W883">
            <v>30</v>
          </cell>
          <cell r="X883">
            <v>30</v>
          </cell>
          <cell r="Y883">
            <v>20</v>
          </cell>
          <cell r="Z883">
            <v>100</v>
          </cell>
          <cell r="AA883">
            <v>150</v>
          </cell>
          <cell r="AB883">
            <v>100</v>
          </cell>
          <cell r="AC883">
            <v>0</v>
          </cell>
          <cell r="AD883">
            <v>0</v>
          </cell>
          <cell r="AE883">
            <v>0</v>
          </cell>
          <cell r="AF883">
            <v>0</v>
          </cell>
          <cell r="AG883">
            <v>0</v>
          </cell>
          <cell r="AH883">
            <v>0</v>
          </cell>
        </row>
        <row r="883">
          <cell r="AK883">
            <v>770</v>
          </cell>
          <cell r="AL883" t="str">
            <v>外科</v>
          </cell>
        </row>
        <row r="884">
          <cell r="F884" t="str">
            <v>外科</v>
          </cell>
          <cell r="G884">
            <v>2022</v>
          </cell>
        </row>
        <row r="884">
          <cell r="I884" t="str">
            <v>合格</v>
          </cell>
          <cell r="J884">
            <v>0</v>
          </cell>
          <cell r="K884">
            <v>0</v>
          </cell>
          <cell r="L884">
            <v>0</v>
          </cell>
          <cell r="M884">
            <v>160</v>
          </cell>
          <cell r="N884">
            <v>0</v>
          </cell>
          <cell r="O884">
            <v>4</v>
          </cell>
          <cell r="P884">
            <v>0</v>
          </cell>
          <cell r="Q884">
            <v>0</v>
          </cell>
          <cell r="R884">
            <v>0</v>
          </cell>
          <cell r="S884">
            <v>80</v>
          </cell>
          <cell r="T884">
            <v>100</v>
          </cell>
          <cell r="U884">
            <v>10</v>
          </cell>
          <cell r="V884">
            <v>40</v>
          </cell>
          <cell r="W884">
            <v>30</v>
          </cell>
          <cell r="X884">
            <v>30</v>
          </cell>
          <cell r="Y884">
            <v>60</v>
          </cell>
          <cell r="Z884">
            <v>100</v>
          </cell>
          <cell r="AA884">
            <v>150</v>
          </cell>
          <cell r="AB884">
            <v>0</v>
          </cell>
          <cell r="AC884">
            <v>0</v>
          </cell>
          <cell r="AD884">
            <v>0</v>
          </cell>
          <cell r="AE884">
            <v>0</v>
          </cell>
          <cell r="AF884">
            <v>0</v>
          </cell>
          <cell r="AG884">
            <v>0</v>
          </cell>
          <cell r="AH884">
            <v>0</v>
          </cell>
        </row>
        <row r="884">
          <cell r="AK884">
            <v>760</v>
          </cell>
          <cell r="AL884" t="str">
            <v>外科</v>
          </cell>
        </row>
        <row r="885">
          <cell r="F885" t="str">
            <v>外科</v>
          </cell>
          <cell r="G885">
            <v>2020</v>
          </cell>
        </row>
        <row r="885">
          <cell r="I885" t="str">
            <v>合格</v>
          </cell>
          <cell r="J885">
            <v>0</v>
          </cell>
          <cell r="K885">
            <v>0</v>
          </cell>
          <cell r="L885">
            <v>0</v>
          </cell>
          <cell r="M885">
            <v>160</v>
          </cell>
          <cell r="N885">
            <v>0</v>
          </cell>
          <cell r="O885">
            <v>3</v>
          </cell>
          <cell r="P885">
            <v>1</v>
          </cell>
          <cell r="Q885">
            <v>0</v>
          </cell>
          <cell r="R885">
            <v>0</v>
          </cell>
          <cell r="S885">
            <v>80</v>
          </cell>
          <cell r="T885">
            <v>100</v>
          </cell>
          <cell r="U885">
            <v>10</v>
          </cell>
          <cell r="V885">
            <v>40</v>
          </cell>
          <cell r="W885">
            <v>0</v>
          </cell>
          <cell r="X885">
            <v>0</v>
          </cell>
          <cell r="Y885">
            <v>0</v>
          </cell>
          <cell r="Z885">
            <v>100</v>
          </cell>
          <cell r="AA885">
            <v>150</v>
          </cell>
          <cell r="AB885">
            <v>100</v>
          </cell>
          <cell r="AC885">
            <v>0</v>
          </cell>
          <cell r="AD885">
            <v>0</v>
          </cell>
          <cell r="AE885">
            <v>0</v>
          </cell>
          <cell r="AF885">
            <v>0</v>
          </cell>
          <cell r="AG885">
            <v>0</v>
          </cell>
          <cell r="AH885">
            <v>0</v>
          </cell>
        </row>
        <row r="885">
          <cell r="AK885">
            <v>740</v>
          </cell>
          <cell r="AL885" t="str">
            <v>外科</v>
          </cell>
        </row>
        <row r="886">
          <cell r="F886" t="str">
            <v>外科</v>
          </cell>
          <cell r="G886">
            <v>2020</v>
          </cell>
        </row>
        <row r="886">
          <cell r="I886" t="str">
            <v>合格</v>
          </cell>
          <cell r="J886">
            <v>0</v>
          </cell>
          <cell r="K886">
            <v>0</v>
          </cell>
          <cell r="L886">
            <v>0</v>
          </cell>
          <cell r="M886">
            <v>160</v>
          </cell>
          <cell r="N886">
            <v>0</v>
          </cell>
          <cell r="O886">
            <v>1</v>
          </cell>
          <cell r="P886">
            <v>0</v>
          </cell>
          <cell r="Q886">
            <v>0</v>
          </cell>
          <cell r="R886">
            <v>0</v>
          </cell>
          <cell r="S886">
            <v>20</v>
          </cell>
          <cell r="T886">
            <v>100</v>
          </cell>
          <cell r="U886">
            <v>10</v>
          </cell>
          <cell r="V886">
            <v>40</v>
          </cell>
          <cell r="W886">
            <v>30</v>
          </cell>
          <cell r="X886">
            <v>30</v>
          </cell>
          <cell r="Y886">
            <v>0</v>
          </cell>
          <cell r="Z886">
            <v>100</v>
          </cell>
          <cell r="AA886">
            <v>150</v>
          </cell>
          <cell r="AB886">
            <v>100</v>
          </cell>
          <cell r="AC886">
            <v>0</v>
          </cell>
          <cell r="AD886">
            <v>0</v>
          </cell>
          <cell r="AE886">
            <v>0</v>
          </cell>
          <cell r="AF886">
            <v>0</v>
          </cell>
          <cell r="AG886">
            <v>0</v>
          </cell>
          <cell r="AH886">
            <v>0</v>
          </cell>
        </row>
        <row r="886">
          <cell r="AK886">
            <v>740</v>
          </cell>
          <cell r="AL886" t="str">
            <v>外科</v>
          </cell>
        </row>
        <row r="887">
          <cell r="F887" t="str">
            <v>外科</v>
          </cell>
          <cell r="G887">
            <v>2020</v>
          </cell>
        </row>
        <row r="887">
          <cell r="I887" t="str">
            <v>合格</v>
          </cell>
          <cell r="J887">
            <v>0</v>
          </cell>
          <cell r="K887">
            <v>0</v>
          </cell>
          <cell r="L887">
            <v>0</v>
          </cell>
          <cell r="M887">
            <v>160</v>
          </cell>
          <cell r="N887">
            <v>0</v>
          </cell>
          <cell r="O887">
            <v>2</v>
          </cell>
          <cell r="P887">
            <v>1</v>
          </cell>
        </row>
        <row r="887">
          <cell r="S887">
            <v>60</v>
          </cell>
          <cell r="T887">
            <v>100</v>
          </cell>
          <cell r="U887">
            <v>10</v>
          </cell>
          <cell r="V887">
            <v>40</v>
          </cell>
          <cell r="W887">
            <v>60</v>
          </cell>
          <cell r="X887">
            <v>60</v>
          </cell>
          <cell r="Y887">
            <v>0</v>
          </cell>
          <cell r="Z887">
            <v>100</v>
          </cell>
          <cell r="AA887">
            <v>150</v>
          </cell>
          <cell r="AB887">
            <v>0</v>
          </cell>
          <cell r="AC887">
            <v>0</v>
          </cell>
          <cell r="AD887">
            <v>0</v>
          </cell>
          <cell r="AE887">
            <v>0</v>
          </cell>
          <cell r="AF887">
            <v>0</v>
          </cell>
          <cell r="AG887">
            <v>0</v>
          </cell>
          <cell r="AH887">
            <v>0</v>
          </cell>
        </row>
        <row r="887">
          <cell r="AK887">
            <v>740</v>
          </cell>
          <cell r="AL887" t="str">
            <v>外科</v>
          </cell>
        </row>
        <row r="888">
          <cell r="F888" t="str">
            <v>外科</v>
          </cell>
          <cell r="G888">
            <v>2021</v>
          </cell>
        </row>
        <row r="888">
          <cell r="I888" t="str">
            <v>合格</v>
          </cell>
          <cell r="J888">
            <v>0</v>
          </cell>
          <cell r="K888">
            <v>0</v>
          </cell>
          <cell r="L888">
            <v>0</v>
          </cell>
          <cell r="M888">
            <v>160</v>
          </cell>
        </row>
        <row r="888">
          <cell r="O888">
            <v>2</v>
          </cell>
          <cell r="P888">
            <v>1</v>
          </cell>
        </row>
        <row r="888">
          <cell r="S888">
            <v>60</v>
          </cell>
          <cell r="T888">
            <v>100</v>
          </cell>
          <cell r="U888">
            <v>10</v>
          </cell>
          <cell r="V888">
            <v>40</v>
          </cell>
          <cell r="W888">
            <v>60</v>
          </cell>
          <cell r="X888">
            <v>60</v>
          </cell>
          <cell r="Y888">
            <v>0</v>
          </cell>
          <cell r="Z888">
            <v>100</v>
          </cell>
          <cell r="AA888">
            <v>150</v>
          </cell>
          <cell r="AB888">
            <v>100</v>
          </cell>
          <cell r="AC888">
            <v>0</v>
          </cell>
          <cell r="AD888">
            <v>0</v>
          </cell>
          <cell r="AE888">
            <v>0</v>
          </cell>
          <cell r="AF888">
            <v>0</v>
          </cell>
          <cell r="AG888">
            <v>0</v>
          </cell>
          <cell r="AH888">
            <v>0</v>
          </cell>
        </row>
        <row r="888">
          <cell r="AK888">
            <v>840</v>
          </cell>
          <cell r="AL888" t="str">
            <v>外科</v>
          </cell>
        </row>
        <row r="889">
          <cell r="F889" t="str">
            <v>外科</v>
          </cell>
          <cell r="G889">
            <v>2020</v>
          </cell>
        </row>
        <row r="889">
          <cell r="I889" t="str">
            <v>合格</v>
          </cell>
          <cell r="J889">
            <v>0</v>
          </cell>
          <cell r="K889">
            <v>0</v>
          </cell>
          <cell r="L889">
            <v>0</v>
          </cell>
          <cell r="M889">
            <v>120</v>
          </cell>
        </row>
        <row r="889">
          <cell r="O889">
            <v>0</v>
          </cell>
          <cell r="P889">
            <v>0</v>
          </cell>
        </row>
        <row r="889">
          <cell r="S889">
            <v>0</v>
          </cell>
          <cell r="T889">
            <v>100</v>
          </cell>
          <cell r="U889">
            <v>10</v>
          </cell>
          <cell r="V889">
            <v>60</v>
          </cell>
          <cell r="W889">
            <v>60</v>
          </cell>
          <cell r="X889">
            <v>30</v>
          </cell>
          <cell r="Y889">
            <v>0</v>
          </cell>
          <cell r="Z889">
            <v>100</v>
          </cell>
          <cell r="AA889">
            <v>150</v>
          </cell>
          <cell r="AB889">
            <v>100</v>
          </cell>
          <cell r="AC889">
            <v>0</v>
          </cell>
          <cell r="AD889">
            <v>0</v>
          </cell>
          <cell r="AE889">
            <v>0</v>
          </cell>
          <cell r="AF889">
            <v>0</v>
          </cell>
          <cell r="AG889">
            <v>0</v>
          </cell>
          <cell r="AH889">
            <v>0</v>
          </cell>
        </row>
        <row r="889">
          <cell r="AK889">
            <v>730</v>
          </cell>
          <cell r="AL889" t="str">
            <v>外科</v>
          </cell>
        </row>
        <row r="890">
          <cell r="F890" t="str">
            <v>外科</v>
          </cell>
          <cell r="G890">
            <v>2020</v>
          </cell>
        </row>
        <row r="890">
          <cell r="I890" t="str">
            <v>合格</v>
          </cell>
          <cell r="J890">
            <v>0</v>
          </cell>
          <cell r="K890">
            <v>0</v>
          </cell>
          <cell r="L890">
            <v>0</v>
          </cell>
          <cell r="M890">
            <v>160</v>
          </cell>
          <cell r="N890">
            <v>0</v>
          </cell>
          <cell r="O890">
            <v>3</v>
          </cell>
          <cell r="P890">
            <v>0</v>
          </cell>
          <cell r="Q890">
            <v>0</v>
          </cell>
          <cell r="R890">
            <v>0</v>
          </cell>
          <cell r="S890">
            <v>60</v>
          </cell>
          <cell r="T890">
            <v>100</v>
          </cell>
          <cell r="U890">
            <v>10</v>
          </cell>
          <cell r="V890">
            <v>20</v>
          </cell>
          <cell r="W890">
            <v>0</v>
          </cell>
          <cell r="X890">
            <v>30</v>
          </cell>
          <cell r="Y890">
            <v>0</v>
          </cell>
          <cell r="Z890">
            <v>100</v>
          </cell>
          <cell r="AA890">
            <v>150</v>
          </cell>
          <cell r="AB890">
            <v>100</v>
          </cell>
          <cell r="AC890">
            <v>0</v>
          </cell>
          <cell r="AD890">
            <v>0</v>
          </cell>
          <cell r="AE890">
            <v>0</v>
          </cell>
          <cell r="AF890">
            <v>0</v>
          </cell>
          <cell r="AG890">
            <v>0</v>
          </cell>
          <cell r="AH890">
            <v>0</v>
          </cell>
        </row>
        <row r="890">
          <cell r="AK890">
            <v>730</v>
          </cell>
          <cell r="AL890" t="str">
            <v>外科</v>
          </cell>
        </row>
        <row r="891">
          <cell r="F891" t="str">
            <v>外科</v>
          </cell>
          <cell r="G891">
            <v>2020</v>
          </cell>
        </row>
        <row r="891">
          <cell r="I891" t="str">
            <v>合格</v>
          </cell>
          <cell r="J891">
            <v>0</v>
          </cell>
          <cell r="K891">
            <v>0</v>
          </cell>
          <cell r="L891">
            <v>0</v>
          </cell>
          <cell r="M891">
            <v>160</v>
          </cell>
          <cell r="N891">
            <v>0</v>
          </cell>
          <cell r="O891">
            <v>4</v>
          </cell>
          <cell r="P891">
            <v>0</v>
          </cell>
          <cell r="Q891">
            <v>0</v>
          </cell>
          <cell r="R891">
            <v>0</v>
          </cell>
          <cell r="S891">
            <v>80</v>
          </cell>
          <cell r="T891">
            <v>100</v>
          </cell>
          <cell r="U891">
            <v>10</v>
          </cell>
          <cell r="V891">
            <v>20</v>
          </cell>
          <cell r="W891">
            <v>0</v>
          </cell>
          <cell r="X891">
            <v>0</v>
          </cell>
          <cell r="Y891">
            <v>0</v>
          </cell>
          <cell r="Z891">
            <v>100</v>
          </cell>
          <cell r="AA891">
            <v>150</v>
          </cell>
          <cell r="AB891">
            <v>100</v>
          </cell>
          <cell r="AC891">
            <v>0</v>
          </cell>
          <cell r="AD891">
            <v>0</v>
          </cell>
          <cell r="AE891">
            <v>0</v>
          </cell>
          <cell r="AF891">
            <v>0</v>
          </cell>
          <cell r="AG891">
            <v>0</v>
          </cell>
          <cell r="AH891">
            <v>0</v>
          </cell>
        </row>
        <row r="891">
          <cell r="AK891">
            <v>720</v>
          </cell>
          <cell r="AL891" t="str">
            <v>外科</v>
          </cell>
        </row>
        <row r="892">
          <cell r="F892" t="str">
            <v>外科</v>
          </cell>
          <cell r="G892">
            <v>2021</v>
          </cell>
        </row>
        <row r="892">
          <cell r="I892" t="str">
            <v>合格</v>
          </cell>
          <cell r="J892">
            <v>0</v>
          </cell>
          <cell r="K892">
            <v>0</v>
          </cell>
          <cell r="L892">
            <v>0</v>
          </cell>
          <cell r="M892">
            <v>160</v>
          </cell>
          <cell r="N892">
            <v>0</v>
          </cell>
          <cell r="O892">
            <v>5</v>
          </cell>
          <cell r="P892">
            <v>0</v>
          </cell>
          <cell r="Q892">
            <v>0</v>
          </cell>
          <cell r="R892">
            <v>0</v>
          </cell>
          <cell r="S892">
            <v>100</v>
          </cell>
          <cell r="T892">
            <v>100</v>
          </cell>
          <cell r="U892">
            <v>10</v>
          </cell>
          <cell r="V892">
            <v>0</v>
          </cell>
          <cell r="W892">
            <v>0</v>
          </cell>
          <cell r="X892">
            <v>0</v>
          </cell>
          <cell r="Y892">
            <v>0</v>
          </cell>
          <cell r="Z892">
            <v>100</v>
          </cell>
          <cell r="AA892">
            <v>150</v>
          </cell>
          <cell r="AB892">
            <v>100</v>
          </cell>
          <cell r="AC892">
            <v>0</v>
          </cell>
          <cell r="AD892">
            <v>0</v>
          </cell>
          <cell r="AE892">
            <v>0</v>
          </cell>
          <cell r="AF892">
            <v>0</v>
          </cell>
          <cell r="AG892">
            <v>0</v>
          </cell>
          <cell r="AH892">
            <v>0</v>
          </cell>
        </row>
        <row r="892">
          <cell r="AK892">
            <v>720</v>
          </cell>
          <cell r="AL892" t="str">
            <v>外科</v>
          </cell>
        </row>
        <row r="893">
          <cell r="F893" t="str">
            <v>外科</v>
          </cell>
          <cell r="G893">
            <v>2020</v>
          </cell>
        </row>
        <row r="893">
          <cell r="I893" t="str">
            <v>合格</v>
          </cell>
          <cell r="J893">
            <v>0</v>
          </cell>
          <cell r="K893">
            <v>0</v>
          </cell>
          <cell r="L893">
            <v>0</v>
          </cell>
          <cell r="M893">
            <v>160</v>
          </cell>
          <cell r="N893">
            <v>0</v>
          </cell>
          <cell r="O893">
            <v>1</v>
          </cell>
          <cell r="P893">
            <v>0</v>
          </cell>
          <cell r="Q893">
            <v>0</v>
          </cell>
          <cell r="R893">
            <v>0</v>
          </cell>
          <cell r="S893">
            <v>20</v>
          </cell>
          <cell r="T893">
            <v>100</v>
          </cell>
          <cell r="U893">
            <v>10</v>
          </cell>
          <cell r="V893">
            <v>20</v>
          </cell>
          <cell r="W893">
            <v>30</v>
          </cell>
          <cell r="X893">
            <v>30</v>
          </cell>
          <cell r="Y893">
            <v>0</v>
          </cell>
          <cell r="Z893">
            <v>100</v>
          </cell>
          <cell r="AA893">
            <v>150</v>
          </cell>
          <cell r="AB893">
            <v>100</v>
          </cell>
          <cell r="AC893">
            <v>0</v>
          </cell>
          <cell r="AD893">
            <v>0</v>
          </cell>
          <cell r="AE893">
            <v>0</v>
          </cell>
          <cell r="AF893">
            <v>0</v>
          </cell>
          <cell r="AG893">
            <v>0</v>
          </cell>
          <cell r="AH893">
            <v>0</v>
          </cell>
        </row>
        <row r="893">
          <cell r="AK893">
            <v>720</v>
          </cell>
          <cell r="AL893" t="str">
            <v>外科</v>
          </cell>
        </row>
        <row r="894">
          <cell r="F894" t="str">
            <v>外科</v>
          </cell>
          <cell r="G894">
            <v>2020</v>
          </cell>
        </row>
        <row r="894">
          <cell r="I894" t="str">
            <v>合格</v>
          </cell>
          <cell r="J894">
            <v>0</v>
          </cell>
          <cell r="K894">
            <v>0</v>
          </cell>
          <cell r="L894">
            <v>0</v>
          </cell>
          <cell r="M894">
            <v>160</v>
          </cell>
          <cell r="N894">
            <v>0</v>
          </cell>
          <cell r="O894">
            <v>0</v>
          </cell>
          <cell r="P894">
            <v>0</v>
          </cell>
          <cell r="Q894">
            <v>0</v>
          </cell>
          <cell r="R894">
            <v>0</v>
          </cell>
          <cell r="S894">
            <v>0</v>
          </cell>
          <cell r="T894">
            <v>100</v>
          </cell>
          <cell r="U894">
            <v>10</v>
          </cell>
          <cell r="V894">
            <v>40</v>
          </cell>
          <cell r="W894">
            <v>30</v>
          </cell>
          <cell r="X894">
            <v>30</v>
          </cell>
          <cell r="Y894">
            <v>0</v>
          </cell>
          <cell r="Z894">
            <v>100</v>
          </cell>
          <cell r="AA894">
            <v>150</v>
          </cell>
          <cell r="AB894">
            <v>100</v>
          </cell>
          <cell r="AC894">
            <v>0</v>
          </cell>
          <cell r="AD894">
            <v>0</v>
          </cell>
          <cell r="AE894">
            <v>0</v>
          </cell>
          <cell r="AF894">
            <v>0</v>
          </cell>
          <cell r="AG894">
            <v>0</v>
          </cell>
          <cell r="AH894">
            <v>0</v>
          </cell>
        </row>
        <row r="894">
          <cell r="AK894">
            <v>720</v>
          </cell>
          <cell r="AL894" t="str">
            <v>外科</v>
          </cell>
        </row>
        <row r="895">
          <cell r="F895" t="str">
            <v>外科</v>
          </cell>
          <cell r="G895">
            <v>2021</v>
          </cell>
        </row>
        <row r="895">
          <cell r="I895" t="str">
            <v>合格</v>
          </cell>
          <cell r="J895">
            <v>0</v>
          </cell>
          <cell r="K895">
            <v>0</v>
          </cell>
          <cell r="L895">
            <v>0</v>
          </cell>
          <cell r="M895">
            <v>160</v>
          </cell>
          <cell r="N895">
            <v>0</v>
          </cell>
          <cell r="O895">
            <v>3</v>
          </cell>
          <cell r="P895">
            <v>4</v>
          </cell>
          <cell r="Q895">
            <v>0</v>
          </cell>
          <cell r="R895">
            <v>0</v>
          </cell>
          <cell r="S895">
            <v>140</v>
          </cell>
          <cell r="T895">
            <v>100</v>
          </cell>
          <cell r="U895">
            <v>10</v>
          </cell>
          <cell r="V895">
            <v>60</v>
          </cell>
          <cell r="W895">
            <v>60</v>
          </cell>
          <cell r="X895">
            <v>30</v>
          </cell>
          <cell r="Y895">
            <v>60</v>
          </cell>
          <cell r="Z895">
            <v>100</v>
          </cell>
          <cell r="AA895">
            <v>0</v>
          </cell>
          <cell r="AB895">
            <v>0</v>
          </cell>
          <cell r="AC895">
            <v>0</v>
          </cell>
          <cell r="AD895">
            <v>0</v>
          </cell>
          <cell r="AE895">
            <v>0</v>
          </cell>
          <cell r="AF895">
            <v>0</v>
          </cell>
          <cell r="AG895">
            <v>0</v>
          </cell>
          <cell r="AH895">
            <v>0</v>
          </cell>
        </row>
        <row r="895">
          <cell r="AK895">
            <v>720</v>
          </cell>
          <cell r="AL895" t="str">
            <v>外科</v>
          </cell>
        </row>
        <row r="896">
          <cell r="F896" t="str">
            <v>外科</v>
          </cell>
          <cell r="G896">
            <v>2021</v>
          </cell>
        </row>
        <row r="896">
          <cell r="I896" t="str">
            <v>合格</v>
          </cell>
          <cell r="J896">
            <v>0</v>
          </cell>
          <cell r="K896">
            <v>0</v>
          </cell>
          <cell r="L896">
            <v>0</v>
          </cell>
          <cell r="M896">
            <v>160</v>
          </cell>
          <cell r="N896">
            <v>0</v>
          </cell>
          <cell r="O896">
            <v>2</v>
          </cell>
          <cell r="P896">
            <v>0</v>
          </cell>
          <cell r="Q896">
            <v>0</v>
          </cell>
          <cell r="R896">
            <v>0</v>
          </cell>
          <cell r="S896">
            <v>40</v>
          </cell>
          <cell r="T896">
            <v>100</v>
          </cell>
          <cell r="U896">
            <v>10</v>
          </cell>
          <cell r="V896">
            <v>60</v>
          </cell>
          <cell r="W896">
            <v>30</v>
          </cell>
          <cell r="X896">
            <v>60</v>
          </cell>
          <cell r="Y896">
            <v>0</v>
          </cell>
          <cell r="Z896">
            <v>100</v>
          </cell>
          <cell r="AA896">
            <v>150</v>
          </cell>
          <cell r="AB896">
            <v>0</v>
          </cell>
          <cell r="AC896">
            <v>0</v>
          </cell>
          <cell r="AD896">
            <v>0</v>
          </cell>
          <cell r="AE896">
            <v>0</v>
          </cell>
          <cell r="AF896">
            <v>0</v>
          </cell>
          <cell r="AG896">
            <v>0</v>
          </cell>
          <cell r="AH896">
            <v>0</v>
          </cell>
        </row>
        <row r="896">
          <cell r="AK896">
            <v>710</v>
          </cell>
          <cell r="AL896" t="str">
            <v>外科</v>
          </cell>
        </row>
        <row r="897">
          <cell r="F897" t="str">
            <v>外科</v>
          </cell>
          <cell r="G897">
            <v>2020</v>
          </cell>
        </row>
        <row r="897">
          <cell r="I897" t="str">
            <v>合格</v>
          </cell>
          <cell r="J897">
            <v>0</v>
          </cell>
          <cell r="K897">
            <v>0</v>
          </cell>
          <cell r="L897">
            <v>0</v>
          </cell>
          <cell r="M897">
            <v>160</v>
          </cell>
          <cell r="N897">
            <v>0</v>
          </cell>
          <cell r="O897">
            <v>4</v>
          </cell>
          <cell r="P897">
            <v>0</v>
          </cell>
          <cell r="Q897">
            <v>0</v>
          </cell>
          <cell r="R897">
            <v>0</v>
          </cell>
          <cell r="S897">
            <v>80</v>
          </cell>
          <cell r="T897">
            <v>100</v>
          </cell>
          <cell r="U897">
            <v>10</v>
          </cell>
          <cell r="V897">
            <v>0</v>
          </cell>
          <cell r="W897">
            <v>0</v>
          </cell>
          <cell r="X897">
            <v>0</v>
          </cell>
          <cell r="Y897">
            <v>0</v>
          </cell>
          <cell r="Z897">
            <v>100</v>
          </cell>
          <cell r="AA897">
            <v>150</v>
          </cell>
          <cell r="AB897">
            <v>100</v>
          </cell>
          <cell r="AC897">
            <v>0</v>
          </cell>
          <cell r="AD897">
            <v>0</v>
          </cell>
          <cell r="AE897">
            <v>0</v>
          </cell>
          <cell r="AF897">
            <v>0</v>
          </cell>
          <cell r="AG897">
            <v>0</v>
          </cell>
          <cell r="AH897">
            <v>0</v>
          </cell>
        </row>
        <row r="897">
          <cell r="AK897">
            <v>700</v>
          </cell>
          <cell r="AL897" t="str">
            <v>外科</v>
          </cell>
        </row>
        <row r="898">
          <cell r="F898" t="str">
            <v>外科</v>
          </cell>
          <cell r="G898">
            <v>2021</v>
          </cell>
        </row>
        <row r="898">
          <cell r="I898" t="str">
            <v>合格</v>
          </cell>
          <cell r="J898">
            <v>0</v>
          </cell>
          <cell r="K898">
            <v>0</v>
          </cell>
          <cell r="L898">
            <v>0</v>
          </cell>
          <cell r="M898">
            <v>160</v>
          </cell>
          <cell r="N898">
            <v>0</v>
          </cell>
          <cell r="O898">
            <v>3</v>
          </cell>
          <cell r="P898">
            <v>0</v>
          </cell>
          <cell r="Q898">
            <v>0</v>
          </cell>
          <cell r="R898">
            <v>0</v>
          </cell>
          <cell r="S898">
            <v>60</v>
          </cell>
          <cell r="T898">
            <v>100</v>
          </cell>
          <cell r="U898">
            <v>10</v>
          </cell>
          <cell r="V898">
            <v>20</v>
          </cell>
          <cell r="W898">
            <v>0</v>
          </cell>
          <cell r="X898">
            <v>0</v>
          </cell>
          <cell r="Y898">
            <v>0</v>
          </cell>
          <cell r="Z898">
            <v>100</v>
          </cell>
          <cell r="AA898">
            <v>150</v>
          </cell>
          <cell r="AB898">
            <v>100</v>
          </cell>
          <cell r="AC898">
            <v>0</v>
          </cell>
          <cell r="AD898">
            <v>0</v>
          </cell>
          <cell r="AE898">
            <v>0</v>
          </cell>
          <cell r="AF898">
            <v>0</v>
          </cell>
          <cell r="AG898">
            <v>0</v>
          </cell>
          <cell r="AH898">
            <v>0</v>
          </cell>
        </row>
        <row r="898">
          <cell r="AK898">
            <v>700</v>
          </cell>
          <cell r="AL898" t="str">
            <v>外科</v>
          </cell>
        </row>
        <row r="899">
          <cell r="F899" t="str">
            <v>外科</v>
          </cell>
          <cell r="G899">
            <v>2022</v>
          </cell>
        </row>
        <row r="899">
          <cell r="I899" t="str">
            <v>合格</v>
          </cell>
          <cell r="J899">
            <v>0</v>
          </cell>
          <cell r="K899">
            <v>0</v>
          </cell>
          <cell r="L899">
            <v>0</v>
          </cell>
          <cell r="M899">
            <v>120</v>
          </cell>
          <cell r="N899">
            <v>0</v>
          </cell>
          <cell r="O899">
            <v>7</v>
          </cell>
          <cell r="P899">
            <v>2</v>
          </cell>
          <cell r="Q899">
            <v>0</v>
          </cell>
          <cell r="R899">
            <v>0</v>
          </cell>
          <cell r="S899">
            <v>180</v>
          </cell>
          <cell r="T899">
            <v>100</v>
          </cell>
          <cell r="U899">
            <v>0</v>
          </cell>
          <cell r="V899">
            <v>20</v>
          </cell>
          <cell r="W899">
            <v>30</v>
          </cell>
          <cell r="X899">
            <v>0</v>
          </cell>
          <cell r="Y899">
            <v>0</v>
          </cell>
          <cell r="Z899">
            <v>100</v>
          </cell>
          <cell r="AA899">
            <v>150</v>
          </cell>
          <cell r="AB899">
            <v>0</v>
          </cell>
          <cell r="AC899">
            <v>0</v>
          </cell>
          <cell r="AD899">
            <v>0</v>
          </cell>
          <cell r="AE899">
            <v>0</v>
          </cell>
          <cell r="AF899">
            <v>0</v>
          </cell>
          <cell r="AG899">
            <v>0</v>
          </cell>
          <cell r="AH899">
            <v>0</v>
          </cell>
        </row>
        <row r="899">
          <cell r="AK899">
            <v>700</v>
          </cell>
          <cell r="AL899" t="str">
            <v>外科</v>
          </cell>
        </row>
        <row r="900">
          <cell r="F900" t="str">
            <v>外科</v>
          </cell>
          <cell r="G900">
            <v>2020</v>
          </cell>
        </row>
        <row r="900">
          <cell r="I900" t="str">
            <v>合格</v>
          </cell>
          <cell r="J900">
            <v>0</v>
          </cell>
          <cell r="K900">
            <v>0</v>
          </cell>
          <cell r="L900">
            <v>0</v>
          </cell>
          <cell r="M900">
            <v>160</v>
          </cell>
          <cell r="N900">
            <v>0</v>
          </cell>
          <cell r="O900">
            <v>1</v>
          </cell>
          <cell r="P900">
            <v>0</v>
          </cell>
          <cell r="Q900">
            <v>0</v>
          </cell>
          <cell r="R900">
            <v>0</v>
          </cell>
          <cell r="S900">
            <v>20</v>
          </cell>
          <cell r="T900">
            <v>100</v>
          </cell>
          <cell r="U900">
            <v>0</v>
          </cell>
          <cell r="V900">
            <v>0</v>
          </cell>
          <cell r="W900">
            <v>30</v>
          </cell>
          <cell r="X900">
            <v>30</v>
          </cell>
          <cell r="Y900">
            <v>0</v>
          </cell>
          <cell r="Z900">
            <v>100</v>
          </cell>
          <cell r="AA900">
            <v>150</v>
          </cell>
          <cell r="AB900">
            <v>100</v>
          </cell>
          <cell r="AC900">
            <v>0</v>
          </cell>
          <cell r="AD900">
            <v>0</v>
          </cell>
          <cell r="AE900">
            <v>0</v>
          </cell>
          <cell r="AF900">
            <v>0</v>
          </cell>
          <cell r="AG900">
            <v>0</v>
          </cell>
          <cell r="AH900">
            <v>0</v>
          </cell>
        </row>
        <row r="900">
          <cell r="AK900">
            <v>690</v>
          </cell>
          <cell r="AL900" t="str">
            <v>外科</v>
          </cell>
        </row>
        <row r="901">
          <cell r="F901" t="str">
            <v>外科</v>
          </cell>
          <cell r="G901">
            <v>2020</v>
          </cell>
        </row>
        <row r="901">
          <cell r="I901" t="str">
            <v>合格</v>
          </cell>
          <cell r="J901">
            <v>0</v>
          </cell>
          <cell r="K901">
            <v>0</v>
          </cell>
          <cell r="L901">
            <v>0</v>
          </cell>
          <cell r="M901">
            <v>160</v>
          </cell>
        </row>
        <row r="901">
          <cell r="O901">
            <v>4</v>
          </cell>
        </row>
        <row r="901">
          <cell r="S901">
            <v>80</v>
          </cell>
          <cell r="T901">
            <v>100</v>
          </cell>
          <cell r="U901">
            <v>0</v>
          </cell>
          <cell r="V901">
            <v>0</v>
          </cell>
          <cell r="W901">
            <v>0</v>
          </cell>
          <cell r="X901">
            <v>0</v>
          </cell>
          <cell r="Y901">
            <v>0</v>
          </cell>
          <cell r="Z901">
            <v>100</v>
          </cell>
          <cell r="AA901">
            <v>150</v>
          </cell>
          <cell r="AB901">
            <v>100</v>
          </cell>
          <cell r="AC901">
            <v>0</v>
          </cell>
          <cell r="AD901">
            <v>0</v>
          </cell>
          <cell r="AE901">
            <v>0</v>
          </cell>
          <cell r="AF901">
            <v>0</v>
          </cell>
          <cell r="AG901">
            <v>0</v>
          </cell>
          <cell r="AH901">
            <v>0</v>
          </cell>
        </row>
        <row r="901">
          <cell r="AK901">
            <v>690</v>
          </cell>
          <cell r="AL901" t="str">
            <v>外科</v>
          </cell>
        </row>
        <row r="902">
          <cell r="F902" t="str">
            <v>外科</v>
          </cell>
          <cell r="G902">
            <v>2021</v>
          </cell>
        </row>
        <row r="902">
          <cell r="I902" t="str">
            <v>合格</v>
          </cell>
          <cell r="J902">
            <v>0</v>
          </cell>
          <cell r="K902">
            <v>0</v>
          </cell>
          <cell r="L902">
            <v>0</v>
          </cell>
          <cell r="M902">
            <v>160</v>
          </cell>
          <cell r="N902">
            <v>0</v>
          </cell>
          <cell r="O902">
            <v>8</v>
          </cell>
          <cell r="P902">
            <v>0</v>
          </cell>
          <cell r="Q902">
            <v>0</v>
          </cell>
          <cell r="R902">
            <v>0</v>
          </cell>
          <cell r="S902">
            <v>160</v>
          </cell>
          <cell r="T902">
            <v>100</v>
          </cell>
          <cell r="U902">
            <v>10</v>
          </cell>
          <cell r="V902">
            <v>0</v>
          </cell>
          <cell r="W902">
            <v>0</v>
          </cell>
          <cell r="X902">
            <v>0</v>
          </cell>
          <cell r="Y902">
            <v>0</v>
          </cell>
          <cell r="Z902">
            <v>100</v>
          </cell>
          <cell r="AA902">
            <v>150</v>
          </cell>
          <cell r="AB902">
            <v>0</v>
          </cell>
          <cell r="AC902">
            <v>0</v>
          </cell>
          <cell r="AD902">
            <v>0</v>
          </cell>
          <cell r="AE902">
            <v>0</v>
          </cell>
          <cell r="AF902">
            <v>0</v>
          </cell>
          <cell r="AG902">
            <v>0</v>
          </cell>
          <cell r="AH902">
            <v>0</v>
          </cell>
        </row>
        <row r="902">
          <cell r="AK902">
            <v>680</v>
          </cell>
          <cell r="AL902" t="str">
            <v>外科</v>
          </cell>
        </row>
        <row r="903">
          <cell r="F903" t="str">
            <v>外科</v>
          </cell>
          <cell r="G903">
            <v>2022</v>
          </cell>
        </row>
        <row r="903">
          <cell r="I903" t="str">
            <v>合格</v>
          </cell>
          <cell r="J903">
            <v>0</v>
          </cell>
          <cell r="K903">
            <v>0</v>
          </cell>
          <cell r="L903">
            <v>0</v>
          </cell>
          <cell r="M903">
            <v>160</v>
          </cell>
          <cell r="N903">
            <v>0</v>
          </cell>
          <cell r="O903">
            <v>5</v>
          </cell>
          <cell r="P903">
            <v>0</v>
          </cell>
          <cell r="Q903">
            <v>0</v>
          </cell>
          <cell r="R903">
            <v>0</v>
          </cell>
          <cell r="S903">
            <v>100</v>
          </cell>
          <cell r="T903">
            <v>100</v>
          </cell>
          <cell r="U903">
            <v>0</v>
          </cell>
          <cell r="V903">
            <v>80</v>
          </cell>
          <cell r="W903">
            <v>60</v>
          </cell>
          <cell r="X903">
            <v>60</v>
          </cell>
          <cell r="Y903">
            <v>20</v>
          </cell>
          <cell r="Z903">
            <v>100</v>
          </cell>
          <cell r="AA903">
            <v>0</v>
          </cell>
          <cell r="AB903">
            <v>0</v>
          </cell>
          <cell r="AC903">
            <v>0</v>
          </cell>
          <cell r="AD903">
            <v>0</v>
          </cell>
          <cell r="AE903">
            <v>0</v>
          </cell>
          <cell r="AF903">
            <v>0</v>
          </cell>
          <cell r="AG903">
            <v>0</v>
          </cell>
          <cell r="AH903">
            <v>0</v>
          </cell>
        </row>
        <row r="903">
          <cell r="AK903">
            <v>680</v>
          </cell>
          <cell r="AL903" t="str">
            <v>外科</v>
          </cell>
        </row>
        <row r="904">
          <cell r="F904" t="str">
            <v>外科</v>
          </cell>
          <cell r="G904">
            <v>2020</v>
          </cell>
        </row>
        <row r="904">
          <cell r="I904" t="str">
            <v>合格</v>
          </cell>
          <cell r="J904">
            <v>0</v>
          </cell>
          <cell r="K904">
            <v>0</v>
          </cell>
          <cell r="L904">
            <v>0</v>
          </cell>
          <cell r="M904">
            <v>160</v>
          </cell>
          <cell r="N904">
            <v>0</v>
          </cell>
          <cell r="O904">
            <v>0</v>
          </cell>
          <cell r="P904">
            <v>0</v>
          </cell>
          <cell r="Q904">
            <v>0</v>
          </cell>
          <cell r="R904">
            <v>0</v>
          </cell>
          <cell r="S904">
            <v>0</v>
          </cell>
          <cell r="T904">
            <v>100</v>
          </cell>
          <cell r="U904">
            <v>10</v>
          </cell>
          <cell r="V904">
            <v>40</v>
          </cell>
          <cell r="W904">
            <v>0</v>
          </cell>
          <cell r="X904">
            <v>0</v>
          </cell>
          <cell r="Y904">
            <v>20</v>
          </cell>
          <cell r="Z904">
            <v>100</v>
          </cell>
          <cell r="AA904">
            <v>150</v>
          </cell>
          <cell r="AB904">
            <v>100</v>
          </cell>
          <cell r="AC904">
            <v>0</v>
          </cell>
          <cell r="AD904">
            <v>0</v>
          </cell>
          <cell r="AE904">
            <v>0</v>
          </cell>
          <cell r="AF904">
            <v>0</v>
          </cell>
          <cell r="AG904">
            <v>0</v>
          </cell>
          <cell r="AH904">
            <v>0</v>
          </cell>
        </row>
        <row r="904">
          <cell r="AK904">
            <v>680</v>
          </cell>
          <cell r="AL904" t="str">
            <v>外科</v>
          </cell>
        </row>
        <row r="905">
          <cell r="F905" t="str">
            <v>外科</v>
          </cell>
          <cell r="G905">
            <v>2022</v>
          </cell>
        </row>
        <row r="905">
          <cell r="I905" t="str">
            <v>合格</v>
          </cell>
          <cell r="J905">
            <v>0</v>
          </cell>
          <cell r="K905">
            <v>0</v>
          </cell>
          <cell r="L905">
            <v>0</v>
          </cell>
          <cell r="M905">
            <v>160</v>
          </cell>
          <cell r="N905">
            <v>0</v>
          </cell>
          <cell r="O905">
            <v>8</v>
          </cell>
          <cell r="P905">
            <v>0</v>
          </cell>
          <cell r="Q905">
            <v>0</v>
          </cell>
          <cell r="R905">
            <v>0</v>
          </cell>
          <cell r="S905">
            <v>160</v>
          </cell>
          <cell r="T905">
            <v>100</v>
          </cell>
          <cell r="U905">
            <v>0</v>
          </cell>
          <cell r="V905">
            <v>80</v>
          </cell>
          <cell r="W905">
            <v>60</v>
          </cell>
          <cell r="X905">
            <v>60</v>
          </cell>
          <cell r="Y905">
            <v>60</v>
          </cell>
          <cell r="Z905">
            <v>0</v>
          </cell>
          <cell r="AA905">
            <v>0</v>
          </cell>
          <cell r="AB905">
            <v>0</v>
          </cell>
          <cell r="AC905">
            <v>0</v>
          </cell>
          <cell r="AD905">
            <v>0</v>
          </cell>
          <cell r="AE905">
            <v>0</v>
          </cell>
          <cell r="AF905">
            <v>0</v>
          </cell>
          <cell r="AG905">
            <v>0</v>
          </cell>
          <cell r="AH905">
            <v>0</v>
          </cell>
        </row>
        <row r="905">
          <cell r="AK905">
            <v>680</v>
          </cell>
          <cell r="AL905" t="str">
            <v>外科</v>
          </cell>
        </row>
        <row r="906">
          <cell r="F906" t="str">
            <v>外科</v>
          </cell>
          <cell r="G906">
            <v>2020</v>
          </cell>
        </row>
        <row r="906">
          <cell r="I906" t="str">
            <v>合格</v>
          </cell>
          <cell r="J906">
            <v>0</v>
          </cell>
          <cell r="K906">
            <v>0</v>
          </cell>
          <cell r="L906">
            <v>0</v>
          </cell>
          <cell r="M906">
            <v>160</v>
          </cell>
          <cell r="N906">
            <v>0</v>
          </cell>
          <cell r="O906">
            <v>3</v>
          </cell>
          <cell r="P906">
            <v>0</v>
          </cell>
          <cell r="Q906">
            <v>0</v>
          </cell>
          <cell r="R906">
            <v>0</v>
          </cell>
          <cell r="S906">
            <v>60</v>
          </cell>
          <cell r="T906">
            <v>100</v>
          </cell>
          <cell r="U906">
            <v>0</v>
          </cell>
          <cell r="V906">
            <v>0</v>
          </cell>
          <cell r="W906">
            <v>0</v>
          </cell>
          <cell r="X906">
            <v>0</v>
          </cell>
          <cell r="Y906">
            <v>0</v>
          </cell>
          <cell r="Z906">
            <v>100</v>
          </cell>
          <cell r="AA906">
            <v>150</v>
          </cell>
          <cell r="AB906">
            <v>100</v>
          </cell>
          <cell r="AC906">
            <v>0</v>
          </cell>
          <cell r="AD906">
            <v>0</v>
          </cell>
          <cell r="AE906">
            <v>0</v>
          </cell>
          <cell r="AF906">
            <v>0</v>
          </cell>
          <cell r="AG906">
            <v>0</v>
          </cell>
          <cell r="AH906">
            <v>0</v>
          </cell>
        </row>
        <row r="906">
          <cell r="AK906">
            <v>670</v>
          </cell>
          <cell r="AL906" t="str">
            <v>外科</v>
          </cell>
        </row>
        <row r="907">
          <cell r="F907" t="str">
            <v>外科</v>
          </cell>
          <cell r="G907">
            <v>2020</v>
          </cell>
        </row>
        <row r="907">
          <cell r="I907" t="str">
            <v>合格</v>
          </cell>
          <cell r="J907">
            <v>0</v>
          </cell>
          <cell r="K907">
            <v>0</v>
          </cell>
          <cell r="L907">
            <v>0</v>
          </cell>
          <cell r="M907">
            <v>160</v>
          </cell>
          <cell r="N907">
            <v>0</v>
          </cell>
          <cell r="O907">
            <v>6</v>
          </cell>
          <cell r="P907">
            <v>2</v>
          </cell>
          <cell r="Q907">
            <v>0</v>
          </cell>
          <cell r="R907">
            <v>0</v>
          </cell>
          <cell r="S907">
            <v>160</v>
          </cell>
          <cell r="T907">
            <v>100</v>
          </cell>
          <cell r="U907">
            <v>0</v>
          </cell>
          <cell r="V907">
            <v>0</v>
          </cell>
          <cell r="W907">
            <v>0</v>
          </cell>
          <cell r="X907">
            <v>0</v>
          </cell>
          <cell r="Y907">
            <v>0</v>
          </cell>
          <cell r="Z907">
            <v>100</v>
          </cell>
          <cell r="AA907">
            <v>150</v>
          </cell>
          <cell r="AB907">
            <v>0</v>
          </cell>
          <cell r="AC907">
            <v>0</v>
          </cell>
          <cell r="AD907">
            <v>0</v>
          </cell>
          <cell r="AE907">
            <v>0</v>
          </cell>
          <cell r="AF907">
            <v>0</v>
          </cell>
          <cell r="AG907">
            <v>0</v>
          </cell>
          <cell r="AH907">
            <v>0</v>
          </cell>
        </row>
        <row r="907">
          <cell r="AK907">
            <v>670</v>
          </cell>
          <cell r="AL907" t="str">
            <v>外科</v>
          </cell>
        </row>
        <row r="908">
          <cell r="F908" t="str">
            <v>外科</v>
          </cell>
          <cell r="G908">
            <v>2020</v>
          </cell>
        </row>
        <row r="908">
          <cell r="I908" t="str">
            <v>合格</v>
          </cell>
          <cell r="J908">
            <v>0</v>
          </cell>
          <cell r="K908">
            <v>0</v>
          </cell>
          <cell r="L908">
            <v>0</v>
          </cell>
          <cell r="M908">
            <v>160</v>
          </cell>
          <cell r="N908">
            <v>0</v>
          </cell>
          <cell r="O908">
            <v>0</v>
          </cell>
          <cell r="P908">
            <v>0</v>
          </cell>
          <cell r="Q908">
            <v>0</v>
          </cell>
          <cell r="R908">
            <v>0</v>
          </cell>
          <cell r="S908">
            <v>0</v>
          </cell>
          <cell r="T908">
            <v>100</v>
          </cell>
          <cell r="U908">
            <v>0</v>
          </cell>
          <cell r="V908">
            <v>40</v>
          </cell>
          <cell r="W908">
            <v>90</v>
          </cell>
          <cell r="X908">
            <v>0</v>
          </cell>
          <cell r="Y908">
            <v>20</v>
          </cell>
          <cell r="Z908">
            <v>100</v>
          </cell>
          <cell r="AA908">
            <v>150</v>
          </cell>
          <cell r="AB908">
            <v>0</v>
          </cell>
          <cell r="AC908">
            <v>0</v>
          </cell>
          <cell r="AD908">
            <v>0</v>
          </cell>
          <cell r="AE908">
            <v>0</v>
          </cell>
          <cell r="AF908">
            <v>0</v>
          </cell>
          <cell r="AG908">
            <v>0</v>
          </cell>
          <cell r="AH908">
            <v>0</v>
          </cell>
        </row>
        <row r="908">
          <cell r="AK908">
            <v>660</v>
          </cell>
          <cell r="AL908" t="str">
            <v>外科</v>
          </cell>
        </row>
        <row r="909">
          <cell r="F909" t="str">
            <v>外科</v>
          </cell>
          <cell r="G909">
            <v>2021</v>
          </cell>
        </row>
        <row r="909">
          <cell r="I909" t="str">
            <v>合格</v>
          </cell>
          <cell r="J909">
            <v>0</v>
          </cell>
          <cell r="K909">
            <v>0</v>
          </cell>
          <cell r="L909">
            <v>0</v>
          </cell>
          <cell r="M909">
            <v>160</v>
          </cell>
          <cell r="N909">
            <v>0</v>
          </cell>
          <cell r="O909">
            <v>7</v>
          </cell>
          <cell r="P909">
            <v>2</v>
          </cell>
          <cell r="Q909">
            <v>0</v>
          </cell>
          <cell r="R909">
            <v>0</v>
          </cell>
          <cell r="S909">
            <v>180</v>
          </cell>
          <cell r="T909">
            <v>100</v>
          </cell>
          <cell r="U909">
            <v>10</v>
          </cell>
          <cell r="V909">
            <v>20</v>
          </cell>
          <cell r="W909">
            <v>60</v>
          </cell>
          <cell r="X909">
            <v>30</v>
          </cell>
          <cell r="Y909">
            <v>0</v>
          </cell>
          <cell r="Z909">
            <v>100</v>
          </cell>
          <cell r="AA909">
            <v>0</v>
          </cell>
          <cell r="AB909">
            <v>0</v>
          </cell>
          <cell r="AC909">
            <v>0</v>
          </cell>
          <cell r="AD909">
            <v>0</v>
          </cell>
          <cell r="AE909">
            <v>0</v>
          </cell>
          <cell r="AF909">
            <v>0</v>
          </cell>
          <cell r="AG909">
            <v>0</v>
          </cell>
          <cell r="AH909">
            <v>0</v>
          </cell>
        </row>
        <row r="909">
          <cell r="AK909">
            <v>660</v>
          </cell>
          <cell r="AL909" t="str">
            <v>外科</v>
          </cell>
        </row>
        <row r="910">
          <cell r="F910" t="str">
            <v>外科</v>
          </cell>
          <cell r="G910">
            <v>2020</v>
          </cell>
        </row>
        <row r="910">
          <cell r="I910" t="str">
            <v>合格</v>
          </cell>
          <cell r="J910">
            <v>0</v>
          </cell>
          <cell r="K910">
            <v>0</v>
          </cell>
          <cell r="L910">
            <v>0</v>
          </cell>
          <cell r="M910">
            <v>160</v>
          </cell>
        </row>
        <row r="910">
          <cell r="O910">
            <v>4</v>
          </cell>
          <cell r="P910">
            <v>1</v>
          </cell>
        </row>
        <row r="910">
          <cell r="S910">
            <v>100</v>
          </cell>
          <cell r="T910">
            <v>100</v>
          </cell>
          <cell r="U910">
            <v>0</v>
          </cell>
          <cell r="V910">
            <v>20</v>
          </cell>
          <cell r="W910">
            <v>30</v>
          </cell>
          <cell r="X910">
            <v>0</v>
          </cell>
          <cell r="Y910">
            <v>0</v>
          </cell>
          <cell r="Z910">
            <v>100</v>
          </cell>
          <cell r="AA910">
            <v>150</v>
          </cell>
          <cell r="AB910">
            <v>0</v>
          </cell>
          <cell r="AC910">
            <v>0</v>
          </cell>
          <cell r="AD910">
            <v>0</v>
          </cell>
          <cell r="AE910">
            <v>0</v>
          </cell>
          <cell r="AF910">
            <v>0</v>
          </cell>
          <cell r="AG910">
            <v>0</v>
          </cell>
          <cell r="AH910">
            <v>0</v>
          </cell>
        </row>
        <row r="910">
          <cell r="AK910">
            <v>660</v>
          </cell>
          <cell r="AL910" t="str">
            <v>外科</v>
          </cell>
        </row>
        <row r="911">
          <cell r="F911" t="str">
            <v>外科</v>
          </cell>
          <cell r="G911">
            <v>2021</v>
          </cell>
        </row>
        <row r="911">
          <cell r="I911" t="str">
            <v>合格</v>
          </cell>
          <cell r="J911">
            <v>0</v>
          </cell>
          <cell r="K911">
            <v>0</v>
          </cell>
          <cell r="L911">
            <v>0</v>
          </cell>
          <cell r="M911">
            <v>120</v>
          </cell>
          <cell r="N911">
            <v>0</v>
          </cell>
          <cell r="O911">
            <v>2</v>
          </cell>
          <cell r="P911">
            <v>2</v>
          </cell>
          <cell r="Q911">
            <v>0</v>
          </cell>
          <cell r="R911">
            <v>0</v>
          </cell>
          <cell r="S911">
            <v>80</v>
          </cell>
          <cell r="T911">
            <v>100</v>
          </cell>
          <cell r="U911">
            <v>0</v>
          </cell>
          <cell r="V911">
            <v>0</v>
          </cell>
          <cell r="W911">
            <v>0</v>
          </cell>
          <cell r="X911">
            <v>0</v>
          </cell>
          <cell r="Y911">
            <v>0</v>
          </cell>
          <cell r="Z911">
            <v>100</v>
          </cell>
          <cell r="AA911">
            <v>150</v>
          </cell>
          <cell r="AB911">
            <v>100</v>
          </cell>
          <cell r="AC911">
            <v>0</v>
          </cell>
          <cell r="AD911">
            <v>0</v>
          </cell>
          <cell r="AE911">
            <v>0</v>
          </cell>
          <cell r="AF911">
            <v>0</v>
          </cell>
          <cell r="AG911">
            <v>0</v>
          </cell>
          <cell r="AH911">
            <v>0</v>
          </cell>
        </row>
        <row r="911">
          <cell r="AK911">
            <v>650</v>
          </cell>
          <cell r="AL911" t="str">
            <v>外科</v>
          </cell>
        </row>
        <row r="912">
          <cell r="F912" t="str">
            <v>外科</v>
          </cell>
          <cell r="G912">
            <v>2020</v>
          </cell>
        </row>
        <row r="912">
          <cell r="I912" t="str">
            <v>合格</v>
          </cell>
          <cell r="J912">
            <v>0</v>
          </cell>
          <cell r="K912">
            <v>0</v>
          </cell>
          <cell r="L912">
            <v>0</v>
          </cell>
          <cell r="M912">
            <v>160</v>
          </cell>
        </row>
        <row r="912">
          <cell r="O912">
            <v>3</v>
          </cell>
          <cell r="P912">
            <v>1</v>
          </cell>
          <cell r="Q912">
            <v>0</v>
          </cell>
        </row>
        <row r="912">
          <cell r="S912">
            <v>80</v>
          </cell>
          <cell r="T912">
            <v>100</v>
          </cell>
          <cell r="U912">
            <v>10</v>
          </cell>
          <cell r="V912">
            <v>80</v>
          </cell>
          <cell r="W912">
            <v>60</v>
          </cell>
          <cell r="X912">
            <v>60</v>
          </cell>
          <cell r="Y912">
            <v>0</v>
          </cell>
          <cell r="Z912">
            <v>100</v>
          </cell>
          <cell r="AA912">
            <v>0</v>
          </cell>
          <cell r="AB912">
            <v>0</v>
          </cell>
          <cell r="AC912">
            <v>0</v>
          </cell>
          <cell r="AD912">
            <v>0</v>
          </cell>
          <cell r="AE912">
            <v>0</v>
          </cell>
          <cell r="AF912">
            <v>0</v>
          </cell>
          <cell r="AG912">
            <v>0</v>
          </cell>
          <cell r="AH912">
            <v>0</v>
          </cell>
        </row>
        <row r="912">
          <cell r="AK912">
            <v>650</v>
          </cell>
          <cell r="AL912" t="str">
            <v>外科</v>
          </cell>
        </row>
        <row r="913">
          <cell r="F913" t="str">
            <v>外科</v>
          </cell>
          <cell r="G913">
            <v>2021</v>
          </cell>
        </row>
        <row r="913">
          <cell r="I913" t="str">
            <v>合格</v>
          </cell>
          <cell r="J913">
            <v>0</v>
          </cell>
          <cell r="K913">
            <v>0</v>
          </cell>
          <cell r="L913">
            <v>0</v>
          </cell>
          <cell r="M913">
            <v>120</v>
          </cell>
        </row>
        <row r="913">
          <cell r="O913">
            <v>5</v>
          </cell>
        </row>
        <row r="913">
          <cell r="S913">
            <v>100</v>
          </cell>
          <cell r="T913">
            <v>100</v>
          </cell>
          <cell r="U913">
            <v>0</v>
          </cell>
          <cell r="V913">
            <v>20</v>
          </cell>
          <cell r="W913">
            <v>30</v>
          </cell>
          <cell r="X913">
            <v>30</v>
          </cell>
          <cell r="Y913">
            <v>0</v>
          </cell>
          <cell r="Z913">
            <v>100</v>
          </cell>
          <cell r="AA913">
            <v>150</v>
          </cell>
          <cell r="AB913">
            <v>0</v>
          </cell>
          <cell r="AC913">
            <v>0</v>
          </cell>
          <cell r="AD913">
            <v>0</v>
          </cell>
          <cell r="AE913">
            <v>0</v>
          </cell>
          <cell r="AF913">
            <v>0</v>
          </cell>
          <cell r="AG913">
            <v>0</v>
          </cell>
          <cell r="AH913">
            <v>0</v>
          </cell>
        </row>
        <row r="913">
          <cell r="AK913">
            <v>650</v>
          </cell>
          <cell r="AL913" t="str">
            <v>外科</v>
          </cell>
        </row>
        <row r="914">
          <cell r="F914" t="str">
            <v>外科</v>
          </cell>
          <cell r="G914">
            <v>2022</v>
          </cell>
        </row>
        <row r="914">
          <cell r="I914" t="str">
            <v>合格</v>
          </cell>
          <cell r="J914">
            <v>0</v>
          </cell>
          <cell r="K914">
            <v>0</v>
          </cell>
          <cell r="L914">
            <v>0</v>
          </cell>
          <cell r="M914">
            <v>160</v>
          </cell>
          <cell r="N914">
            <v>0</v>
          </cell>
          <cell r="O914">
            <v>6</v>
          </cell>
          <cell r="P914">
            <v>0</v>
          </cell>
          <cell r="Q914">
            <v>0</v>
          </cell>
          <cell r="R914">
            <v>0</v>
          </cell>
          <cell r="S914">
            <v>120</v>
          </cell>
          <cell r="T914">
            <v>100</v>
          </cell>
          <cell r="U914">
            <v>10</v>
          </cell>
          <cell r="V914">
            <v>80</v>
          </cell>
          <cell r="W914">
            <v>60</v>
          </cell>
          <cell r="X914">
            <v>60</v>
          </cell>
          <cell r="Y914">
            <v>60</v>
          </cell>
          <cell r="Z914">
            <v>0</v>
          </cell>
          <cell r="AA914">
            <v>0</v>
          </cell>
          <cell r="AB914">
            <v>0</v>
          </cell>
          <cell r="AC914">
            <v>0</v>
          </cell>
          <cell r="AD914">
            <v>0</v>
          </cell>
          <cell r="AE914">
            <v>0</v>
          </cell>
          <cell r="AF914">
            <v>0</v>
          </cell>
          <cell r="AG914">
            <v>0</v>
          </cell>
          <cell r="AH914">
            <v>0</v>
          </cell>
        </row>
        <row r="914">
          <cell r="AK914">
            <v>650</v>
          </cell>
          <cell r="AL914" t="str">
            <v>外科</v>
          </cell>
        </row>
        <row r="915">
          <cell r="F915" t="str">
            <v>外科</v>
          </cell>
          <cell r="G915">
            <v>2020</v>
          </cell>
        </row>
        <row r="915">
          <cell r="I915" t="str">
            <v>合格</v>
          </cell>
          <cell r="J915">
            <v>0</v>
          </cell>
          <cell r="K915">
            <v>0</v>
          </cell>
          <cell r="L915">
            <v>0</v>
          </cell>
          <cell r="M915">
            <v>160</v>
          </cell>
          <cell r="N915">
            <v>0</v>
          </cell>
          <cell r="O915">
            <v>0</v>
          </cell>
          <cell r="P915">
            <v>0</v>
          </cell>
          <cell r="Q915">
            <v>0</v>
          </cell>
          <cell r="R915">
            <v>0</v>
          </cell>
          <cell r="S915">
            <v>0</v>
          </cell>
          <cell r="T915">
            <v>100</v>
          </cell>
          <cell r="U915">
            <v>0</v>
          </cell>
          <cell r="V915">
            <v>0</v>
          </cell>
          <cell r="W915">
            <v>30</v>
          </cell>
          <cell r="X915">
            <v>0</v>
          </cell>
          <cell r="Y915">
            <v>0</v>
          </cell>
          <cell r="Z915">
            <v>100</v>
          </cell>
          <cell r="AA915">
            <v>150</v>
          </cell>
          <cell r="AB915">
            <v>100</v>
          </cell>
          <cell r="AC915">
            <v>0</v>
          </cell>
          <cell r="AD915">
            <v>0</v>
          </cell>
          <cell r="AE915">
            <v>0</v>
          </cell>
          <cell r="AF915">
            <v>0</v>
          </cell>
          <cell r="AG915">
            <v>0</v>
          </cell>
          <cell r="AH915">
            <v>0</v>
          </cell>
        </row>
        <row r="915">
          <cell r="AK915">
            <v>640</v>
          </cell>
          <cell r="AL915" t="str">
            <v>外科</v>
          </cell>
        </row>
        <row r="916">
          <cell r="F916" t="str">
            <v>外科</v>
          </cell>
          <cell r="G916">
            <v>2020</v>
          </cell>
        </row>
        <row r="916">
          <cell r="I916" t="str">
            <v>合格</v>
          </cell>
          <cell r="J916">
            <v>0</v>
          </cell>
          <cell r="K916">
            <v>0</v>
          </cell>
          <cell r="L916">
            <v>0</v>
          </cell>
          <cell r="M916">
            <v>160</v>
          </cell>
          <cell r="N916">
            <v>0</v>
          </cell>
          <cell r="O916">
            <v>0</v>
          </cell>
          <cell r="P916">
            <v>2</v>
          </cell>
          <cell r="Q916">
            <v>0</v>
          </cell>
          <cell r="R916">
            <v>0</v>
          </cell>
          <cell r="S916">
            <v>40</v>
          </cell>
          <cell r="T916">
            <v>100</v>
          </cell>
          <cell r="U916">
            <v>10</v>
          </cell>
          <cell r="V916">
            <v>20</v>
          </cell>
          <cell r="W916">
            <v>30</v>
          </cell>
          <cell r="X916">
            <v>30</v>
          </cell>
          <cell r="Y916">
            <v>0</v>
          </cell>
          <cell r="Z916">
            <v>100</v>
          </cell>
          <cell r="AA916">
            <v>150</v>
          </cell>
          <cell r="AB916">
            <v>0</v>
          </cell>
          <cell r="AC916">
            <v>0</v>
          </cell>
          <cell r="AD916">
            <v>0</v>
          </cell>
          <cell r="AE916">
            <v>0</v>
          </cell>
          <cell r="AF916">
            <v>0</v>
          </cell>
          <cell r="AG916">
            <v>0</v>
          </cell>
          <cell r="AH916">
            <v>0</v>
          </cell>
        </row>
        <row r="916">
          <cell r="AK916">
            <v>640</v>
          </cell>
          <cell r="AL916" t="str">
            <v>外科</v>
          </cell>
        </row>
        <row r="917">
          <cell r="F917" t="str">
            <v>外科</v>
          </cell>
          <cell r="G917">
            <v>2022</v>
          </cell>
        </row>
        <row r="917">
          <cell r="I917" t="str">
            <v>合格</v>
          </cell>
          <cell r="J917">
            <v>0</v>
          </cell>
          <cell r="K917">
            <v>0</v>
          </cell>
          <cell r="L917">
            <v>0</v>
          </cell>
          <cell r="M917">
            <v>160</v>
          </cell>
          <cell r="N917">
            <v>0</v>
          </cell>
          <cell r="O917">
            <v>5</v>
          </cell>
          <cell r="P917">
            <v>0</v>
          </cell>
          <cell r="Q917">
            <v>0</v>
          </cell>
          <cell r="R917">
            <v>0</v>
          </cell>
          <cell r="S917">
            <v>100</v>
          </cell>
          <cell r="T917">
            <v>100</v>
          </cell>
          <cell r="U917">
            <v>10</v>
          </cell>
          <cell r="V917">
            <v>80</v>
          </cell>
          <cell r="W917">
            <v>60</v>
          </cell>
          <cell r="X917">
            <v>60</v>
          </cell>
          <cell r="Y917">
            <v>60</v>
          </cell>
          <cell r="Z917">
            <v>0</v>
          </cell>
          <cell r="AA917">
            <v>0</v>
          </cell>
          <cell r="AB917">
            <v>0</v>
          </cell>
          <cell r="AC917">
            <v>0</v>
          </cell>
          <cell r="AD917">
            <v>0</v>
          </cell>
          <cell r="AE917">
            <v>0</v>
          </cell>
          <cell r="AF917">
            <v>0</v>
          </cell>
          <cell r="AG917">
            <v>0</v>
          </cell>
          <cell r="AH917">
            <v>0</v>
          </cell>
        </row>
        <row r="917">
          <cell r="AK917">
            <v>630</v>
          </cell>
          <cell r="AL917" t="str">
            <v>外科</v>
          </cell>
        </row>
        <row r="918">
          <cell r="F918" t="str">
            <v>外科</v>
          </cell>
          <cell r="G918">
            <v>2022</v>
          </cell>
        </row>
        <row r="918">
          <cell r="I918" t="str">
            <v>合格</v>
          </cell>
          <cell r="J918">
            <v>0</v>
          </cell>
          <cell r="K918">
            <v>0</v>
          </cell>
          <cell r="L918">
            <v>0</v>
          </cell>
          <cell r="M918">
            <v>160</v>
          </cell>
          <cell r="N918">
            <v>0</v>
          </cell>
          <cell r="O918">
            <v>6</v>
          </cell>
          <cell r="P918">
            <v>0</v>
          </cell>
          <cell r="Q918">
            <v>0</v>
          </cell>
          <cell r="R918">
            <v>0</v>
          </cell>
          <cell r="S918">
            <v>120</v>
          </cell>
          <cell r="T918">
            <v>100</v>
          </cell>
          <cell r="U918">
            <v>10</v>
          </cell>
          <cell r="V918">
            <v>60</v>
          </cell>
          <cell r="W918">
            <v>30</v>
          </cell>
          <cell r="X918">
            <v>60</v>
          </cell>
          <cell r="Y918">
            <v>80</v>
          </cell>
          <cell r="Z918">
            <v>0</v>
          </cell>
          <cell r="AA918">
            <v>0</v>
          </cell>
          <cell r="AB918">
            <v>0</v>
          </cell>
          <cell r="AC918">
            <v>0</v>
          </cell>
          <cell r="AD918">
            <v>0</v>
          </cell>
          <cell r="AE918">
            <v>0</v>
          </cell>
          <cell r="AF918">
            <v>0</v>
          </cell>
          <cell r="AG918">
            <v>0</v>
          </cell>
          <cell r="AH918">
            <v>0</v>
          </cell>
        </row>
        <row r="918">
          <cell r="AK918">
            <v>620</v>
          </cell>
          <cell r="AL918" t="str">
            <v>外科</v>
          </cell>
        </row>
        <row r="919">
          <cell r="F919" t="str">
            <v>外科</v>
          </cell>
          <cell r="G919">
            <v>2021</v>
          </cell>
        </row>
        <row r="919">
          <cell r="I919" t="str">
            <v>合格</v>
          </cell>
          <cell r="J919">
            <v>0</v>
          </cell>
          <cell r="K919">
            <v>0</v>
          </cell>
          <cell r="L919">
            <v>0</v>
          </cell>
          <cell r="M919">
            <v>160</v>
          </cell>
          <cell r="N919">
            <v>0</v>
          </cell>
          <cell r="O919">
            <v>0</v>
          </cell>
          <cell r="P919">
            <v>0</v>
          </cell>
          <cell r="Q919">
            <v>0</v>
          </cell>
          <cell r="R919">
            <v>0</v>
          </cell>
          <cell r="S919">
            <v>0</v>
          </cell>
          <cell r="T919">
            <v>100</v>
          </cell>
          <cell r="U919">
            <v>0</v>
          </cell>
          <cell r="V919">
            <v>0</v>
          </cell>
          <cell r="W919">
            <v>0</v>
          </cell>
          <cell r="X919">
            <v>0</v>
          </cell>
          <cell r="Y919">
            <v>0</v>
          </cell>
          <cell r="Z919">
            <v>100</v>
          </cell>
          <cell r="AA919">
            <v>150</v>
          </cell>
          <cell r="AB919">
            <v>100</v>
          </cell>
          <cell r="AC919">
            <v>0</v>
          </cell>
          <cell r="AD919">
            <v>0</v>
          </cell>
          <cell r="AE919">
            <v>0</v>
          </cell>
          <cell r="AF919">
            <v>0</v>
          </cell>
          <cell r="AG919">
            <v>0</v>
          </cell>
          <cell r="AH919">
            <v>0</v>
          </cell>
        </row>
        <row r="919">
          <cell r="AK919">
            <v>610</v>
          </cell>
          <cell r="AL919" t="str">
            <v>外科</v>
          </cell>
        </row>
        <row r="920">
          <cell r="F920" t="str">
            <v>外科</v>
          </cell>
          <cell r="G920">
            <v>2022</v>
          </cell>
        </row>
        <row r="920">
          <cell r="I920" t="str">
            <v>合格</v>
          </cell>
          <cell r="J920">
            <v>0</v>
          </cell>
          <cell r="K920">
            <v>0</v>
          </cell>
          <cell r="L920">
            <v>0</v>
          </cell>
          <cell r="M920">
            <v>160</v>
          </cell>
          <cell r="N920">
            <v>0</v>
          </cell>
          <cell r="O920">
            <v>0</v>
          </cell>
          <cell r="P920">
            <v>0</v>
          </cell>
          <cell r="Q920">
            <v>0</v>
          </cell>
          <cell r="R920">
            <v>0</v>
          </cell>
          <cell r="S920">
            <v>0</v>
          </cell>
          <cell r="T920">
            <v>100</v>
          </cell>
          <cell r="U920">
            <v>0</v>
          </cell>
          <cell r="V920">
            <v>0</v>
          </cell>
          <cell r="W920">
            <v>0</v>
          </cell>
          <cell r="X920">
            <v>0</v>
          </cell>
          <cell r="Y920">
            <v>0</v>
          </cell>
          <cell r="Z920">
            <v>100</v>
          </cell>
          <cell r="AA920">
            <v>150</v>
          </cell>
          <cell r="AB920">
            <v>100</v>
          </cell>
          <cell r="AC920">
            <v>0</v>
          </cell>
          <cell r="AD920">
            <v>0</v>
          </cell>
          <cell r="AE920">
            <v>0</v>
          </cell>
          <cell r="AF920">
            <v>0</v>
          </cell>
          <cell r="AG920">
            <v>0</v>
          </cell>
          <cell r="AH920">
            <v>0</v>
          </cell>
        </row>
        <row r="920">
          <cell r="AK920">
            <v>610</v>
          </cell>
          <cell r="AL920" t="str">
            <v>外科</v>
          </cell>
        </row>
        <row r="921">
          <cell r="F921" t="str">
            <v>外科</v>
          </cell>
          <cell r="G921">
            <v>2020</v>
          </cell>
        </row>
        <row r="921">
          <cell r="I921" t="str">
            <v>合格</v>
          </cell>
          <cell r="J921">
            <v>0</v>
          </cell>
          <cell r="K921">
            <v>0</v>
          </cell>
          <cell r="L921">
            <v>0</v>
          </cell>
          <cell r="M921">
            <v>160</v>
          </cell>
          <cell r="N921">
            <v>0</v>
          </cell>
          <cell r="O921">
            <v>0</v>
          </cell>
          <cell r="P921">
            <v>0</v>
          </cell>
          <cell r="Q921">
            <v>0</v>
          </cell>
          <cell r="R921">
            <v>0</v>
          </cell>
          <cell r="S921">
            <v>0</v>
          </cell>
          <cell r="T921">
            <v>100</v>
          </cell>
          <cell r="U921">
            <v>0</v>
          </cell>
          <cell r="V921">
            <v>0</v>
          </cell>
          <cell r="W921">
            <v>0</v>
          </cell>
          <cell r="X921">
            <v>0</v>
          </cell>
          <cell r="Y921">
            <v>0</v>
          </cell>
          <cell r="Z921">
            <v>100</v>
          </cell>
          <cell r="AA921">
            <v>150</v>
          </cell>
          <cell r="AB921">
            <v>100</v>
          </cell>
          <cell r="AC921">
            <v>0</v>
          </cell>
          <cell r="AD921">
            <v>0</v>
          </cell>
          <cell r="AE921">
            <v>0</v>
          </cell>
          <cell r="AF921">
            <v>0</v>
          </cell>
          <cell r="AG921">
            <v>0</v>
          </cell>
          <cell r="AH921">
            <v>0</v>
          </cell>
        </row>
        <row r="921">
          <cell r="AK921">
            <v>610</v>
          </cell>
          <cell r="AL921" t="str">
            <v>外科</v>
          </cell>
        </row>
        <row r="922">
          <cell r="F922" t="str">
            <v>外科</v>
          </cell>
          <cell r="G922">
            <v>2020</v>
          </cell>
        </row>
        <row r="922">
          <cell r="I922" t="str">
            <v>合格</v>
          </cell>
          <cell r="J922">
            <v>0</v>
          </cell>
          <cell r="K922">
            <v>0</v>
          </cell>
          <cell r="L922">
            <v>0</v>
          </cell>
          <cell r="M922">
            <v>160</v>
          </cell>
        </row>
        <row r="922">
          <cell r="O922">
            <v>2</v>
          </cell>
        </row>
        <row r="922">
          <cell r="S922">
            <v>40</v>
          </cell>
          <cell r="T922">
            <v>100</v>
          </cell>
          <cell r="U922">
            <v>10</v>
          </cell>
          <cell r="V922">
            <v>20</v>
          </cell>
          <cell r="W922">
            <v>30</v>
          </cell>
          <cell r="X922">
            <v>0</v>
          </cell>
          <cell r="Y922">
            <v>0</v>
          </cell>
          <cell r="Z922">
            <v>100</v>
          </cell>
          <cell r="AA922">
            <v>150</v>
          </cell>
          <cell r="AB922">
            <v>0</v>
          </cell>
          <cell r="AC922">
            <v>0</v>
          </cell>
          <cell r="AD922">
            <v>0</v>
          </cell>
          <cell r="AE922">
            <v>0</v>
          </cell>
          <cell r="AF922">
            <v>0</v>
          </cell>
          <cell r="AG922">
            <v>0</v>
          </cell>
          <cell r="AH922">
            <v>0</v>
          </cell>
        </row>
        <row r="922">
          <cell r="AK922">
            <v>610</v>
          </cell>
          <cell r="AL922" t="str">
            <v>外科</v>
          </cell>
        </row>
        <row r="923">
          <cell r="F923" t="str">
            <v>外科</v>
          </cell>
          <cell r="G923">
            <v>2020</v>
          </cell>
        </row>
        <row r="923">
          <cell r="I923" t="str">
            <v>合格</v>
          </cell>
          <cell r="J923">
            <v>0</v>
          </cell>
          <cell r="K923">
            <v>0</v>
          </cell>
          <cell r="L923">
            <v>0</v>
          </cell>
          <cell r="M923">
            <v>160</v>
          </cell>
          <cell r="N923">
            <v>0</v>
          </cell>
          <cell r="O923">
            <v>3</v>
          </cell>
          <cell r="P923">
            <v>0</v>
          </cell>
          <cell r="Q923">
            <v>0</v>
          </cell>
          <cell r="R923">
            <v>0</v>
          </cell>
          <cell r="S923">
            <v>60</v>
          </cell>
          <cell r="T923">
            <v>100</v>
          </cell>
          <cell r="U923">
            <v>10</v>
          </cell>
          <cell r="V923">
            <v>20</v>
          </cell>
          <cell r="W923">
            <v>0</v>
          </cell>
          <cell r="X923">
            <v>0</v>
          </cell>
          <cell r="Y923">
            <v>0</v>
          </cell>
          <cell r="Z923">
            <v>100</v>
          </cell>
          <cell r="AA923">
            <v>150</v>
          </cell>
          <cell r="AB923">
            <v>0</v>
          </cell>
          <cell r="AC923">
            <v>0</v>
          </cell>
          <cell r="AD923">
            <v>0</v>
          </cell>
          <cell r="AE923">
            <v>0</v>
          </cell>
          <cell r="AF923">
            <v>0</v>
          </cell>
          <cell r="AG923">
            <v>0</v>
          </cell>
          <cell r="AH923">
            <v>0</v>
          </cell>
        </row>
        <row r="923">
          <cell r="AK923">
            <v>600</v>
          </cell>
          <cell r="AL923" t="str">
            <v>外科</v>
          </cell>
        </row>
        <row r="924">
          <cell r="F924" t="str">
            <v>外科</v>
          </cell>
          <cell r="G924">
            <v>2021</v>
          </cell>
        </row>
        <row r="924">
          <cell r="I924" t="str">
            <v>合格</v>
          </cell>
          <cell r="J924">
            <v>0</v>
          </cell>
          <cell r="K924">
            <v>0</v>
          </cell>
          <cell r="L924">
            <v>0</v>
          </cell>
          <cell r="M924">
            <v>160</v>
          </cell>
          <cell r="N924">
            <v>0</v>
          </cell>
          <cell r="O924">
            <v>4</v>
          </cell>
          <cell r="P924">
            <v>2</v>
          </cell>
          <cell r="Q924">
            <v>0</v>
          </cell>
          <cell r="R924">
            <v>0</v>
          </cell>
          <cell r="S924">
            <v>120</v>
          </cell>
          <cell r="T924">
            <v>100</v>
          </cell>
          <cell r="U924">
            <v>10</v>
          </cell>
          <cell r="V924">
            <v>20</v>
          </cell>
          <cell r="W924">
            <v>30</v>
          </cell>
          <cell r="X924">
            <v>60</v>
          </cell>
          <cell r="Y924">
            <v>0</v>
          </cell>
          <cell r="Z924">
            <v>100</v>
          </cell>
          <cell r="AA924">
            <v>0</v>
          </cell>
          <cell r="AB924">
            <v>0</v>
          </cell>
          <cell r="AC924">
            <v>0</v>
          </cell>
          <cell r="AD924">
            <v>0</v>
          </cell>
          <cell r="AE924">
            <v>0</v>
          </cell>
          <cell r="AF924">
            <v>0</v>
          </cell>
          <cell r="AG924">
            <v>0</v>
          </cell>
          <cell r="AH924">
            <v>0</v>
          </cell>
        </row>
        <row r="924">
          <cell r="AK924">
            <v>600</v>
          </cell>
          <cell r="AL924" t="str">
            <v>外科</v>
          </cell>
        </row>
        <row r="925">
          <cell r="F925" t="str">
            <v>外科</v>
          </cell>
          <cell r="G925">
            <v>2022</v>
          </cell>
        </row>
        <row r="925">
          <cell r="I925" t="str">
            <v>合格</v>
          </cell>
          <cell r="J925">
            <v>0</v>
          </cell>
          <cell r="K925">
            <v>0</v>
          </cell>
          <cell r="L925">
            <v>0</v>
          </cell>
          <cell r="M925">
            <v>160</v>
          </cell>
          <cell r="N925">
            <v>0</v>
          </cell>
          <cell r="O925">
            <v>5</v>
          </cell>
          <cell r="P925">
            <v>0</v>
          </cell>
          <cell r="Q925">
            <v>0</v>
          </cell>
          <cell r="R925">
            <v>0</v>
          </cell>
          <cell r="S925">
            <v>100</v>
          </cell>
          <cell r="T925">
            <v>100</v>
          </cell>
          <cell r="U925">
            <v>0</v>
          </cell>
          <cell r="V925">
            <v>80</v>
          </cell>
          <cell r="W925">
            <v>60</v>
          </cell>
          <cell r="X925">
            <v>60</v>
          </cell>
          <cell r="Y925">
            <v>40</v>
          </cell>
          <cell r="Z925">
            <v>0</v>
          </cell>
          <cell r="AA925">
            <v>0</v>
          </cell>
          <cell r="AB925">
            <v>0</v>
          </cell>
          <cell r="AC925">
            <v>0</v>
          </cell>
          <cell r="AD925">
            <v>0</v>
          </cell>
          <cell r="AE925">
            <v>0</v>
          </cell>
          <cell r="AF925">
            <v>0</v>
          </cell>
          <cell r="AG925">
            <v>0</v>
          </cell>
          <cell r="AH925">
            <v>0</v>
          </cell>
        </row>
        <row r="925">
          <cell r="AK925">
            <v>600</v>
          </cell>
          <cell r="AL925" t="str">
            <v>外科</v>
          </cell>
        </row>
        <row r="926">
          <cell r="F926" t="str">
            <v>外科</v>
          </cell>
          <cell r="G926">
            <v>2022</v>
          </cell>
        </row>
        <row r="926">
          <cell r="I926" t="str">
            <v>合格</v>
          </cell>
          <cell r="J926">
            <v>0</v>
          </cell>
          <cell r="K926">
            <v>0</v>
          </cell>
          <cell r="L926">
            <v>0</v>
          </cell>
          <cell r="M926">
            <v>160</v>
          </cell>
          <cell r="N926">
            <v>0</v>
          </cell>
          <cell r="O926">
            <v>4</v>
          </cell>
          <cell r="P926">
            <v>0</v>
          </cell>
          <cell r="Q926">
            <v>0</v>
          </cell>
          <cell r="R926">
            <v>0</v>
          </cell>
          <cell r="S926">
            <v>80</v>
          </cell>
          <cell r="T926">
            <v>100</v>
          </cell>
          <cell r="U926">
            <v>0</v>
          </cell>
          <cell r="V926">
            <v>80</v>
          </cell>
          <cell r="W926">
            <v>60</v>
          </cell>
          <cell r="X926">
            <v>60</v>
          </cell>
          <cell r="Y926">
            <v>60</v>
          </cell>
          <cell r="Z926">
            <v>0</v>
          </cell>
          <cell r="AA926">
            <v>0</v>
          </cell>
          <cell r="AB926">
            <v>0</v>
          </cell>
          <cell r="AC926">
            <v>0</v>
          </cell>
          <cell r="AD926">
            <v>0</v>
          </cell>
          <cell r="AE926">
            <v>0</v>
          </cell>
          <cell r="AF926">
            <v>0</v>
          </cell>
          <cell r="AG926">
            <v>0</v>
          </cell>
          <cell r="AH926">
            <v>0</v>
          </cell>
        </row>
        <row r="926">
          <cell r="AK926">
            <v>600</v>
          </cell>
          <cell r="AL926" t="str">
            <v>外科</v>
          </cell>
        </row>
        <row r="927">
          <cell r="F927" t="str">
            <v>外科</v>
          </cell>
          <cell r="G927">
            <v>2022</v>
          </cell>
        </row>
        <row r="927">
          <cell r="I927" t="str">
            <v>合格</v>
          </cell>
          <cell r="J927">
            <v>0</v>
          </cell>
          <cell r="K927">
            <v>0</v>
          </cell>
          <cell r="L927">
            <v>0</v>
          </cell>
          <cell r="M927">
            <v>160</v>
          </cell>
        </row>
        <row r="927">
          <cell r="O927">
            <v>3</v>
          </cell>
          <cell r="P927">
            <v>5</v>
          </cell>
        </row>
        <row r="927">
          <cell r="S927">
            <v>160</v>
          </cell>
          <cell r="T927">
            <v>100</v>
          </cell>
          <cell r="U927">
            <v>10</v>
          </cell>
          <cell r="V927">
            <v>40</v>
          </cell>
          <cell r="W927">
            <v>60</v>
          </cell>
          <cell r="X927">
            <v>60</v>
          </cell>
          <cell r="Y927">
            <v>0</v>
          </cell>
          <cell r="Z927">
            <v>0</v>
          </cell>
          <cell r="AA927">
            <v>0</v>
          </cell>
          <cell r="AB927">
            <v>0</v>
          </cell>
          <cell r="AC927">
            <v>0</v>
          </cell>
          <cell r="AD927">
            <v>0</v>
          </cell>
          <cell r="AE927">
            <v>0</v>
          </cell>
          <cell r="AF927">
            <v>0</v>
          </cell>
          <cell r="AG927">
            <v>0</v>
          </cell>
          <cell r="AH927">
            <v>0</v>
          </cell>
        </row>
        <row r="927">
          <cell r="AK927">
            <v>590</v>
          </cell>
          <cell r="AL927" t="str">
            <v>外科</v>
          </cell>
        </row>
        <row r="928">
          <cell r="F928" t="str">
            <v>外科</v>
          </cell>
          <cell r="G928">
            <v>2022</v>
          </cell>
        </row>
        <row r="928">
          <cell r="I928" t="str">
            <v>合格</v>
          </cell>
          <cell r="J928">
            <v>0</v>
          </cell>
          <cell r="K928">
            <v>0</v>
          </cell>
          <cell r="L928">
            <v>0</v>
          </cell>
          <cell r="M928">
            <v>160</v>
          </cell>
          <cell r="N928">
            <v>0</v>
          </cell>
          <cell r="O928">
            <v>3</v>
          </cell>
          <cell r="P928">
            <v>2</v>
          </cell>
          <cell r="Q928">
            <v>0</v>
          </cell>
          <cell r="R928">
            <v>0</v>
          </cell>
          <cell r="S928">
            <v>100</v>
          </cell>
          <cell r="T928">
            <v>100</v>
          </cell>
          <cell r="U928">
            <v>10</v>
          </cell>
          <cell r="V928">
            <v>60</v>
          </cell>
          <cell r="W928">
            <v>60</v>
          </cell>
          <cell r="X928">
            <v>60</v>
          </cell>
          <cell r="Y928">
            <v>40</v>
          </cell>
          <cell r="Z928">
            <v>0</v>
          </cell>
          <cell r="AA928">
            <v>0</v>
          </cell>
          <cell r="AB928">
            <v>0</v>
          </cell>
          <cell r="AC928">
            <v>0</v>
          </cell>
          <cell r="AD928">
            <v>0</v>
          </cell>
          <cell r="AE928">
            <v>0</v>
          </cell>
          <cell r="AF928">
            <v>0</v>
          </cell>
          <cell r="AG928">
            <v>0</v>
          </cell>
          <cell r="AH928">
            <v>0</v>
          </cell>
        </row>
        <row r="928">
          <cell r="AK928">
            <v>590</v>
          </cell>
          <cell r="AL928" t="str">
            <v>外科</v>
          </cell>
        </row>
        <row r="929">
          <cell r="F929" t="str">
            <v>外科</v>
          </cell>
          <cell r="G929">
            <v>2022</v>
          </cell>
        </row>
        <row r="929">
          <cell r="I929" t="str">
            <v>合格</v>
          </cell>
          <cell r="J929">
            <v>0</v>
          </cell>
          <cell r="K929">
            <v>0</v>
          </cell>
          <cell r="L929">
            <v>0</v>
          </cell>
          <cell r="M929">
            <v>160</v>
          </cell>
        </row>
        <row r="929">
          <cell r="S929">
            <v>80</v>
          </cell>
          <cell r="T929">
            <v>100</v>
          </cell>
          <cell r="U929">
            <v>10</v>
          </cell>
          <cell r="V929">
            <v>20</v>
          </cell>
          <cell r="W929">
            <v>60</v>
          </cell>
          <cell r="X929">
            <v>30</v>
          </cell>
          <cell r="Y929">
            <v>20</v>
          </cell>
          <cell r="Z929">
            <v>100</v>
          </cell>
          <cell r="AA929">
            <v>0</v>
          </cell>
          <cell r="AB929">
            <v>0</v>
          </cell>
          <cell r="AC929">
            <v>0</v>
          </cell>
          <cell r="AD929">
            <v>0</v>
          </cell>
          <cell r="AE929">
            <v>0</v>
          </cell>
          <cell r="AF929">
            <v>0</v>
          </cell>
          <cell r="AG929">
            <v>0</v>
          </cell>
          <cell r="AH929">
            <v>0</v>
          </cell>
        </row>
        <row r="929">
          <cell r="AK929">
            <v>580</v>
          </cell>
          <cell r="AL929" t="str">
            <v>外科</v>
          </cell>
        </row>
        <row r="930">
          <cell r="F930" t="str">
            <v>外科</v>
          </cell>
          <cell r="G930">
            <v>2022</v>
          </cell>
        </row>
        <row r="930">
          <cell r="I930" t="str">
            <v>合格</v>
          </cell>
          <cell r="J930">
            <v>0</v>
          </cell>
          <cell r="K930">
            <v>0</v>
          </cell>
          <cell r="L930">
            <v>0</v>
          </cell>
          <cell r="M930">
            <v>160</v>
          </cell>
          <cell r="N930">
            <v>0</v>
          </cell>
          <cell r="O930">
            <v>3</v>
          </cell>
          <cell r="P930">
            <v>2</v>
          </cell>
          <cell r="Q930">
            <v>0</v>
          </cell>
          <cell r="R930">
            <v>0</v>
          </cell>
          <cell r="S930">
            <v>100</v>
          </cell>
          <cell r="T930">
            <v>100</v>
          </cell>
          <cell r="U930">
            <v>10</v>
          </cell>
          <cell r="V930">
            <v>60</v>
          </cell>
          <cell r="W930">
            <v>30</v>
          </cell>
          <cell r="X930">
            <v>60</v>
          </cell>
          <cell r="Y930">
            <v>60</v>
          </cell>
          <cell r="Z930">
            <v>0</v>
          </cell>
          <cell r="AA930">
            <v>0</v>
          </cell>
          <cell r="AB930">
            <v>0</v>
          </cell>
          <cell r="AC930">
            <v>0</v>
          </cell>
          <cell r="AD930">
            <v>0</v>
          </cell>
          <cell r="AE930">
            <v>0</v>
          </cell>
          <cell r="AF930">
            <v>0</v>
          </cell>
          <cell r="AG930">
            <v>0</v>
          </cell>
          <cell r="AH930">
            <v>0</v>
          </cell>
        </row>
        <row r="930">
          <cell r="AK930">
            <v>580</v>
          </cell>
          <cell r="AL930" t="str">
            <v>外科</v>
          </cell>
        </row>
        <row r="931">
          <cell r="F931" t="str">
            <v>外科</v>
          </cell>
          <cell r="G931">
            <v>2022</v>
          </cell>
        </row>
        <row r="931">
          <cell r="I931" t="str">
            <v>合格</v>
          </cell>
          <cell r="J931">
            <v>0</v>
          </cell>
          <cell r="K931">
            <v>0</v>
          </cell>
          <cell r="L931">
            <v>0</v>
          </cell>
          <cell r="M931">
            <v>160</v>
          </cell>
          <cell r="N931">
            <v>0</v>
          </cell>
          <cell r="O931">
            <v>5</v>
          </cell>
          <cell r="P931">
            <v>2</v>
          </cell>
          <cell r="Q931">
            <v>0</v>
          </cell>
          <cell r="R931">
            <v>0</v>
          </cell>
          <cell r="S931">
            <v>140</v>
          </cell>
          <cell r="T931">
            <v>100</v>
          </cell>
          <cell r="U931">
            <v>10</v>
          </cell>
          <cell r="V931">
            <v>40</v>
          </cell>
          <cell r="W931">
            <v>60</v>
          </cell>
          <cell r="X931">
            <v>60</v>
          </cell>
          <cell r="Y931">
            <v>0</v>
          </cell>
          <cell r="Z931">
            <v>0</v>
          </cell>
          <cell r="AA931">
            <v>0</v>
          </cell>
          <cell r="AB931">
            <v>0</v>
          </cell>
          <cell r="AC931">
            <v>0</v>
          </cell>
          <cell r="AD931">
            <v>0</v>
          </cell>
          <cell r="AE931">
            <v>0</v>
          </cell>
          <cell r="AF931">
            <v>0</v>
          </cell>
          <cell r="AG931">
            <v>0</v>
          </cell>
          <cell r="AH931">
            <v>0</v>
          </cell>
        </row>
        <row r="931">
          <cell r="AK931">
            <v>570</v>
          </cell>
          <cell r="AL931" t="str">
            <v>外科</v>
          </cell>
        </row>
        <row r="932">
          <cell r="F932" t="str">
            <v>外科</v>
          </cell>
          <cell r="G932">
            <v>2022</v>
          </cell>
        </row>
        <row r="932">
          <cell r="I932" t="str">
            <v>合格</v>
          </cell>
          <cell r="J932">
            <v>0</v>
          </cell>
          <cell r="K932">
            <v>0</v>
          </cell>
          <cell r="L932">
            <v>0</v>
          </cell>
          <cell r="M932">
            <v>160</v>
          </cell>
          <cell r="N932">
            <v>0</v>
          </cell>
          <cell r="O932">
            <v>3</v>
          </cell>
          <cell r="P932">
            <v>0</v>
          </cell>
          <cell r="Q932">
            <v>0</v>
          </cell>
          <cell r="R932">
            <v>0</v>
          </cell>
          <cell r="S932">
            <v>60</v>
          </cell>
          <cell r="T932">
            <v>100</v>
          </cell>
          <cell r="U932">
            <v>10</v>
          </cell>
          <cell r="V932">
            <v>80</v>
          </cell>
          <cell r="W932">
            <v>60</v>
          </cell>
          <cell r="X932">
            <v>60</v>
          </cell>
          <cell r="Y932">
            <v>40</v>
          </cell>
          <cell r="Z932">
            <v>0</v>
          </cell>
          <cell r="AA932">
            <v>0</v>
          </cell>
          <cell r="AB932">
            <v>0</v>
          </cell>
          <cell r="AC932">
            <v>0</v>
          </cell>
          <cell r="AD932">
            <v>0</v>
          </cell>
          <cell r="AE932">
            <v>0</v>
          </cell>
          <cell r="AF932">
            <v>0</v>
          </cell>
          <cell r="AG932">
            <v>0</v>
          </cell>
          <cell r="AH932">
            <v>0</v>
          </cell>
        </row>
        <row r="932">
          <cell r="AK932">
            <v>570</v>
          </cell>
          <cell r="AL932" t="str">
            <v>外科</v>
          </cell>
        </row>
        <row r="933">
          <cell r="F933" t="str">
            <v>外科</v>
          </cell>
          <cell r="G933">
            <v>2022</v>
          </cell>
        </row>
        <row r="933">
          <cell r="I933" t="str">
            <v>合格</v>
          </cell>
          <cell r="J933">
            <v>0</v>
          </cell>
          <cell r="K933">
            <v>0</v>
          </cell>
          <cell r="L933">
            <v>0</v>
          </cell>
          <cell r="M933">
            <v>160</v>
          </cell>
          <cell r="N933">
            <v>0</v>
          </cell>
          <cell r="O933">
            <v>2</v>
          </cell>
          <cell r="P933">
            <v>0</v>
          </cell>
          <cell r="Q933">
            <v>0</v>
          </cell>
          <cell r="R933">
            <v>0</v>
          </cell>
          <cell r="S933">
            <v>40</v>
          </cell>
          <cell r="T933">
            <v>100</v>
          </cell>
          <cell r="U933">
            <v>10</v>
          </cell>
          <cell r="V933">
            <v>80</v>
          </cell>
          <cell r="W933">
            <v>60</v>
          </cell>
          <cell r="X933">
            <v>60</v>
          </cell>
          <cell r="Y933">
            <v>60</v>
          </cell>
          <cell r="Z933">
            <v>0</v>
          </cell>
          <cell r="AA933">
            <v>0</v>
          </cell>
          <cell r="AB933">
            <v>0</v>
          </cell>
          <cell r="AC933">
            <v>0</v>
          </cell>
          <cell r="AD933">
            <v>0</v>
          </cell>
          <cell r="AE933">
            <v>0</v>
          </cell>
          <cell r="AF933">
            <v>0</v>
          </cell>
          <cell r="AG933">
            <v>0</v>
          </cell>
          <cell r="AH933">
            <v>0</v>
          </cell>
        </row>
        <row r="933">
          <cell r="AK933">
            <v>570</v>
          </cell>
          <cell r="AL933" t="str">
            <v>外科</v>
          </cell>
        </row>
        <row r="934">
          <cell r="F934" t="str">
            <v>外科</v>
          </cell>
          <cell r="G934">
            <v>2022</v>
          </cell>
        </row>
        <row r="934">
          <cell r="I934" t="str">
            <v>合格</v>
          </cell>
          <cell r="J934">
            <v>0</v>
          </cell>
          <cell r="K934">
            <v>0</v>
          </cell>
          <cell r="L934">
            <v>0</v>
          </cell>
          <cell r="M934">
            <v>160</v>
          </cell>
          <cell r="N934">
            <v>0</v>
          </cell>
          <cell r="O934">
            <v>2</v>
          </cell>
          <cell r="P934">
            <v>0</v>
          </cell>
          <cell r="Q934">
            <v>0</v>
          </cell>
          <cell r="R934">
            <v>0</v>
          </cell>
          <cell r="S934">
            <v>40</v>
          </cell>
          <cell r="T934">
            <v>100</v>
          </cell>
          <cell r="U934">
            <v>10</v>
          </cell>
          <cell r="V934">
            <v>80</v>
          </cell>
          <cell r="W934">
            <v>60</v>
          </cell>
          <cell r="X934">
            <v>60</v>
          </cell>
          <cell r="Y934">
            <v>60</v>
          </cell>
          <cell r="Z934">
            <v>0</v>
          </cell>
          <cell r="AA934">
            <v>0</v>
          </cell>
          <cell r="AB934">
            <v>0</v>
          </cell>
          <cell r="AC934">
            <v>0</v>
          </cell>
          <cell r="AD934">
            <v>0</v>
          </cell>
          <cell r="AE934">
            <v>0</v>
          </cell>
          <cell r="AF934">
            <v>0</v>
          </cell>
          <cell r="AG934">
            <v>0</v>
          </cell>
          <cell r="AH934">
            <v>0</v>
          </cell>
        </row>
        <row r="934">
          <cell r="AK934">
            <v>570</v>
          </cell>
          <cell r="AL934" t="str">
            <v>外科</v>
          </cell>
        </row>
        <row r="935">
          <cell r="F935" t="str">
            <v>外科</v>
          </cell>
          <cell r="G935">
            <v>2022</v>
          </cell>
        </row>
        <row r="935">
          <cell r="I935" t="str">
            <v>合格</v>
          </cell>
          <cell r="J935">
            <v>0</v>
          </cell>
          <cell r="K935">
            <v>0</v>
          </cell>
          <cell r="L935">
            <v>0</v>
          </cell>
          <cell r="M935">
            <v>160</v>
          </cell>
          <cell r="N935">
            <v>0</v>
          </cell>
          <cell r="O935">
            <v>4</v>
          </cell>
          <cell r="P935">
            <v>1</v>
          </cell>
          <cell r="Q935">
            <v>0</v>
          </cell>
          <cell r="R935">
            <v>0</v>
          </cell>
          <cell r="S935">
            <v>100</v>
          </cell>
          <cell r="T935">
            <v>100</v>
          </cell>
          <cell r="U935">
            <v>10</v>
          </cell>
          <cell r="V935">
            <v>40</v>
          </cell>
          <cell r="W935">
            <v>60</v>
          </cell>
          <cell r="X935">
            <v>90</v>
          </cell>
          <cell r="Y935">
            <v>0</v>
          </cell>
          <cell r="Z935">
            <v>0</v>
          </cell>
          <cell r="AA935">
            <v>0</v>
          </cell>
          <cell r="AB935">
            <v>0</v>
          </cell>
          <cell r="AC935">
            <v>0</v>
          </cell>
          <cell r="AD935">
            <v>0</v>
          </cell>
          <cell r="AE935">
            <v>0</v>
          </cell>
          <cell r="AF935">
            <v>0</v>
          </cell>
          <cell r="AG935">
            <v>0</v>
          </cell>
          <cell r="AH935">
            <v>0</v>
          </cell>
        </row>
        <row r="935">
          <cell r="AK935">
            <v>560</v>
          </cell>
          <cell r="AL935" t="str">
            <v>外科</v>
          </cell>
        </row>
        <row r="936">
          <cell r="F936" t="str">
            <v>外科</v>
          </cell>
          <cell r="G936">
            <v>2022</v>
          </cell>
        </row>
        <row r="936">
          <cell r="I936" t="str">
            <v>合格</v>
          </cell>
          <cell r="J936">
            <v>0</v>
          </cell>
          <cell r="K936">
            <v>0</v>
          </cell>
          <cell r="L936">
            <v>0</v>
          </cell>
          <cell r="M936">
            <v>160</v>
          </cell>
          <cell r="N936">
            <v>0</v>
          </cell>
          <cell r="O936">
            <v>4</v>
          </cell>
          <cell r="P936">
            <v>1</v>
          </cell>
          <cell r="Q936">
            <v>0</v>
          </cell>
          <cell r="R936">
            <v>0</v>
          </cell>
          <cell r="S936">
            <v>100</v>
          </cell>
          <cell r="T936">
            <v>100</v>
          </cell>
          <cell r="U936">
            <v>10</v>
          </cell>
          <cell r="V936">
            <v>40</v>
          </cell>
          <cell r="W936">
            <v>60</v>
          </cell>
          <cell r="X936">
            <v>90</v>
          </cell>
          <cell r="Y936">
            <v>0</v>
          </cell>
          <cell r="Z936">
            <v>0</v>
          </cell>
          <cell r="AA936">
            <v>0</v>
          </cell>
          <cell r="AB936">
            <v>0</v>
          </cell>
          <cell r="AC936">
            <v>0</v>
          </cell>
          <cell r="AD936">
            <v>0</v>
          </cell>
          <cell r="AE936">
            <v>0</v>
          </cell>
          <cell r="AF936">
            <v>0</v>
          </cell>
          <cell r="AG936">
            <v>0</v>
          </cell>
          <cell r="AH936">
            <v>0</v>
          </cell>
        </row>
        <row r="936">
          <cell r="AK936">
            <v>560</v>
          </cell>
          <cell r="AL936" t="str">
            <v>外科</v>
          </cell>
        </row>
        <row r="937">
          <cell r="F937" t="str">
            <v>外科</v>
          </cell>
          <cell r="G937">
            <v>2022</v>
          </cell>
        </row>
        <row r="937">
          <cell r="I937" t="str">
            <v>合格</v>
          </cell>
          <cell r="J937">
            <v>0</v>
          </cell>
          <cell r="K937">
            <v>0</v>
          </cell>
          <cell r="L937">
            <v>0</v>
          </cell>
          <cell r="M937">
            <v>160</v>
          </cell>
          <cell r="N937">
            <v>0</v>
          </cell>
          <cell r="O937">
            <v>7</v>
          </cell>
          <cell r="P937">
            <v>2</v>
          </cell>
          <cell r="Q937">
            <v>0</v>
          </cell>
          <cell r="R937">
            <v>0</v>
          </cell>
          <cell r="S937">
            <v>180</v>
          </cell>
          <cell r="T937">
            <v>100</v>
          </cell>
          <cell r="U937">
            <v>0</v>
          </cell>
          <cell r="V937">
            <v>0</v>
          </cell>
          <cell r="W937">
            <v>60</v>
          </cell>
          <cell r="X937">
            <v>60</v>
          </cell>
          <cell r="Y937">
            <v>0</v>
          </cell>
          <cell r="Z937">
            <v>0</v>
          </cell>
          <cell r="AA937">
            <v>0</v>
          </cell>
          <cell r="AB937">
            <v>0</v>
          </cell>
          <cell r="AC937">
            <v>0</v>
          </cell>
          <cell r="AD937">
            <v>0</v>
          </cell>
          <cell r="AE937">
            <v>0</v>
          </cell>
          <cell r="AF937">
            <v>0</v>
          </cell>
          <cell r="AG937">
            <v>0</v>
          </cell>
          <cell r="AH937">
            <v>0</v>
          </cell>
        </row>
        <row r="937">
          <cell r="AK937">
            <v>560</v>
          </cell>
          <cell r="AL937" t="str">
            <v>外科</v>
          </cell>
        </row>
        <row r="938">
          <cell r="F938" t="str">
            <v>外科</v>
          </cell>
          <cell r="G938">
            <v>2022</v>
          </cell>
        </row>
        <row r="938">
          <cell r="I938" t="str">
            <v>合格</v>
          </cell>
          <cell r="J938">
            <v>0</v>
          </cell>
          <cell r="K938">
            <v>0</v>
          </cell>
          <cell r="L938">
            <v>0</v>
          </cell>
          <cell r="M938">
            <v>160</v>
          </cell>
          <cell r="N938">
            <v>0</v>
          </cell>
          <cell r="O938">
            <v>7</v>
          </cell>
          <cell r="P938">
            <v>0</v>
          </cell>
          <cell r="Q938">
            <v>0</v>
          </cell>
          <cell r="R938">
            <v>0</v>
          </cell>
          <cell r="S938">
            <v>140</v>
          </cell>
          <cell r="T938">
            <v>100</v>
          </cell>
          <cell r="U938">
            <v>10</v>
          </cell>
          <cell r="V938">
            <v>60</v>
          </cell>
          <cell r="W938">
            <v>30</v>
          </cell>
          <cell r="X938">
            <v>60</v>
          </cell>
          <cell r="Y938">
            <v>0</v>
          </cell>
          <cell r="Z938">
            <v>0</v>
          </cell>
          <cell r="AA938">
            <v>0</v>
          </cell>
          <cell r="AB938">
            <v>0</v>
          </cell>
          <cell r="AC938">
            <v>0</v>
          </cell>
          <cell r="AD938">
            <v>0</v>
          </cell>
          <cell r="AE938">
            <v>0</v>
          </cell>
          <cell r="AF938">
            <v>0</v>
          </cell>
          <cell r="AG938">
            <v>0</v>
          </cell>
          <cell r="AH938">
            <v>0</v>
          </cell>
        </row>
        <row r="938">
          <cell r="AK938">
            <v>560</v>
          </cell>
          <cell r="AL938" t="str">
            <v>外科</v>
          </cell>
        </row>
        <row r="939">
          <cell r="F939" t="str">
            <v>外科</v>
          </cell>
          <cell r="G939">
            <v>2020</v>
          </cell>
        </row>
        <row r="939">
          <cell r="I939" t="str">
            <v>合格</v>
          </cell>
          <cell r="J939">
            <v>0</v>
          </cell>
          <cell r="K939">
            <v>0</v>
          </cell>
          <cell r="L939">
            <v>0</v>
          </cell>
          <cell r="M939">
            <v>160</v>
          </cell>
          <cell r="N939">
            <v>0</v>
          </cell>
          <cell r="O939">
            <v>1</v>
          </cell>
          <cell r="P939">
            <v>1</v>
          </cell>
          <cell r="Q939">
            <v>0</v>
          </cell>
          <cell r="R939">
            <v>0</v>
          </cell>
          <cell r="S939">
            <v>40</v>
          </cell>
          <cell r="T939">
            <v>100</v>
          </cell>
          <cell r="U939">
            <v>0</v>
          </cell>
          <cell r="V939">
            <v>0</v>
          </cell>
          <cell r="W939">
            <v>0</v>
          </cell>
          <cell r="X939">
            <v>0</v>
          </cell>
          <cell r="Y939">
            <v>0</v>
          </cell>
          <cell r="Z939">
            <v>100</v>
          </cell>
          <cell r="AA939">
            <v>150</v>
          </cell>
          <cell r="AB939">
            <v>100</v>
          </cell>
          <cell r="AC939">
            <v>0</v>
          </cell>
          <cell r="AD939">
            <v>0</v>
          </cell>
          <cell r="AE939">
            <v>0</v>
          </cell>
          <cell r="AF939">
            <v>0</v>
          </cell>
          <cell r="AG939">
            <v>0</v>
          </cell>
          <cell r="AH939">
            <v>0</v>
          </cell>
        </row>
        <row r="939">
          <cell r="AK939">
            <v>650</v>
          </cell>
          <cell r="AL939" t="str">
            <v>外科</v>
          </cell>
        </row>
        <row r="940">
          <cell r="F940" t="str">
            <v>外科</v>
          </cell>
          <cell r="G940">
            <v>2022</v>
          </cell>
        </row>
        <row r="940">
          <cell r="I940" t="str">
            <v>合格</v>
          </cell>
          <cell r="J940">
            <v>0</v>
          </cell>
          <cell r="K940">
            <v>0</v>
          </cell>
          <cell r="L940">
            <v>0</v>
          </cell>
          <cell r="M940">
            <v>160</v>
          </cell>
          <cell r="N940">
            <v>0</v>
          </cell>
          <cell r="O940">
            <v>3</v>
          </cell>
          <cell r="P940">
            <v>0</v>
          </cell>
          <cell r="Q940">
            <v>0</v>
          </cell>
          <cell r="R940">
            <v>0</v>
          </cell>
          <cell r="S940">
            <v>60</v>
          </cell>
          <cell r="T940">
            <v>100</v>
          </cell>
          <cell r="U940">
            <v>10</v>
          </cell>
          <cell r="V940">
            <v>80</v>
          </cell>
          <cell r="W940">
            <v>60</v>
          </cell>
          <cell r="X940">
            <v>60</v>
          </cell>
          <cell r="Y940">
            <v>20</v>
          </cell>
          <cell r="Z940">
            <v>0</v>
          </cell>
          <cell r="AA940">
            <v>0</v>
          </cell>
          <cell r="AB940">
            <v>0</v>
          </cell>
          <cell r="AC940">
            <v>0</v>
          </cell>
          <cell r="AD940">
            <v>0</v>
          </cell>
          <cell r="AE940">
            <v>0</v>
          </cell>
          <cell r="AF940">
            <v>0</v>
          </cell>
          <cell r="AG940">
            <v>0</v>
          </cell>
          <cell r="AH940">
            <v>0</v>
          </cell>
        </row>
        <row r="940">
          <cell r="AK940">
            <v>550</v>
          </cell>
          <cell r="AL940" t="str">
            <v>外科</v>
          </cell>
        </row>
        <row r="941">
          <cell r="F941" t="str">
            <v>外科</v>
          </cell>
          <cell r="G941">
            <v>2022</v>
          </cell>
        </row>
        <row r="941">
          <cell r="I941" t="str">
            <v>合格</v>
          </cell>
          <cell r="J941">
            <v>0</v>
          </cell>
          <cell r="K941">
            <v>0</v>
          </cell>
          <cell r="L941">
            <v>0</v>
          </cell>
          <cell r="M941">
            <v>160</v>
          </cell>
          <cell r="N941">
            <v>0</v>
          </cell>
          <cell r="O941">
            <v>6</v>
          </cell>
          <cell r="P941">
            <v>1</v>
          </cell>
          <cell r="Q941">
            <v>0</v>
          </cell>
          <cell r="R941">
            <v>0</v>
          </cell>
          <cell r="S941">
            <v>140</v>
          </cell>
          <cell r="T941">
            <v>100</v>
          </cell>
          <cell r="U941">
            <v>10</v>
          </cell>
          <cell r="V941">
            <v>20</v>
          </cell>
          <cell r="W941">
            <v>60</v>
          </cell>
          <cell r="X941">
            <v>60</v>
          </cell>
          <cell r="Y941">
            <v>0</v>
          </cell>
          <cell r="Z941">
            <v>0</v>
          </cell>
          <cell r="AA941">
            <v>0</v>
          </cell>
          <cell r="AB941">
            <v>0</v>
          </cell>
          <cell r="AC941">
            <v>0</v>
          </cell>
          <cell r="AD941">
            <v>0</v>
          </cell>
          <cell r="AE941">
            <v>0</v>
          </cell>
          <cell r="AF941">
            <v>0</v>
          </cell>
          <cell r="AG941">
            <v>0</v>
          </cell>
          <cell r="AH941">
            <v>0</v>
          </cell>
        </row>
        <row r="941">
          <cell r="AK941">
            <v>550</v>
          </cell>
          <cell r="AL941" t="str">
            <v>外科</v>
          </cell>
        </row>
        <row r="942">
          <cell r="F942" t="str">
            <v>外科</v>
          </cell>
          <cell r="G942">
            <v>2022</v>
          </cell>
        </row>
        <row r="942">
          <cell r="I942" t="str">
            <v>合格</v>
          </cell>
          <cell r="J942">
            <v>0</v>
          </cell>
          <cell r="K942">
            <v>0</v>
          </cell>
          <cell r="L942">
            <v>0</v>
          </cell>
          <cell r="M942">
            <v>160</v>
          </cell>
        </row>
        <row r="942">
          <cell r="O942">
            <v>4</v>
          </cell>
          <cell r="P942">
            <v>5</v>
          </cell>
        </row>
        <row r="942">
          <cell r="S942">
            <v>180</v>
          </cell>
          <cell r="T942">
            <v>100</v>
          </cell>
          <cell r="U942">
            <v>10</v>
          </cell>
          <cell r="V942">
            <v>40</v>
          </cell>
          <cell r="W942">
            <v>30</v>
          </cell>
          <cell r="X942">
            <v>30</v>
          </cell>
          <cell r="Y942">
            <v>0</v>
          </cell>
          <cell r="Z942">
            <v>0</v>
          </cell>
          <cell r="AA942">
            <v>0</v>
          </cell>
          <cell r="AB942">
            <v>0</v>
          </cell>
          <cell r="AC942">
            <v>0</v>
          </cell>
          <cell r="AD942">
            <v>0</v>
          </cell>
          <cell r="AE942">
            <v>0</v>
          </cell>
          <cell r="AF942">
            <v>0</v>
          </cell>
          <cell r="AG942">
            <v>0</v>
          </cell>
          <cell r="AH942">
            <v>0</v>
          </cell>
        </row>
        <row r="942">
          <cell r="AK942">
            <v>550</v>
          </cell>
          <cell r="AL942" t="str">
            <v>外科</v>
          </cell>
        </row>
        <row r="943">
          <cell r="F943" t="str">
            <v>外科</v>
          </cell>
          <cell r="G943">
            <v>2022</v>
          </cell>
        </row>
        <row r="943">
          <cell r="I943" t="str">
            <v>合格</v>
          </cell>
          <cell r="J943">
            <v>0</v>
          </cell>
          <cell r="K943">
            <v>0</v>
          </cell>
          <cell r="L943">
            <v>0</v>
          </cell>
          <cell r="M943">
            <v>160</v>
          </cell>
        </row>
        <row r="943">
          <cell r="S943">
            <v>40</v>
          </cell>
          <cell r="T943">
            <v>100</v>
          </cell>
          <cell r="U943">
            <v>10</v>
          </cell>
          <cell r="V943">
            <v>20</v>
          </cell>
          <cell r="W943">
            <v>60</v>
          </cell>
          <cell r="X943">
            <v>30</v>
          </cell>
          <cell r="Y943">
            <v>20</v>
          </cell>
          <cell r="Z943">
            <v>100</v>
          </cell>
          <cell r="AA943">
            <v>0</v>
          </cell>
          <cell r="AB943">
            <v>0</v>
          </cell>
          <cell r="AC943">
            <v>0</v>
          </cell>
          <cell r="AD943">
            <v>0</v>
          </cell>
          <cell r="AE943">
            <v>0</v>
          </cell>
          <cell r="AF943">
            <v>0</v>
          </cell>
          <cell r="AG943">
            <v>0</v>
          </cell>
          <cell r="AH943">
            <v>0</v>
          </cell>
        </row>
        <row r="943">
          <cell r="AK943">
            <v>540</v>
          </cell>
          <cell r="AL943" t="str">
            <v>外科</v>
          </cell>
        </row>
        <row r="944">
          <cell r="F944" t="str">
            <v>外科</v>
          </cell>
          <cell r="G944">
            <v>2021</v>
          </cell>
        </row>
        <row r="944">
          <cell r="I944" t="str">
            <v>合格</v>
          </cell>
          <cell r="J944">
            <v>0</v>
          </cell>
          <cell r="K944">
            <v>0</v>
          </cell>
          <cell r="L944">
            <v>0</v>
          </cell>
          <cell r="M944">
            <v>160</v>
          </cell>
          <cell r="N944">
            <v>0</v>
          </cell>
          <cell r="O944">
            <v>2</v>
          </cell>
          <cell r="P944">
            <v>7</v>
          </cell>
        </row>
        <row r="944">
          <cell r="S944">
            <v>180</v>
          </cell>
          <cell r="T944">
            <v>100</v>
          </cell>
          <cell r="U944">
            <v>10</v>
          </cell>
          <cell r="V944">
            <v>40</v>
          </cell>
          <cell r="W944">
            <v>30</v>
          </cell>
          <cell r="X944">
            <v>0</v>
          </cell>
          <cell r="Y944">
            <v>20</v>
          </cell>
          <cell r="Z944">
            <v>0</v>
          </cell>
          <cell r="AA944">
            <v>0</v>
          </cell>
          <cell r="AB944">
            <v>0</v>
          </cell>
          <cell r="AC944">
            <v>0</v>
          </cell>
          <cell r="AD944">
            <v>0</v>
          </cell>
          <cell r="AE944">
            <v>0</v>
          </cell>
          <cell r="AF944">
            <v>0</v>
          </cell>
          <cell r="AG944">
            <v>0</v>
          </cell>
          <cell r="AH944">
            <v>0</v>
          </cell>
        </row>
        <row r="944">
          <cell r="AK944">
            <v>540</v>
          </cell>
          <cell r="AL944" t="str">
            <v>外科</v>
          </cell>
        </row>
        <row r="945">
          <cell r="F945" t="str">
            <v>外科</v>
          </cell>
          <cell r="G945">
            <v>2022</v>
          </cell>
        </row>
        <row r="945">
          <cell r="I945" t="str">
            <v>合格</v>
          </cell>
          <cell r="J945">
            <v>0</v>
          </cell>
          <cell r="K945">
            <v>0</v>
          </cell>
          <cell r="L945">
            <v>0</v>
          </cell>
          <cell r="M945">
            <v>160</v>
          </cell>
          <cell r="N945">
            <v>0</v>
          </cell>
          <cell r="O945">
            <v>4</v>
          </cell>
          <cell r="P945">
            <v>1</v>
          </cell>
          <cell r="Q945">
            <v>0</v>
          </cell>
          <cell r="R945">
            <v>0</v>
          </cell>
          <cell r="S945">
            <v>100</v>
          </cell>
          <cell r="T945">
            <v>100</v>
          </cell>
          <cell r="U945">
            <v>10</v>
          </cell>
          <cell r="V945">
            <v>20</v>
          </cell>
          <cell r="W945">
            <v>60</v>
          </cell>
          <cell r="X945">
            <v>90</v>
          </cell>
          <cell r="Y945">
            <v>0</v>
          </cell>
          <cell r="Z945">
            <v>0</v>
          </cell>
          <cell r="AA945">
            <v>0</v>
          </cell>
          <cell r="AB945">
            <v>0</v>
          </cell>
          <cell r="AC945">
            <v>0</v>
          </cell>
          <cell r="AD945">
            <v>0</v>
          </cell>
          <cell r="AE945">
            <v>0</v>
          </cell>
          <cell r="AF945">
            <v>0</v>
          </cell>
          <cell r="AG945">
            <v>0</v>
          </cell>
          <cell r="AH945">
            <v>0</v>
          </cell>
        </row>
        <row r="945">
          <cell r="AK945">
            <v>540</v>
          </cell>
          <cell r="AL945" t="str">
            <v>外科</v>
          </cell>
        </row>
        <row r="946">
          <cell r="F946" t="str">
            <v>外科</v>
          </cell>
          <cell r="G946">
            <v>2022</v>
          </cell>
        </row>
        <row r="946">
          <cell r="I946" t="str">
            <v>合格</v>
          </cell>
          <cell r="J946">
            <v>0</v>
          </cell>
          <cell r="K946">
            <v>0</v>
          </cell>
          <cell r="L946">
            <v>0</v>
          </cell>
          <cell r="M946">
            <v>160</v>
          </cell>
        </row>
        <row r="946">
          <cell r="O946">
            <v>4</v>
          </cell>
          <cell r="P946">
            <v>1</v>
          </cell>
        </row>
        <row r="946">
          <cell r="S946">
            <v>100</v>
          </cell>
          <cell r="T946">
            <v>100</v>
          </cell>
          <cell r="U946">
            <v>10</v>
          </cell>
          <cell r="V946">
            <v>40</v>
          </cell>
          <cell r="W946">
            <v>60</v>
          </cell>
          <cell r="X946">
            <v>60</v>
          </cell>
          <cell r="Y946">
            <v>0</v>
          </cell>
          <cell r="Z946">
            <v>0</v>
          </cell>
          <cell r="AA946">
            <v>0</v>
          </cell>
          <cell r="AB946">
            <v>0</v>
          </cell>
          <cell r="AC946">
            <v>0</v>
          </cell>
          <cell r="AD946">
            <v>0</v>
          </cell>
          <cell r="AE946">
            <v>0</v>
          </cell>
          <cell r="AF946">
            <v>0</v>
          </cell>
          <cell r="AG946">
            <v>0</v>
          </cell>
          <cell r="AH946">
            <v>0</v>
          </cell>
        </row>
        <row r="946">
          <cell r="AK946">
            <v>530</v>
          </cell>
          <cell r="AL946" t="str">
            <v>外科</v>
          </cell>
        </row>
        <row r="947">
          <cell r="F947" t="str">
            <v>外科</v>
          </cell>
          <cell r="G947">
            <v>2022</v>
          </cell>
        </row>
        <row r="947">
          <cell r="I947" t="str">
            <v>合格</v>
          </cell>
          <cell r="J947">
            <v>0</v>
          </cell>
          <cell r="K947">
            <v>0</v>
          </cell>
          <cell r="L947">
            <v>0</v>
          </cell>
          <cell r="M947">
            <v>160</v>
          </cell>
          <cell r="N947">
            <v>0</v>
          </cell>
          <cell r="O947">
            <v>5</v>
          </cell>
          <cell r="P947">
            <v>0</v>
          </cell>
          <cell r="Q947">
            <v>0</v>
          </cell>
          <cell r="R947">
            <v>0</v>
          </cell>
          <cell r="S947">
            <v>100</v>
          </cell>
          <cell r="T947">
            <v>100</v>
          </cell>
          <cell r="U947">
            <v>10</v>
          </cell>
          <cell r="V947">
            <v>40</v>
          </cell>
          <cell r="W947">
            <v>0</v>
          </cell>
          <cell r="X947">
            <v>60</v>
          </cell>
          <cell r="Y947">
            <v>60</v>
          </cell>
          <cell r="Z947">
            <v>0</v>
          </cell>
          <cell r="AA947">
            <v>0</v>
          </cell>
          <cell r="AB947">
            <v>0</v>
          </cell>
          <cell r="AC947">
            <v>0</v>
          </cell>
          <cell r="AD947">
            <v>0</v>
          </cell>
          <cell r="AE947">
            <v>0</v>
          </cell>
          <cell r="AF947">
            <v>0</v>
          </cell>
          <cell r="AG947">
            <v>0</v>
          </cell>
          <cell r="AH947">
            <v>0</v>
          </cell>
        </row>
        <row r="947">
          <cell r="AK947">
            <v>530</v>
          </cell>
          <cell r="AL947" t="str">
            <v>外科</v>
          </cell>
        </row>
        <row r="948">
          <cell r="F948" t="str">
            <v>外科</v>
          </cell>
          <cell r="G948">
            <v>2022</v>
          </cell>
        </row>
        <row r="948">
          <cell r="I948" t="str">
            <v>合格</v>
          </cell>
          <cell r="J948">
            <v>0</v>
          </cell>
          <cell r="K948">
            <v>0</v>
          </cell>
          <cell r="L948">
            <v>0</v>
          </cell>
          <cell r="M948">
            <v>160</v>
          </cell>
          <cell r="N948">
            <v>0</v>
          </cell>
          <cell r="O948">
            <v>5</v>
          </cell>
          <cell r="P948">
            <v>0</v>
          </cell>
          <cell r="Q948">
            <v>0</v>
          </cell>
          <cell r="R948">
            <v>0</v>
          </cell>
          <cell r="S948">
            <v>100</v>
          </cell>
          <cell r="T948">
            <v>100</v>
          </cell>
          <cell r="U948">
            <v>0</v>
          </cell>
          <cell r="V948">
            <v>60</v>
          </cell>
          <cell r="W948">
            <v>30</v>
          </cell>
          <cell r="X948">
            <v>60</v>
          </cell>
          <cell r="Y948">
            <v>20</v>
          </cell>
          <cell r="Z948">
            <v>0</v>
          </cell>
          <cell r="AA948">
            <v>0</v>
          </cell>
          <cell r="AB948">
            <v>0</v>
          </cell>
          <cell r="AC948">
            <v>0</v>
          </cell>
          <cell r="AD948">
            <v>0</v>
          </cell>
          <cell r="AE948">
            <v>0</v>
          </cell>
          <cell r="AF948">
            <v>0</v>
          </cell>
          <cell r="AG948">
            <v>0</v>
          </cell>
          <cell r="AH948">
            <v>0</v>
          </cell>
        </row>
        <row r="948">
          <cell r="AK948">
            <v>530</v>
          </cell>
          <cell r="AL948" t="str">
            <v>外科</v>
          </cell>
        </row>
        <row r="949">
          <cell r="F949" t="str">
            <v>外科</v>
          </cell>
          <cell r="G949">
            <v>2021</v>
          </cell>
        </row>
        <row r="949">
          <cell r="I949" t="str">
            <v>合格</v>
          </cell>
          <cell r="J949">
            <v>0</v>
          </cell>
          <cell r="K949">
            <v>0</v>
          </cell>
          <cell r="L949">
            <v>0</v>
          </cell>
          <cell r="M949">
            <v>160</v>
          </cell>
        </row>
        <row r="949">
          <cell r="O949">
            <v>2</v>
          </cell>
          <cell r="P949">
            <v>1</v>
          </cell>
        </row>
        <row r="949">
          <cell r="S949">
            <v>60</v>
          </cell>
          <cell r="T949">
            <v>100</v>
          </cell>
          <cell r="U949">
            <v>0</v>
          </cell>
          <cell r="V949">
            <v>20</v>
          </cell>
          <cell r="W949">
            <v>30</v>
          </cell>
          <cell r="X949">
            <v>60</v>
          </cell>
          <cell r="Y949">
            <v>0</v>
          </cell>
          <cell r="Z949">
            <v>100</v>
          </cell>
          <cell r="AA949">
            <v>0</v>
          </cell>
          <cell r="AB949">
            <v>0</v>
          </cell>
          <cell r="AC949">
            <v>0</v>
          </cell>
          <cell r="AD949">
            <v>0</v>
          </cell>
          <cell r="AE949">
            <v>0</v>
          </cell>
          <cell r="AF949">
            <v>0</v>
          </cell>
          <cell r="AG949">
            <v>0</v>
          </cell>
          <cell r="AH949">
            <v>0</v>
          </cell>
        </row>
        <row r="949">
          <cell r="AK949">
            <v>530</v>
          </cell>
          <cell r="AL949" t="str">
            <v>外科</v>
          </cell>
        </row>
        <row r="950">
          <cell r="F950" t="str">
            <v>外科</v>
          </cell>
          <cell r="G950">
            <v>2020</v>
          </cell>
        </row>
        <row r="950">
          <cell r="I950" t="str">
            <v>合格</v>
          </cell>
          <cell r="J950">
            <v>0</v>
          </cell>
          <cell r="K950">
            <v>0</v>
          </cell>
          <cell r="L950">
            <v>0</v>
          </cell>
          <cell r="M950">
            <v>160</v>
          </cell>
          <cell r="N950">
            <v>0</v>
          </cell>
          <cell r="O950">
            <v>0</v>
          </cell>
          <cell r="P950">
            <v>0</v>
          </cell>
          <cell r="Q950">
            <v>0</v>
          </cell>
          <cell r="R950">
            <v>0</v>
          </cell>
          <cell r="S950">
            <v>0</v>
          </cell>
          <cell r="T950">
            <v>100</v>
          </cell>
          <cell r="U950">
            <v>10</v>
          </cell>
          <cell r="V950">
            <v>0</v>
          </cell>
          <cell r="W950">
            <v>0</v>
          </cell>
          <cell r="X950">
            <v>0</v>
          </cell>
          <cell r="Y950">
            <v>0</v>
          </cell>
          <cell r="Z950">
            <v>100</v>
          </cell>
          <cell r="AA950">
            <v>150</v>
          </cell>
          <cell r="AB950">
            <v>0</v>
          </cell>
          <cell r="AC950">
            <v>0</v>
          </cell>
          <cell r="AD950">
            <v>0</v>
          </cell>
          <cell r="AE950">
            <v>0</v>
          </cell>
          <cell r="AF950">
            <v>0</v>
          </cell>
          <cell r="AG950">
            <v>0</v>
          </cell>
          <cell r="AH950">
            <v>0</v>
          </cell>
        </row>
        <row r="950">
          <cell r="AK950">
            <v>520</v>
          </cell>
          <cell r="AL950" t="str">
            <v>外科</v>
          </cell>
        </row>
        <row r="951">
          <cell r="F951" t="str">
            <v>外科</v>
          </cell>
          <cell r="G951">
            <v>2022</v>
          </cell>
        </row>
        <row r="951">
          <cell r="I951" t="str">
            <v>合格</v>
          </cell>
          <cell r="J951">
            <v>0</v>
          </cell>
          <cell r="K951">
            <v>0</v>
          </cell>
          <cell r="L951">
            <v>0</v>
          </cell>
          <cell r="M951">
            <v>160</v>
          </cell>
          <cell r="N951">
            <v>0</v>
          </cell>
          <cell r="O951">
            <v>5</v>
          </cell>
          <cell r="P951">
            <v>0</v>
          </cell>
          <cell r="Q951">
            <v>0</v>
          </cell>
          <cell r="R951">
            <v>0</v>
          </cell>
          <cell r="S951">
            <v>100</v>
          </cell>
          <cell r="T951">
            <v>100</v>
          </cell>
          <cell r="U951">
            <v>10</v>
          </cell>
          <cell r="V951">
            <v>40</v>
          </cell>
          <cell r="W951">
            <v>30</v>
          </cell>
          <cell r="X951">
            <v>30</v>
          </cell>
          <cell r="Y951">
            <v>40</v>
          </cell>
          <cell r="Z951">
            <v>0</v>
          </cell>
          <cell r="AA951">
            <v>0</v>
          </cell>
          <cell r="AB951">
            <v>0</v>
          </cell>
          <cell r="AC951">
            <v>0</v>
          </cell>
          <cell r="AD951">
            <v>0</v>
          </cell>
          <cell r="AE951">
            <v>0</v>
          </cell>
          <cell r="AF951">
            <v>0</v>
          </cell>
          <cell r="AG951">
            <v>0</v>
          </cell>
          <cell r="AH951">
            <v>0</v>
          </cell>
        </row>
        <row r="951">
          <cell r="AK951">
            <v>510</v>
          </cell>
          <cell r="AL951" t="str">
            <v>外科</v>
          </cell>
        </row>
        <row r="952">
          <cell r="F952" t="str">
            <v>外科</v>
          </cell>
          <cell r="G952">
            <v>2022</v>
          </cell>
        </row>
        <row r="952">
          <cell r="I952" t="str">
            <v>合格</v>
          </cell>
          <cell r="J952">
            <v>0</v>
          </cell>
          <cell r="K952">
            <v>0</v>
          </cell>
          <cell r="L952">
            <v>0</v>
          </cell>
          <cell r="M952">
            <v>160</v>
          </cell>
        </row>
        <row r="952">
          <cell r="O952">
            <v>3</v>
          </cell>
          <cell r="P952">
            <v>1</v>
          </cell>
        </row>
        <row r="952">
          <cell r="S952">
            <v>80</v>
          </cell>
          <cell r="T952">
            <v>100</v>
          </cell>
          <cell r="U952">
            <v>10</v>
          </cell>
          <cell r="V952">
            <v>40</v>
          </cell>
          <cell r="W952">
            <v>60</v>
          </cell>
          <cell r="X952">
            <v>60</v>
          </cell>
          <cell r="Y952">
            <v>0</v>
          </cell>
          <cell r="Z952">
            <v>0</v>
          </cell>
          <cell r="AA952">
            <v>0</v>
          </cell>
          <cell r="AB952">
            <v>0</v>
          </cell>
          <cell r="AC952">
            <v>0</v>
          </cell>
          <cell r="AD952">
            <v>0</v>
          </cell>
          <cell r="AE952">
            <v>0</v>
          </cell>
          <cell r="AF952">
            <v>0</v>
          </cell>
          <cell r="AG952">
            <v>0</v>
          </cell>
          <cell r="AH952">
            <v>0</v>
          </cell>
        </row>
        <row r="952">
          <cell r="AK952">
            <v>510</v>
          </cell>
          <cell r="AL952" t="str">
            <v>外科</v>
          </cell>
        </row>
        <row r="953">
          <cell r="F953" t="str">
            <v>外科</v>
          </cell>
          <cell r="G953">
            <v>2021</v>
          </cell>
        </row>
        <row r="953">
          <cell r="I953" t="str">
            <v>合格</v>
          </cell>
          <cell r="J953">
            <v>0</v>
          </cell>
          <cell r="K953">
            <v>0</v>
          </cell>
          <cell r="L953">
            <v>0</v>
          </cell>
          <cell r="M953">
            <v>160</v>
          </cell>
          <cell r="N953">
            <v>0</v>
          </cell>
          <cell r="O953">
            <v>2</v>
          </cell>
          <cell r="P953">
            <v>3</v>
          </cell>
        </row>
        <row r="953">
          <cell r="S953">
            <v>100</v>
          </cell>
          <cell r="T953">
            <v>100</v>
          </cell>
          <cell r="U953">
            <v>10</v>
          </cell>
          <cell r="V953">
            <v>60</v>
          </cell>
          <cell r="W953">
            <v>0</v>
          </cell>
          <cell r="X953">
            <v>30</v>
          </cell>
          <cell r="Y953">
            <v>40</v>
          </cell>
          <cell r="Z953">
            <v>0</v>
          </cell>
          <cell r="AA953">
            <v>0</v>
          </cell>
          <cell r="AB953">
            <v>0</v>
          </cell>
          <cell r="AC953">
            <v>0</v>
          </cell>
          <cell r="AD953">
            <v>0</v>
          </cell>
          <cell r="AE953">
            <v>0</v>
          </cell>
          <cell r="AF953">
            <v>0</v>
          </cell>
          <cell r="AG953">
            <v>0</v>
          </cell>
          <cell r="AH953">
            <v>0</v>
          </cell>
        </row>
        <row r="953">
          <cell r="AK953">
            <v>500</v>
          </cell>
          <cell r="AL953" t="str">
            <v>外科</v>
          </cell>
        </row>
        <row r="954">
          <cell r="F954" t="str">
            <v>外科</v>
          </cell>
          <cell r="G954">
            <v>2022</v>
          </cell>
        </row>
        <row r="954">
          <cell r="I954" t="str">
            <v>合格</v>
          </cell>
          <cell r="J954">
            <v>0</v>
          </cell>
          <cell r="K954">
            <v>0</v>
          </cell>
          <cell r="L954">
            <v>0</v>
          </cell>
          <cell r="M954">
            <v>160</v>
          </cell>
          <cell r="N954">
            <v>0</v>
          </cell>
          <cell r="O954">
            <v>3</v>
          </cell>
          <cell r="P954">
            <v>0</v>
          </cell>
          <cell r="Q954">
            <v>0</v>
          </cell>
          <cell r="R954">
            <v>0</v>
          </cell>
          <cell r="S954">
            <v>60</v>
          </cell>
          <cell r="T954">
            <v>100</v>
          </cell>
          <cell r="U954">
            <v>10</v>
          </cell>
          <cell r="V954">
            <v>60</v>
          </cell>
          <cell r="W954">
            <v>30</v>
          </cell>
          <cell r="X954">
            <v>60</v>
          </cell>
          <cell r="Y954">
            <v>20</v>
          </cell>
          <cell r="Z954">
            <v>0</v>
          </cell>
          <cell r="AA954">
            <v>0</v>
          </cell>
          <cell r="AB954">
            <v>0</v>
          </cell>
          <cell r="AC954">
            <v>0</v>
          </cell>
          <cell r="AD954">
            <v>0</v>
          </cell>
          <cell r="AE954">
            <v>0</v>
          </cell>
          <cell r="AF954">
            <v>0</v>
          </cell>
          <cell r="AG954">
            <v>0</v>
          </cell>
          <cell r="AH954">
            <v>0</v>
          </cell>
        </row>
        <row r="954">
          <cell r="AK954">
            <v>500</v>
          </cell>
          <cell r="AL954" t="str">
            <v>外科</v>
          </cell>
        </row>
        <row r="955">
          <cell r="F955" t="str">
            <v>外科</v>
          </cell>
          <cell r="G955">
            <v>2022</v>
          </cell>
        </row>
        <row r="955">
          <cell r="I955" t="str">
            <v>合格</v>
          </cell>
          <cell r="J955">
            <v>0</v>
          </cell>
          <cell r="K955">
            <v>0</v>
          </cell>
          <cell r="L955">
            <v>0</v>
          </cell>
          <cell r="M955">
            <v>160</v>
          </cell>
          <cell r="N955">
            <v>0</v>
          </cell>
          <cell r="O955">
            <v>1</v>
          </cell>
          <cell r="P955">
            <v>2</v>
          </cell>
          <cell r="Q955">
            <v>0</v>
          </cell>
          <cell r="R955">
            <v>0</v>
          </cell>
          <cell r="S955">
            <v>60</v>
          </cell>
          <cell r="T955">
            <v>100</v>
          </cell>
          <cell r="U955">
            <v>10</v>
          </cell>
          <cell r="V955">
            <v>20</v>
          </cell>
          <cell r="W955">
            <v>60</v>
          </cell>
          <cell r="X955">
            <v>90</v>
          </cell>
          <cell r="Y955">
            <v>0</v>
          </cell>
          <cell r="Z955">
            <v>0</v>
          </cell>
          <cell r="AA955">
            <v>0</v>
          </cell>
          <cell r="AB955">
            <v>0</v>
          </cell>
          <cell r="AC955">
            <v>0</v>
          </cell>
          <cell r="AD955">
            <v>0</v>
          </cell>
          <cell r="AE955">
            <v>0</v>
          </cell>
          <cell r="AF955">
            <v>0</v>
          </cell>
          <cell r="AG955">
            <v>0</v>
          </cell>
          <cell r="AH955">
            <v>0</v>
          </cell>
        </row>
        <row r="955">
          <cell r="AK955">
            <v>500</v>
          </cell>
          <cell r="AL955" t="str">
            <v>外科</v>
          </cell>
        </row>
        <row r="956">
          <cell r="F956" t="str">
            <v>外科</v>
          </cell>
          <cell r="G956">
            <v>2022</v>
          </cell>
        </row>
        <row r="956">
          <cell r="I956" t="str">
            <v>合格</v>
          </cell>
          <cell r="J956">
            <v>0</v>
          </cell>
          <cell r="K956">
            <v>0</v>
          </cell>
          <cell r="L956">
            <v>0</v>
          </cell>
          <cell r="M956">
            <v>160</v>
          </cell>
          <cell r="N956">
            <v>0</v>
          </cell>
          <cell r="O956">
            <v>3</v>
          </cell>
          <cell r="P956">
            <v>0</v>
          </cell>
          <cell r="Q956">
            <v>0</v>
          </cell>
          <cell r="R956">
            <v>0</v>
          </cell>
          <cell r="S956">
            <v>60</v>
          </cell>
          <cell r="T956">
            <v>100</v>
          </cell>
          <cell r="U956">
            <v>10</v>
          </cell>
          <cell r="V956">
            <v>40</v>
          </cell>
          <cell r="W956">
            <v>60</v>
          </cell>
          <cell r="X956">
            <v>60</v>
          </cell>
          <cell r="Y956">
            <v>0</v>
          </cell>
          <cell r="Z956">
            <v>0</v>
          </cell>
          <cell r="AA956">
            <v>0</v>
          </cell>
          <cell r="AB956">
            <v>0</v>
          </cell>
          <cell r="AC956">
            <v>0</v>
          </cell>
          <cell r="AD956">
            <v>0</v>
          </cell>
          <cell r="AE956">
            <v>0</v>
          </cell>
          <cell r="AF956">
            <v>0</v>
          </cell>
          <cell r="AG956">
            <v>0</v>
          </cell>
          <cell r="AH956">
            <v>0</v>
          </cell>
        </row>
        <row r="956">
          <cell r="AK956">
            <v>490</v>
          </cell>
          <cell r="AL956" t="str">
            <v>外科</v>
          </cell>
        </row>
        <row r="957">
          <cell r="F957" t="str">
            <v>外科</v>
          </cell>
          <cell r="G957">
            <v>2022</v>
          </cell>
        </row>
        <row r="957">
          <cell r="I957" t="str">
            <v>合格</v>
          </cell>
          <cell r="J957">
            <v>0</v>
          </cell>
          <cell r="K957">
            <v>0</v>
          </cell>
          <cell r="L957">
            <v>0</v>
          </cell>
          <cell r="M957">
            <v>160</v>
          </cell>
        </row>
        <row r="957">
          <cell r="O957">
            <v>4</v>
          </cell>
          <cell r="P957">
            <v>2</v>
          </cell>
        </row>
        <row r="957">
          <cell r="S957">
            <v>120</v>
          </cell>
          <cell r="T957">
            <v>100</v>
          </cell>
          <cell r="U957">
            <v>10</v>
          </cell>
          <cell r="V957">
            <v>40</v>
          </cell>
          <cell r="W957">
            <v>30</v>
          </cell>
          <cell r="X957">
            <v>30</v>
          </cell>
          <cell r="Y957">
            <v>0</v>
          </cell>
          <cell r="Z957">
            <v>0</v>
          </cell>
          <cell r="AA957">
            <v>0</v>
          </cell>
          <cell r="AB957">
            <v>0</v>
          </cell>
          <cell r="AC957">
            <v>0</v>
          </cell>
          <cell r="AD957">
            <v>0</v>
          </cell>
          <cell r="AE957">
            <v>0</v>
          </cell>
          <cell r="AF957">
            <v>0</v>
          </cell>
          <cell r="AG957">
            <v>0</v>
          </cell>
          <cell r="AH957">
            <v>0</v>
          </cell>
        </row>
        <row r="957">
          <cell r="AK957">
            <v>490</v>
          </cell>
          <cell r="AL957" t="str">
            <v>外科</v>
          </cell>
        </row>
        <row r="958">
          <cell r="F958" t="str">
            <v>外科</v>
          </cell>
          <cell r="G958">
            <v>2022</v>
          </cell>
        </row>
        <row r="958">
          <cell r="I958" t="str">
            <v>合格</v>
          </cell>
          <cell r="J958">
            <v>0</v>
          </cell>
          <cell r="K958">
            <v>0</v>
          </cell>
          <cell r="L958">
            <v>0</v>
          </cell>
          <cell r="M958">
            <v>160</v>
          </cell>
        </row>
        <row r="958">
          <cell r="O958">
            <v>3</v>
          </cell>
          <cell r="P958">
            <v>1</v>
          </cell>
        </row>
        <row r="958">
          <cell r="S958">
            <v>80</v>
          </cell>
          <cell r="T958">
            <v>100</v>
          </cell>
          <cell r="U958">
            <v>10</v>
          </cell>
          <cell r="V958">
            <v>20</v>
          </cell>
          <cell r="W958">
            <v>60</v>
          </cell>
          <cell r="X958">
            <v>60</v>
          </cell>
          <cell r="Y958">
            <v>0</v>
          </cell>
          <cell r="Z958">
            <v>0</v>
          </cell>
          <cell r="AA958">
            <v>0</v>
          </cell>
          <cell r="AB958">
            <v>0</v>
          </cell>
          <cell r="AC958">
            <v>0</v>
          </cell>
          <cell r="AD958">
            <v>0</v>
          </cell>
          <cell r="AE958">
            <v>0</v>
          </cell>
          <cell r="AF958">
            <v>0</v>
          </cell>
          <cell r="AG958">
            <v>0</v>
          </cell>
          <cell r="AH958">
            <v>0</v>
          </cell>
        </row>
        <row r="958">
          <cell r="AK958">
            <v>490</v>
          </cell>
          <cell r="AL958" t="str">
            <v>外科</v>
          </cell>
        </row>
        <row r="959">
          <cell r="F959" t="str">
            <v>外科</v>
          </cell>
          <cell r="G959">
            <v>2022</v>
          </cell>
        </row>
        <row r="959">
          <cell r="I959" t="str">
            <v>合格</v>
          </cell>
          <cell r="J959">
            <v>0</v>
          </cell>
          <cell r="K959">
            <v>0</v>
          </cell>
          <cell r="L959">
            <v>0</v>
          </cell>
          <cell r="M959">
            <v>160</v>
          </cell>
          <cell r="N959">
            <v>0</v>
          </cell>
          <cell r="O959">
            <v>3</v>
          </cell>
          <cell r="P959">
            <v>0</v>
          </cell>
          <cell r="Q959">
            <v>0</v>
          </cell>
          <cell r="R959">
            <v>0</v>
          </cell>
          <cell r="S959">
            <v>60</v>
          </cell>
          <cell r="T959">
            <v>100</v>
          </cell>
          <cell r="U959">
            <v>10</v>
          </cell>
          <cell r="V959">
            <v>40</v>
          </cell>
          <cell r="W959">
            <v>60</v>
          </cell>
          <cell r="X959">
            <v>60</v>
          </cell>
          <cell r="Y959">
            <v>0</v>
          </cell>
          <cell r="Z959">
            <v>0</v>
          </cell>
          <cell r="AA959">
            <v>0</v>
          </cell>
          <cell r="AB959">
            <v>0</v>
          </cell>
          <cell r="AC959">
            <v>0</v>
          </cell>
          <cell r="AD959">
            <v>0</v>
          </cell>
          <cell r="AE959">
            <v>0</v>
          </cell>
          <cell r="AF959">
            <v>0</v>
          </cell>
          <cell r="AG959">
            <v>0</v>
          </cell>
          <cell r="AH959">
            <v>0</v>
          </cell>
        </row>
        <row r="959">
          <cell r="AK959">
            <v>490</v>
          </cell>
          <cell r="AL959" t="str">
            <v>外科</v>
          </cell>
        </row>
        <row r="960">
          <cell r="F960" t="str">
            <v>外科</v>
          </cell>
          <cell r="G960">
            <v>2022</v>
          </cell>
        </row>
        <row r="960">
          <cell r="I960" t="str">
            <v>合格</v>
          </cell>
          <cell r="J960">
            <v>0</v>
          </cell>
          <cell r="K960">
            <v>0</v>
          </cell>
          <cell r="L960">
            <v>0</v>
          </cell>
          <cell r="M960">
            <v>160</v>
          </cell>
          <cell r="N960">
            <v>0</v>
          </cell>
          <cell r="O960">
            <v>3</v>
          </cell>
          <cell r="P960">
            <v>0</v>
          </cell>
          <cell r="Q960">
            <v>0</v>
          </cell>
          <cell r="R960">
            <v>0</v>
          </cell>
          <cell r="S960">
            <v>60</v>
          </cell>
          <cell r="T960">
            <v>100</v>
          </cell>
          <cell r="U960">
            <v>10</v>
          </cell>
          <cell r="V960">
            <v>40</v>
          </cell>
          <cell r="W960">
            <v>60</v>
          </cell>
          <cell r="X960">
            <v>60</v>
          </cell>
          <cell r="Y960">
            <v>0</v>
          </cell>
          <cell r="Z960">
            <v>0</v>
          </cell>
          <cell r="AA960">
            <v>0</v>
          </cell>
          <cell r="AB960">
            <v>0</v>
          </cell>
          <cell r="AC960">
            <v>0</v>
          </cell>
          <cell r="AD960">
            <v>0</v>
          </cell>
          <cell r="AE960">
            <v>0</v>
          </cell>
          <cell r="AF960">
            <v>0</v>
          </cell>
          <cell r="AG960">
            <v>0</v>
          </cell>
          <cell r="AH960">
            <v>0</v>
          </cell>
        </row>
        <row r="960">
          <cell r="AK960">
            <v>490</v>
          </cell>
          <cell r="AL960" t="str">
            <v>外科</v>
          </cell>
        </row>
        <row r="961">
          <cell r="F961" t="str">
            <v>外科</v>
          </cell>
          <cell r="G961">
            <v>2022</v>
          </cell>
        </row>
        <row r="961">
          <cell r="I961" t="str">
            <v>合格</v>
          </cell>
          <cell r="J961">
            <v>0</v>
          </cell>
          <cell r="K961">
            <v>0</v>
          </cell>
          <cell r="L961">
            <v>0</v>
          </cell>
          <cell r="M961">
            <v>160</v>
          </cell>
          <cell r="N961">
            <v>0</v>
          </cell>
          <cell r="O961">
            <v>3</v>
          </cell>
          <cell r="P961">
            <v>0</v>
          </cell>
          <cell r="Q961">
            <v>0</v>
          </cell>
          <cell r="R961">
            <v>0</v>
          </cell>
          <cell r="S961">
            <v>60</v>
          </cell>
          <cell r="T961">
            <v>100</v>
          </cell>
          <cell r="U961">
            <v>10</v>
          </cell>
          <cell r="V961">
            <v>40</v>
          </cell>
          <cell r="W961">
            <v>60</v>
          </cell>
          <cell r="X961">
            <v>60</v>
          </cell>
          <cell r="Y961">
            <v>0</v>
          </cell>
          <cell r="Z961">
            <v>0</v>
          </cell>
          <cell r="AA961">
            <v>0</v>
          </cell>
          <cell r="AB961">
            <v>0</v>
          </cell>
          <cell r="AC961">
            <v>0</v>
          </cell>
          <cell r="AD961">
            <v>0</v>
          </cell>
          <cell r="AE961">
            <v>0</v>
          </cell>
          <cell r="AF961">
            <v>0</v>
          </cell>
          <cell r="AG961">
            <v>0</v>
          </cell>
          <cell r="AH961">
            <v>0</v>
          </cell>
        </row>
        <row r="961">
          <cell r="AK961">
            <v>490</v>
          </cell>
          <cell r="AL961" t="str">
            <v>外科</v>
          </cell>
        </row>
        <row r="962">
          <cell r="F962" t="str">
            <v>外科</v>
          </cell>
          <cell r="G962">
            <v>2021</v>
          </cell>
        </row>
        <row r="962">
          <cell r="I962" t="str">
            <v>合格</v>
          </cell>
          <cell r="J962">
            <v>0</v>
          </cell>
          <cell r="K962">
            <v>0</v>
          </cell>
          <cell r="L962">
            <v>0</v>
          </cell>
          <cell r="M962">
            <v>160</v>
          </cell>
        </row>
        <row r="962">
          <cell r="S962">
            <v>80</v>
          </cell>
          <cell r="T962">
            <v>100</v>
          </cell>
          <cell r="U962">
            <v>10</v>
          </cell>
          <cell r="V962">
            <v>20</v>
          </cell>
          <cell r="W962">
            <v>60</v>
          </cell>
          <cell r="X962">
            <v>30</v>
          </cell>
          <cell r="Y962">
            <v>20</v>
          </cell>
          <cell r="Z962">
            <v>0</v>
          </cell>
          <cell r="AA962">
            <v>0</v>
          </cell>
          <cell r="AB962">
            <v>0</v>
          </cell>
          <cell r="AC962">
            <v>0</v>
          </cell>
          <cell r="AD962">
            <v>0</v>
          </cell>
          <cell r="AE962">
            <v>0</v>
          </cell>
          <cell r="AF962">
            <v>0</v>
          </cell>
          <cell r="AG962">
            <v>0</v>
          </cell>
          <cell r="AH962">
            <v>0</v>
          </cell>
        </row>
        <row r="962">
          <cell r="AK962">
            <v>480</v>
          </cell>
          <cell r="AL962" t="str">
            <v>外科</v>
          </cell>
        </row>
        <row r="963">
          <cell r="F963" t="str">
            <v>外科</v>
          </cell>
          <cell r="G963">
            <v>2022</v>
          </cell>
        </row>
        <row r="963">
          <cell r="I963" t="str">
            <v>合格</v>
          </cell>
          <cell r="J963">
            <v>0</v>
          </cell>
          <cell r="K963">
            <v>0</v>
          </cell>
          <cell r="L963">
            <v>0</v>
          </cell>
          <cell r="M963">
            <v>160</v>
          </cell>
          <cell r="N963">
            <v>0</v>
          </cell>
          <cell r="O963">
            <v>5</v>
          </cell>
          <cell r="P963">
            <v>0</v>
          </cell>
          <cell r="Q963">
            <v>0</v>
          </cell>
          <cell r="R963">
            <v>0</v>
          </cell>
          <cell r="S963">
            <v>100</v>
          </cell>
          <cell r="T963">
            <v>100</v>
          </cell>
          <cell r="U963">
            <v>10</v>
          </cell>
          <cell r="V963">
            <v>20</v>
          </cell>
          <cell r="W963">
            <v>30</v>
          </cell>
          <cell r="X963">
            <v>60</v>
          </cell>
          <cell r="Y963">
            <v>0</v>
          </cell>
          <cell r="Z963">
            <v>0</v>
          </cell>
          <cell r="AA963">
            <v>0</v>
          </cell>
          <cell r="AB963">
            <v>0</v>
          </cell>
          <cell r="AC963">
            <v>0</v>
          </cell>
          <cell r="AD963">
            <v>0</v>
          </cell>
          <cell r="AE963">
            <v>0</v>
          </cell>
          <cell r="AF963">
            <v>0</v>
          </cell>
          <cell r="AG963">
            <v>0</v>
          </cell>
          <cell r="AH963">
            <v>0</v>
          </cell>
        </row>
        <row r="963">
          <cell r="AK963">
            <v>480</v>
          </cell>
          <cell r="AL963" t="str">
            <v>外科</v>
          </cell>
        </row>
        <row r="964">
          <cell r="F964" t="str">
            <v>外科</v>
          </cell>
          <cell r="G964">
            <v>2022</v>
          </cell>
        </row>
        <row r="964">
          <cell r="I964" t="str">
            <v>合格</v>
          </cell>
          <cell r="J964">
            <v>0</v>
          </cell>
          <cell r="K964">
            <v>0</v>
          </cell>
          <cell r="L964">
            <v>0</v>
          </cell>
          <cell r="M964">
            <v>120</v>
          </cell>
        </row>
        <row r="964">
          <cell r="O964">
            <v>2</v>
          </cell>
          <cell r="P964">
            <v>2</v>
          </cell>
        </row>
        <row r="964">
          <cell r="S964">
            <v>80</v>
          </cell>
          <cell r="T964">
            <v>100</v>
          </cell>
          <cell r="U964">
            <v>10</v>
          </cell>
          <cell r="V964">
            <v>80</v>
          </cell>
          <cell r="W964">
            <v>60</v>
          </cell>
          <cell r="X964">
            <v>30</v>
          </cell>
          <cell r="Y964">
            <v>0</v>
          </cell>
          <cell r="Z964">
            <v>0</v>
          </cell>
          <cell r="AA964">
            <v>0</v>
          </cell>
          <cell r="AB964">
            <v>0</v>
          </cell>
          <cell r="AC964">
            <v>0</v>
          </cell>
          <cell r="AD964">
            <v>0</v>
          </cell>
          <cell r="AE964">
            <v>0</v>
          </cell>
          <cell r="AF964">
            <v>0</v>
          </cell>
          <cell r="AG964">
            <v>0</v>
          </cell>
          <cell r="AH964">
            <v>0</v>
          </cell>
        </row>
        <row r="964">
          <cell r="AK964">
            <v>480</v>
          </cell>
          <cell r="AL964" t="str">
            <v>外科</v>
          </cell>
        </row>
        <row r="965">
          <cell r="F965" t="str">
            <v>外科</v>
          </cell>
          <cell r="G965">
            <v>2022</v>
          </cell>
        </row>
        <row r="965">
          <cell r="I965" t="str">
            <v>合格</v>
          </cell>
          <cell r="J965">
            <v>0</v>
          </cell>
          <cell r="K965">
            <v>0</v>
          </cell>
          <cell r="L965">
            <v>0</v>
          </cell>
          <cell r="M965">
            <v>160</v>
          </cell>
        </row>
        <row r="965">
          <cell r="S965">
            <v>80</v>
          </cell>
          <cell r="T965">
            <v>100</v>
          </cell>
          <cell r="U965">
            <v>10</v>
          </cell>
          <cell r="V965">
            <v>20</v>
          </cell>
          <cell r="W965">
            <v>60</v>
          </cell>
          <cell r="X965">
            <v>30</v>
          </cell>
          <cell r="Y965">
            <v>20</v>
          </cell>
          <cell r="Z965">
            <v>0</v>
          </cell>
          <cell r="AA965">
            <v>0</v>
          </cell>
          <cell r="AB965">
            <v>0</v>
          </cell>
          <cell r="AC965">
            <v>0</v>
          </cell>
          <cell r="AD965">
            <v>0</v>
          </cell>
          <cell r="AE965">
            <v>0</v>
          </cell>
          <cell r="AF965">
            <v>0</v>
          </cell>
          <cell r="AG965">
            <v>0</v>
          </cell>
          <cell r="AH965">
            <v>0</v>
          </cell>
        </row>
        <row r="965">
          <cell r="AK965">
            <v>480</v>
          </cell>
          <cell r="AL965" t="str">
            <v>外科</v>
          </cell>
        </row>
        <row r="966">
          <cell r="F966" t="str">
            <v>外科</v>
          </cell>
          <cell r="G966">
            <v>2022</v>
          </cell>
        </row>
        <row r="966">
          <cell r="I966" t="str">
            <v>合格</v>
          </cell>
          <cell r="J966">
            <v>0</v>
          </cell>
          <cell r="K966">
            <v>0</v>
          </cell>
          <cell r="L966">
            <v>0</v>
          </cell>
          <cell r="M966">
            <v>160</v>
          </cell>
        </row>
        <row r="966">
          <cell r="S966">
            <v>80</v>
          </cell>
          <cell r="T966">
            <v>100</v>
          </cell>
          <cell r="U966">
            <v>10</v>
          </cell>
          <cell r="V966">
            <v>20</v>
          </cell>
          <cell r="W966">
            <v>60</v>
          </cell>
          <cell r="X966">
            <v>30</v>
          </cell>
          <cell r="Y966">
            <v>20</v>
          </cell>
          <cell r="Z966">
            <v>0</v>
          </cell>
          <cell r="AA966">
            <v>0</v>
          </cell>
          <cell r="AB966">
            <v>0</v>
          </cell>
          <cell r="AC966">
            <v>0</v>
          </cell>
          <cell r="AD966">
            <v>0</v>
          </cell>
          <cell r="AE966">
            <v>0</v>
          </cell>
          <cell r="AF966">
            <v>0</v>
          </cell>
          <cell r="AG966">
            <v>0</v>
          </cell>
          <cell r="AH966">
            <v>0</v>
          </cell>
        </row>
        <row r="966">
          <cell r="AK966">
            <v>480</v>
          </cell>
          <cell r="AL966" t="str">
            <v>外科</v>
          </cell>
        </row>
        <row r="967">
          <cell r="F967" t="str">
            <v>外科</v>
          </cell>
          <cell r="G967">
            <v>2022</v>
          </cell>
        </row>
        <row r="967">
          <cell r="I967" t="str">
            <v>合格</v>
          </cell>
          <cell r="J967">
            <v>0</v>
          </cell>
          <cell r="K967">
            <v>0</v>
          </cell>
          <cell r="L967">
            <v>0</v>
          </cell>
          <cell r="M967">
            <v>160</v>
          </cell>
        </row>
        <row r="967">
          <cell r="S967">
            <v>80</v>
          </cell>
          <cell r="T967">
            <v>100</v>
          </cell>
          <cell r="U967">
            <v>10</v>
          </cell>
          <cell r="V967">
            <v>20</v>
          </cell>
          <cell r="W967">
            <v>60</v>
          </cell>
          <cell r="X967">
            <v>30</v>
          </cell>
          <cell r="Y967">
            <v>20</v>
          </cell>
          <cell r="Z967">
            <v>0</v>
          </cell>
          <cell r="AA967">
            <v>0</v>
          </cell>
          <cell r="AB967">
            <v>0</v>
          </cell>
          <cell r="AC967">
            <v>0</v>
          </cell>
          <cell r="AD967">
            <v>0</v>
          </cell>
          <cell r="AE967">
            <v>0</v>
          </cell>
          <cell r="AF967">
            <v>0</v>
          </cell>
          <cell r="AG967">
            <v>0</v>
          </cell>
          <cell r="AH967">
            <v>0</v>
          </cell>
        </row>
        <row r="967">
          <cell r="AK967">
            <v>480</v>
          </cell>
          <cell r="AL967" t="str">
            <v>外科</v>
          </cell>
        </row>
        <row r="968">
          <cell r="F968" t="str">
            <v>外科</v>
          </cell>
          <cell r="G968">
            <v>2022</v>
          </cell>
        </row>
        <row r="968">
          <cell r="I968" t="str">
            <v>合格</v>
          </cell>
          <cell r="J968">
            <v>0</v>
          </cell>
          <cell r="K968">
            <v>0</v>
          </cell>
          <cell r="L968">
            <v>0</v>
          </cell>
          <cell r="M968">
            <v>160</v>
          </cell>
          <cell r="N968">
            <v>0</v>
          </cell>
          <cell r="O968">
            <v>7</v>
          </cell>
          <cell r="P968">
            <v>0</v>
          </cell>
          <cell r="Q968">
            <v>0</v>
          </cell>
          <cell r="R968">
            <v>0</v>
          </cell>
          <cell r="S968">
            <v>140</v>
          </cell>
          <cell r="T968">
            <v>100</v>
          </cell>
          <cell r="U968">
            <v>10</v>
          </cell>
          <cell r="V968">
            <v>20</v>
          </cell>
          <cell r="W968">
            <v>30</v>
          </cell>
          <cell r="X968">
            <v>0</v>
          </cell>
          <cell r="Y968">
            <v>20</v>
          </cell>
          <cell r="Z968">
            <v>0</v>
          </cell>
          <cell r="AA968">
            <v>0</v>
          </cell>
          <cell r="AB968">
            <v>0</v>
          </cell>
          <cell r="AC968">
            <v>0</v>
          </cell>
          <cell r="AD968">
            <v>0</v>
          </cell>
          <cell r="AE968">
            <v>0</v>
          </cell>
          <cell r="AF968">
            <v>0</v>
          </cell>
          <cell r="AG968">
            <v>0</v>
          </cell>
          <cell r="AH968">
            <v>0</v>
          </cell>
        </row>
        <row r="968">
          <cell r="AK968">
            <v>480</v>
          </cell>
          <cell r="AL968" t="str">
            <v>外科</v>
          </cell>
        </row>
        <row r="969">
          <cell r="F969" t="str">
            <v>外科</v>
          </cell>
          <cell r="G969">
            <v>2022</v>
          </cell>
        </row>
        <row r="969">
          <cell r="I969" t="str">
            <v>合格</v>
          </cell>
          <cell r="J969">
            <v>0</v>
          </cell>
          <cell r="K969">
            <v>0</v>
          </cell>
          <cell r="L969">
            <v>0</v>
          </cell>
          <cell r="M969">
            <v>160</v>
          </cell>
          <cell r="N969">
            <v>0</v>
          </cell>
          <cell r="O969">
            <v>4</v>
          </cell>
          <cell r="P969">
            <v>1</v>
          </cell>
          <cell r="Q969">
            <v>0</v>
          </cell>
          <cell r="R969">
            <v>0</v>
          </cell>
          <cell r="S969">
            <v>100</v>
          </cell>
          <cell r="T969">
            <v>100</v>
          </cell>
          <cell r="U969">
            <v>0</v>
          </cell>
          <cell r="V969">
            <v>0</v>
          </cell>
          <cell r="W969">
            <v>60</v>
          </cell>
          <cell r="X969">
            <v>60</v>
          </cell>
          <cell r="Y969">
            <v>0</v>
          </cell>
          <cell r="Z969">
            <v>0</v>
          </cell>
          <cell r="AA969">
            <v>0</v>
          </cell>
          <cell r="AB969">
            <v>0</v>
          </cell>
          <cell r="AC969">
            <v>0</v>
          </cell>
          <cell r="AD969">
            <v>0</v>
          </cell>
          <cell r="AE969">
            <v>0</v>
          </cell>
          <cell r="AF969">
            <v>0</v>
          </cell>
          <cell r="AG969">
            <v>0</v>
          </cell>
          <cell r="AH969">
            <v>0</v>
          </cell>
        </row>
        <row r="969">
          <cell r="AK969">
            <v>480</v>
          </cell>
          <cell r="AL969" t="str">
            <v>外科</v>
          </cell>
        </row>
        <row r="970">
          <cell r="F970" t="str">
            <v>外科</v>
          </cell>
          <cell r="G970">
            <v>2020</v>
          </cell>
        </row>
        <row r="970">
          <cell r="I970" t="str">
            <v>合格</v>
          </cell>
          <cell r="J970">
            <v>0</v>
          </cell>
          <cell r="K970">
            <v>0</v>
          </cell>
          <cell r="L970">
            <v>0</v>
          </cell>
          <cell r="M970">
            <v>120</v>
          </cell>
          <cell r="N970">
            <v>0</v>
          </cell>
          <cell r="O970">
            <v>4</v>
          </cell>
          <cell r="P970">
            <v>2</v>
          </cell>
        </row>
        <row r="970">
          <cell r="S970">
            <v>120</v>
          </cell>
          <cell r="T970">
            <v>100</v>
          </cell>
          <cell r="U970">
            <v>10</v>
          </cell>
          <cell r="V970">
            <v>0</v>
          </cell>
          <cell r="W970">
            <v>0</v>
          </cell>
          <cell r="X970">
            <v>0</v>
          </cell>
          <cell r="Y970">
            <v>20</v>
          </cell>
          <cell r="Z970">
            <v>100</v>
          </cell>
          <cell r="AA970">
            <v>0</v>
          </cell>
          <cell r="AB970">
            <v>0</v>
          </cell>
          <cell r="AC970">
            <v>0</v>
          </cell>
          <cell r="AD970">
            <v>0</v>
          </cell>
          <cell r="AE970">
            <v>0</v>
          </cell>
          <cell r="AF970">
            <v>0</v>
          </cell>
          <cell r="AG970">
            <v>0</v>
          </cell>
          <cell r="AH970">
            <v>0</v>
          </cell>
        </row>
        <row r="970">
          <cell r="AK970">
            <v>470</v>
          </cell>
          <cell r="AL970" t="str">
            <v>外科</v>
          </cell>
        </row>
        <row r="971">
          <cell r="F971" t="str">
            <v>外科</v>
          </cell>
          <cell r="G971">
            <v>2022</v>
          </cell>
        </row>
        <row r="971">
          <cell r="I971" t="str">
            <v>合格</v>
          </cell>
          <cell r="J971">
            <v>0</v>
          </cell>
          <cell r="K971">
            <v>0</v>
          </cell>
          <cell r="L971">
            <v>0</v>
          </cell>
          <cell r="M971">
            <v>160</v>
          </cell>
          <cell r="N971">
            <v>0</v>
          </cell>
          <cell r="O971">
            <v>7</v>
          </cell>
          <cell r="P971">
            <v>2</v>
          </cell>
          <cell r="Q971">
            <v>0</v>
          </cell>
          <cell r="R971">
            <v>0</v>
          </cell>
          <cell r="S971">
            <v>180</v>
          </cell>
          <cell r="T971">
            <v>100</v>
          </cell>
          <cell r="U971">
            <v>0</v>
          </cell>
          <cell r="V971">
            <v>0</v>
          </cell>
          <cell r="W971">
            <v>0</v>
          </cell>
          <cell r="X971">
            <v>30</v>
          </cell>
          <cell r="Y971">
            <v>0</v>
          </cell>
          <cell r="Z971">
            <v>0</v>
          </cell>
          <cell r="AA971">
            <v>0</v>
          </cell>
          <cell r="AB971">
            <v>0</v>
          </cell>
          <cell r="AC971">
            <v>0</v>
          </cell>
          <cell r="AD971">
            <v>0</v>
          </cell>
          <cell r="AE971">
            <v>0</v>
          </cell>
          <cell r="AF971">
            <v>0</v>
          </cell>
          <cell r="AG971">
            <v>0</v>
          </cell>
          <cell r="AH971">
            <v>0</v>
          </cell>
        </row>
        <row r="971">
          <cell r="AK971">
            <v>470</v>
          </cell>
          <cell r="AL971" t="str">
            <v>外科</v>
          </cell>
        </row>
        <row r="972">
          <cell r="F972" t="str">
            <v>外科</v>
          </cell>
          <cell r="G972">
            <v>2022</v>
          </cell>
        </row>
        <row r="972">
          <cell r="I972" t="str">
            <v>合格</v>
          </cell>
          <cell r="J972">
            <v>0</v>
          </cell>
          <cell r="K972">
            <v>0</v>
          </cell>
          <cell r="L972">
            <v>0</v>
          </cell>
          <cell r="M972">
            <v>160</v>
          </cell>
          <cell r="N972">
            <v>0</v>
          </cell>
          <cell r="O972">
            <v>4</v>
          </cell>
          <cell r="P972">
            <v>0</v>
          </cell>
          <cell r="Q972">
            <v>0</v>
          </cell>
          <cell r="R972">
            <v>0</v>
          </cell>
          <cell r="S972">
            <v>80</v>
          </cell>
          <cell r="T972">
            <v>100</v>
          </cell>
          <cell r="U972">
            <v>10</v>
          </cell>
          <cell r="V972">
            <v>40</v>
          </cell>
          <cell r="W972">
            <v>30</v>
          </cell>
          <cell r="X972">
            <v>30</v>
          </cell>
          <cell r="Y972">
            <v>20</v>
          </cell>
          <cell r="Z972">
            <v>0</v>
          </cell>
          <cell r="AA972">
            <v>0</v>
          </cell>
          <cell r="AB972">
            <v>0</v>
          </cell>
          <cell r="AC972">
            <v>0</v>
          </cell>
          <cell r="AD972">
            <v>0</v>
          </cell>
          <cell r="AE972">
            <v>0</v>
          </cell>
          <cell r="AF972">
            <v>0</v>
          </cell>
          <cell r="AG972">
            <v>0</v>
          </cell>
          <cell r="AH972">
            <v>0</v>
          </cell>
        </row>
        <row r="972">
          <cell r="AK972">
            <v>470</v>
          </cell>
          <cell r="AL972" t="str">
            <v>外科</v>
          </cell>
        </row>
        <row r="973">
          <cell r="F973" t="str">
            <v>外科</v>
          </cell>
          <cell r="G973">
            <v>2021</v>
          </cell>
        </row>
        <row r="973">
          <cell r="I973" t="str">
            <v>合格</v>
          </cell>
          <cell r="J973">
            <v>0</v>
          </cell>
          <cell r="K973">
            <v>0</v>
          </cell>
          <cell r="L973">
            <v>0</v>
          </cell>
          <cell r="M973">
            <v>160</v>
          </cell>
        </row>
        <row r="973">
          <cell r="O973">
            <v>3</v>
          </cell>
        </row>
        <row r="973">
          <cell r="S973">
            <v>60</v>
          </cell>
          <cell r="T973">
            <v>90</v>
          </cell>
          <cell r="U973">
            <v>10</v>
          </cell>
          <cell r="V973">
            <v>80</v>
          </cell>
          <cell r="W973">
            <v>0</v>
          </cell>
          <cell r="X973">
            <v>60</v>
          </cell>
          <cell r="Y973">
            <v>0</v>
          </cell>
          <cell r="Z973">
            <v>0</v>
          </cell>
          <cell r="AA973">
            <v>0</v>
          </cell>
          <cell r="AB973">
            <v>0</v>
          </cell>
          <cell r="AC973">
            <v>0</v>
          </cell>
          <cell r="AD973">
            <v>0</v>
          </cell>
          <cell r="AE973">
            <v>0</v>
          </cell>
          <cell r="AF973">
            <v>0</v>
          </cell>
          <cell r="AG973">
            <v>0</v>
          </cell>
          <cell r="AH973">
            <v>0</v>
          </cell>
        </row>
        <row r="973">
          <cell r="AK973">
            <v>460</v>
          </cell>
          <cell r="AL973" t="str">
            <v>外科</v>
          </cell>
        </row>
        <row r="974">
          <cell r="F974" t="str">
            <v>外科</v>
          </cell>
          <cell r="G974">
            <v>2022</v>
          </cell>
        </row>
        <row r="974">
          <cell r="I974" t="str">
            <v>合格</v>
          </cell>
          <cell r="J974">
            <v>0</v>
          </cell>
          <cell r="K974">
            <v>0</v>
          </cell>
          <cell r="L974">
            <v>0</v>
          </cell>
          <cell r="M974">
            <v>160</v>
          </cell>
          <cell r="N974">
            <v>0</v>
          </cell>
          <cell r="O974">
            <v>5</v>
          </cell>
          <cell r="P974">
            <v>0</v>
          </cell>
          <cell r="Q974">
            <v>0</v>
          </cell>
          <cell r="R974">
            <v>0</v>
          </cell>
          <cell r="S974">
            <v>100</v>
          </cell>
          <cell r="T974">
            <v>100</v>
          </cell>
          <cell r="U974">
            <v>0</v>
          </cell>
          <cell r="V974">
            <v>40</v>
          </cell>
          <cell r="W974">
            <v>30</v>
          </cell>
          <cell r="X974">
            <v>30</v>
          </cell>
          <cell r="Y974">
            <v>0</v>
          </cell>
          <cell r="Z974">
            <v>0</v>
          </cell>
          <cell r="AA974">
            <v>0</v>
          </cell>
          <cell r="AB974">
            <v>0</v>
          </cell>
          <cell r="AC974">
            <v>0</v>
          </cell>
          <cell r="AD974">
            <v>0</v>
          </cell>
          <cell r="AE974">
            <v>0</v>
          </cell>
          <cell r="AF974">
            <v>0</v>
          </cell>
          <cell r="AG974">
            <v>0</v>
          </cell>
          <cell r="AH974">
            <v>0</v>
          </cell>
        </row>
        <row r="974">
          <cell r="AK974">
            <v>460</v>
          </cell>
          <cell r="AL974" t="str">
            <v>外科</v>
          </cell>
        </row>
        <row r="975">
          <cell r="F975" t="str">
            <v>外科</v>
          </cell>
          <cell r="G975">
            <v>2022</v>
          </cell>
        </row>
        <row r="975">
          <cell r="I975" t="str">
            <v>合格</v>
          </cell>
          <cell r="J975">
            <v>0</v>
          </cell>
          <cell r="K975">
            <v>0</v>
          </cell>
          <cell r="L975">
            <v>0</v>
          </cell>
          <cell r="M975">
            <v>160</v>
          </cell>
          <cell r="N975">
            <v>0</v>
          </cell>
          <cell r="O975">
            <v>2</v>
          </cell>
          <cell r="P975">
            <v>1</v>
          </cell>
          <cell r="Q975">
            <v>0</v>
          </cell>
          <cell r="R975">
            <v>0</v>
          </cell>
          <cell r="S975">
            <v>60</v>
          </cell>
          <cell r="T975">
            <v>100</v>
          </cell>
          <cell r="U975">
            <v>0</v>
          </cell>
          <cell r="V975">
            <v>20</v>
          </cell>
          <cell r="W975">
            <v>60</v>
          </cell>
          <cell r="X975">
            <v>60</v>
          </cell>
          <cell r="Y975">
            <v>0</v>
          </cell>
          <cell r="Z975">
            <v>0</v>
          </cell>
          <cell r="AA975">
            <v>0</v>
          </cell>
          <cell r="AB975">
            <v>0</v>
          </cell>
          <cell r="AC975">
            <v>0</v>
          </cell>
          <cell r="AD975">
            <v>0</v>
          </cell>
          <cell r="AE975">
            <v>0</v>
          </cell>
          <cell r="AF975">
            <v>0</v>
          </cell>
          <cell r="AG975">
            <v>0</v>
          </cell>
          <cell r="AH975">
            <v>0</v>
          </cell>
        </row>
        <row r="975">
          <cell r="AK975">
            <v>460</v>
          </cell>
          <cell r="AL975" t="str">
            <v>外科</v>
          </cell>
        </row>
        <row r="976">
          <cell r="F976" t="str">
            <v>外科</v>
          </cell>
          <cell r="G976">
            <v>2022</v>
          </cell>
        </row>
        <row r="976">
          <cell r="I976" t="str">
            <v>合格</v>
          </cell>
          <cell r="J976">
            <v>0</v>
          </cell>
          <cell r="K976">
            <v>0</v>
          </cell>
          <cell r="L976">
            <v>0</v>
          </cell>
          <cell r="M976">
            <v>160</v>
          </cell>
          <cell r="N976">
            <v>0</v>
          </cell>
          <cell r="O976">
            <v>2</v>
          </cell>
          <cell r="P976">
            <v>1</v>
          </cell>
          <cell r="Q976">
            <v>0</v>
          </cell>
          <cell r="R976">
            <v>0</v>
          </cell>
          <cell r="S976">
            <v>60</v>
          </cell>
          <cell r="T976">
            <v>100</v>
          </cell>
          <cell r="U976">
            <v>10</v>
          </cell>
          <cell r="V976">
            <v>40</v>
          </cell>
          <cell r="W976">
            <v>60</v>
          </cell>
          <cell r="X976">
            <v>30</v>
          </cell>
          <cell r="Y976">
            <v>0</v>
          </cell>
          <cell r="Z976">
            <v>0</v>
          </cell>
          <cell r="AA976">
            <v>0</v>
          </cell>
          <cell r="AB976">
            <v>0</v>
          </cell>
          <cell r="AC976">
            <v>0</v>
          </cell>
          <cell r="AD976">
            <v>0</v>
          </cell>
          <cell r="AE976">
            <v>0</v>
          </cell>
          <cell r="AF976">
            <v>0</v>
          </cell>
          <cell r="AG976">
            <v>0</v>
          </cell>
          <cell r="AH976">
            <v>0</v>
          </cell>
        </row>
        <row r="976">
          <cell r="AK976">
            <v>460</v>
          </cell>
          <cell r="AL976" t="str">
            <v>外科</v>
          </cell>
        </row>
        <row r="977">
          <cell r="F977" t="str">
            <v>外科</v>
          </cell>
          <cell r="G977">
            <v>2021</v>
          </cell>
        </row>
        <row r="977">
          <cell r="I977" t="str">
            <v>合格</v>
          </cell>
          <cell r="J977">
            <v>0</v>
          </cell>
          <cell r="K977">
            <v>0</v>
          </cell>
          <cell r="L977">
            <v>0</v>
          </cell>
          <cell r="M977">
            <v>160</v>
          </cell>
          <cell r="N977">
            <v>0</v>
          </cell>
          <cell r="O977">
            <v>5</v>
          </cell>
          <cell r="P977">
            <v>0</v>
          </cell>
          <cell r="Q977">
            <v>0</v>
          </cell>
          <cell r="R977">
            <v>0</v>
          </cell>
          <cell r="S977">
            <v>100</v>
          </cell>
          <cell r="T977">
            <v>100</v>
          </cell>
          <cell r="U977">
            <v>10</v>
          </cell>
          <cell r="V977">
            <v>20</v>
          </cell>
          <cell r="W977">
            <v>0</v>
          </cell>
          <cell r="X977">
            <v>60</v>
          </cell>
          <cell r="Y977">
            <v>0</v>
          </cell>
          <cell r="Z977">
            <v>0</v>
          </cell>
          <cell r="AA977">
            <v>0</v>
          </cell>
          <cell r="AB977">
            <v>0</v>
          </cell>
          <cell r="AC977">
            <v>0</v>
          </cell>
          <cell r="AD977">
            <v>0</v>
          </cell>
          <cell r="AE977">
            <v>0</v>
          </cell>
          <cell r="AF977">
            <v>0</v>
          </cell>
          <cell r="AG977">
            <v>0</v>
          </cell>
          <cell r="AH977">
            <v>0</v>
          </cell>
        </row>
        <row r="977">
          <cell r="AK977">
            <v>450</v>
          </cell>
          <cell r="AL977" t="str">
            <v>外科</v>
          </cell>
        </row>
        <row r="978">
          <cell r="F978" t="str">
            <v>外科</v>
          </cell>
          <cell r="G978">
            <v>2022</v>
          </cell>
        </row>
        <row r="978">
          <cell r="I978" t="str">
            <v>合格</v>
          </cell>
          <cell r="J978">
            <v>0</v>
          </cell>
          <cell r="K978">
            <v>0</v>
          </cell>
          <cell r="L978">
            <v>0</v>
          </cell>
          <cell r="M978">
            <v>160</v>
          </cell>
          <cell r="N978">
            <v>0</v>
          </cell>
          <cell r="O978">
            <v>4</v>
          </cell>
          <cell r="P978">
            <v>2</v>
          </cell>
          <cell r="Q978">
            <v>0</v>
          </cell>
          <cell r="R978">
            <v>0</v>
          </cell>
          <cell r="S978">
            <v>120</v>
          </cell>
          <cell r="T978">
            <v>100</v>
          </cell>
          <cell r="U978">
            <v>10</v>
          </cell>
          <cell r="V978">
            <v>0</v>
          </cell>
          <cell r="W978">
            <v>30</v>
          </cell>
          <cell r="X978">
            <v>30</v>
          </cell>
          <cell r="Y978">
            <v>0</v>
          </cell>
          <cell r="Z978">
            <v>0</v>
          </cell>
          <cell r="AA978">
            <v>0</v>
          </cell>
          <cell r="AB978">
            <v>0</v>
          </cell>
          <cell r="AC978">
            <v>0</v>
          </cell>
          <cell r="AD978">
            <v>0</v>
          </cell>
          <cell r="AE978">
            <v>0</v>
          </cell>
          <cell r="AF978">
            <v>0</v>
          </cell>
          <cell r="AG978">
            <v>0</v>
          </cell>
          <cell r="AH978">
            <v>0</v>
          </cell>
        </row>
        <row r="978">
          <cell r="AK978">
            <v>450</v>
          </cell>
          <cell r="AL978" t="str">
            <v>外科</v>
          </cell>
        </row>
        <row r="979">
          <cell r="F979" t="str">
            <v>外科</v>
          </cell>
          <cell r="G979">
            <v>2021</v>
          </cell>
        </row>
        <row r="979">
          <cell r="I979" t="str">
            <v>合格</v>
          </cell>
          <cell r="J979">
            <v>0</v>
          </cell>
          <cell r="K979">
            <v>0</v>
          </cell>
          <cell r="L979">
            <v>0</v>
          </cell>
          <cell r="M979">
            <v>120</v>
          </cell>
        </row>
        <row r="979">
          <cell r="S979">
            <v>80</v>
          </cell>
          <cell r="T979">
            <v>100</v>
          </cell>
          <cell r="U979">
            <v>10</v>
          </cell>
          <cell r="V979">
            <v>20</v>
          </cell>
          <cell r="W979">
            <v>60</v>
          </cell>
          <cell r="X979">
            <v>30</v>
          </cell>
          <cell r="Y979">
            <v>20</v>
          </cell>
          <cell r="Z979">
            <v>0</v>
          </cell>
          <cell r="AA979">
            <v>0</v>
          </cell>
          <cell r="AB979">
            <v>0</v>
          </cell>
          <cell r="AC979">
            <v>0</v>
          </cell>
          <cell r="AD979">
            <v>0</v>
          </cell>
          <cell r="AE979">
            <v>0</v>
          </cell>
          <cell r="AF979">
            <v>0</v>
          </cell>
          <cell r="AG979">
            <v>0</v>
          </cell>
          <cell r="AH979">
            <v>0</v>
          </cell>
        </row>
        <row r="979">
          <cell r="AK979">
            <v>440</v>
          </cell>
          <cell r="AL979" t="str">
            <v>外科</v>
          </cell>
        </row>
        <row r="980">
          <cell r="F980" t="str">
            <v>外科</v>
          </cell>
          <cell r="G980">
            <v>2022</v>
          </cell>
        </row>
        <row r="980">
          <cell r="I980" t="str">
            <v>合格</v>
          </cell>
          <cell r="J980">
            <v>0</v>
          </cell>
          <cell r="K980">
            <v>0</v>
          </cell>
          <cell r="L980">
            <v>0</v>
          </cell>
          <cell r="M980">
            <v>160</v>
          </cell>
          <cell r="N980">
            <v>0</v>
          </cell>
          <cell r="O980">
            <v>3</v>
          </cell>
          <cell r="P980">
            <v>0</v>
          </cell>
          <cell r="Q980">
            <v>0</v>
          </cell>
          <cell r="R980">
            <v>0</v>
          </cell>
          <cell r="S980">
            <v>60</v>
          </cell>
          <cell r="T980">
            <v>100</v>
          </cell>
          <cell r="U980">
            <v>10</v>
          </cell>
          <cell r="V980">
            <v>40</v>
          </cell>
          <cell r="W980">
            <v>30</v>
          </cell>
          <cell r="X980">
            <v>0</v>
          </cell>
          <cell r="Y980">
            <v>40</v>
          </cell>
          <cell r="Z980">
            <v>0</v>
          </cell>
          <cell r="AA980">
            <v>0</v>
          </cell>
          <cell r="AB980">
            <v>0</v>
          </cell>
          <cell r="AC980">
            <v>0</v>
          </cell>
          <cell r="AD980">
            <v>0</v>
          </cell>
          <cell r="AE980">
            <v>0</v>
          </cell>
          <cell r="AF980">
            <v>0</v>
          </cell>
          <cell r="AG980">
            <v>0</v>
          </cell>
          <cell r="AH980">
            <v>0</v>
          </cell>
        </row>
        <row r="980">
          <cell r="AK980">
            <v>440</v>
          </cell>
          <cell r="AL980" t="str">
            <v>外科</v>
          </cell>
        </row>
        <row r="981">
          <cell r="F981" t="str">
            <v>外科</v>
          </cell>
          <cell r="G981">
            <v>2022</v>
          </cell>
        </row>
        <row r="981">
          <cell r="I981" t="str">
            <v>合格</v>
          </cell>
          <cell r="J981">
            <v>0</v>
          </cell>
          <cell r="K981">
            <v>0</v>
          </cell>
          <cell r="L981">
            <v>0</v>
          </cell>
          <cell r="M981">
            <v>160</v>
          </cell>
        </row>
        <row r="981">
          <cell r="O981">
            <v>3</v>
          </cell>
          <cell r="P981">
            <v>6</v>
          </cell>
        </row>
        <row r="981">
          <cell r="S981">
            <v>180</v>
          </cell>
          <cell r="T981">
            <v>100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row>
        <row r="981">
          <cell r="AK981">
            <v>440</v>
          </cell>
          <cell r="AL981" t="str">
            <v>外科</v>
          </cell>
        </row>
        <row r="982">
          <cell r="F982" t="str">
            <v>外科</v>
          </cell>
          <cell r="G982">
            <v>2022</v>
          </cell>
        </row>
        <row r="982">
          <cell r="I982" t="str">
            <v>合格</v>
          </cell>
          <cell r="J982">
            <v>0</v>
          </cell>
          <cell r="K982">
            <v>0</v>
          </cell>
          <cell r="L982">
            <v>0</v>
          </cell>
          <cell r="M982">
            <v>160</v>
          </cell>
          <cell r="N982">
            <v>0</v>
          </cell>
          <cell r="O982">
            <v>4</v>
          </cell>
          <cell r="P982">
            <v>0</v>
          </cell>
          <cell r="Q982">
            <v>0</v>
          </cell>
          <cell r="R982">
            <v>0</v>
          </cell>
          <cell r="S982">
            <v>80</v>
          </cell>
          <cell r="T982">
            <v>100</v>
          </cell>
          <cell r="U982">
            <v>0</v>
          </cell>
          <cell r="V982">
            <v>20</v>
          </cell>
          <cell r="W982">
            <v>30</v>
          </cell>
          <cell r="X982">
            <v>0</v>
          </cell>
          <cell r="Y982">
            <v>40</v>
          </cell>
          <cell r="Z982">
            <v>0</v>
          </cell>
          <cell r="AA982">
            <v>0</v>
          </cell>
          <cell r="AB982">
            <v>0</v>
          </cell>
          <cell r="AC982">
            <v>0</v>
          </cell>
          <cell r="AD982">
            <v>0</v>
          </cell>
          <cell r="AE982">
            <v>0</v>
          </cell>
          <cell r="AF982">
            <v>0</v>
          </cell>
          <cell r="AG982">
            <v>0</v>
          </cell>
          <cell r="AH982">
            <v>0</v>
          </cell>
        </row>
        <row r="982">
          <cell r="AK982">
            <v>430</v>
          </cell>
          <cell r="AL982" t="str">
            <v>外科</v>
          </cell>
        </row>
        <row r="983">
          <cell r="F983" t="str">
            <v>外科</v>
          </cell>
          <cell r="G983">
            <v>2022</v>
          </cell>
        </row>
        <row r="983">
          <cell r="I983" t="str">
            <v>合格</v>
          </cell>
          <cell r="J983">
            <v>0</v>
          </cell>
          <cell r="K983">
            <v>0</v>
          </cell>
          <cell r="L983">
            <v>0</v>
          </cell>
          <cell r="M983">
            <v>160</v>
          </cell>
        </row>
        <row r="983">
          <cell r="O983">
            <v>4</v>
          </cell>
          <cell r="P983">
            <v>3</v>
          </cell>
        </row>
        <row r="983">
          <cell r="S983">
            <v>140</v>
          </cell>
          <cell r="T983">
            <v>100</v>
          </cell>
          <cell r="U983">
            <v>10</v>
          </cell>
          <cell r="V983">
            <v>0</v>
          </cell>
          <cell r="W983">
            <v>0</v>
          </cell>
          <cell r="X983">
            <v>0</v>
          </cell>
          <cell r="Y983">
            <v>0</v>
          </cell>
          <cell r="Z983">
            <v>0</v>
          </cell>
          <cell r="AA983">
            <v>0</v>
          </cell>
          <cell r="AB983">
            <v>0</v>
          </cell>
          <cell r="AC983">
            <v>0</v>
          </cell>
          <cell r="AD983">
            <v>0</v>
          </cell>
          <cell r="AE983">
            <v>0</v>
          </cell>
          <cell r="AF983">
            <v>0</v>
          </cell>
          <cell r="AG983">
            <v>0</v>
          </cell>
          <cell r="AH983">
            <v>0</v>
          </cell>
        </row>
        <row r="983">
          <cell r="AK983">
            <v>410</v>
          </cell>
          <cell r="AL983" t="str">
            <v>外科</v>
          </cell>
        </row>
        <row r="984">
          <cell r="F984" t="str">
            <v>外科</v>
          </cell>
          <cell r="G984">
            <v>2021</v>
          </cell>
        </row>
        <row r="984">
          <cell r="I984" t="str">
            <v>合格</v>
          </cell>
          <cell r="J984">
            <v>0</v>
          </cell>
          <cell r="K984">
            <v>0</v>
          </cell>
          <cell r="L984">
            <v>0</v>
          </cell>
          <cell r="M984">
            <v>160</v>
          </cell>
          <cell r="N984">
            <v>0</v>
          </cell>
          <cell r="O984">
            <v>4</v>
          </cell>
          <cell r="P984">
            <v>0</v>
          </cell>
          <cell r="Q984">
            <v>0</v>
          </cell>
          <cell r="R984">
            <v>0</v>
          </cell>
          <cell r="S984">
            <v>80</v>
          </cell>
          <cell r="T984">
            <v>100</v>
          </cell>
          <cell r="U984">
            <v>0</v>
          </cell>
          <cell r="V984">
            <v>20</v>
          </cell>
          <cell r="W984">
            <v>0</v>
          </cell>
          <cell r="X984">
            <v>30</v>
          </cell>
          <cell r="Y984">
            <v>0</v>
          </cell>
          <cell r="Z984">
            <v>0</v>
          </cell>
          <cell r="AA984">
            <v>0</v>
          </cell>
          <cell r="AB984">
            <v>0</v>
          </cell>
          <cell r="AC984">
            <v>0</v>
          </cell>
          <cell r="AD984">
            <v>0</v>
          </cell>
          <cell r="AE984">
            <v>0</v>
          </cell>
          <cell r="AF984">
            <v>0</v>
          </cell>
          <cell r="AG984">
            <v>0</v>
          </cell>
          <cell r="AH984">
            <v>0</v>
          </cell>
        </row>
        <row r="984">
          <cell r="AK984">
            <v>390</v>
          </cell>
          <cell r="AL984" t="str">
            <v>外科</v>
          </cell>
        </row>
        <row r="985">
          <cell r="F985" t="str">
            <v>外科</v>
          </cell>
          <cell r="G985">
            <v>2022</v>
          </cell>
        </row>
        <row r="985">
          <cell r="I985" t="str">
            <v>合格</v>
          </cell>
          <cell r="J985">
            <v>0</v>
          </cell>
          <cell r="K985">
            <v>0</v>
          </cell>
          <cell r="L985">
            <v>0</v>
          </cell>
          <cell r="M985">
            <v>140</v>
          </cell>
          <cell r="N985">
            <v>0</v>
          </cell>
          <cell r="O985">
            <v>4</v>
          </cell>
          <cell r="P985">
            <v>0</v>
          </cell>
          <cell r="Q985">
            <v>0</v>
          </cell>
          <cell r="R985">
            <v>0</v>
          </cell>
          <cell r="S985">
            <v>80</v>
          </cell>
          <cell r="T985">
            <v>70</v>
          </cell>
          <cell r="U985">
            <v>0</v>
          </cell>
          <cell r="V985">
            <v>0</v>
          </cell>
          <cell r="W985">
            <v>0</v>
          </cell>
          <cell r="X985">
            <v>0</v>
          </cell>
          <cell r="Y985">
            <v>0</v>
          </cell>
          <cell r="Z985">
            <v>100</v>
          </cell>
          <cell r="AA985">
            <v>0</v>
          </cell>
          <cell r="AB985">
            <v>0</v>
          </cell>
          <cell r="AC985">
            <v>0</v>
          </cell>
          <cell r="AD985">
            <v>0</v>
          </cell>
          <cell r="AE985">
            <v>0</v>
          </cell>
          <cell r="AF985">
            <v>0</v>
          </cell>
          <cell r="AG985">
            <v>0</v>
          </cell>
          <cell r="AH985">
            <v>0</v>
          </cell>
        </row>
        <row r="985">
          <cell r="AK985">
            <v>390</v>
          </cell>
          <cell r="AL985" t="str">
            <v>外科</v>
          </cell>
        </row>
        <row r="986">
          <cell r="F986" t="str">
            <v>外科</v>
          </cell>
          <cell r="G986">
            <v>2021</v>
          </cell>
        </row>
        <row r="986">
          <cell r="I986" t="str">
            <v>合格</v>
          </cell>
          <cell r="J986">
            <v>0</v>
          </cell>
          <cell r="K986">
            <v>0</v>
          </cell>
          <cell r="L986">
            <v>0</v>
          </cell>
          <cell r="M986">
            <v>120</v>
          </cell>
          <cell r="N986">
            <v>0</v>
          </cell>
          <cell r="O986">
            <v>6</v>
          </cell>
          <cell r="P986">
            <v>2</v>
          </cell>
          <cell r="Q986">
            <v>0</v>
          </cell>
          <cell r="R986">
            <v>0</v>
          </cell>
          <cell r="S986">
            <v>160</v>
          </cell>
          <cell r="T986">
            <v>100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row>
        <row r="986">
          <cell r="AK986">
            <v>380</v>
          </cell>
          <cell r="AL986" t="str">
            <v>外科</v>
          </cell>
        </row>
        <row r="987">
          <cell r="F987" t="str">
            <v>外科</v>
          </cell>
          <cell r="G987">
            <v>2022</v>
          </cell>
        </row>
        <row r="987">
          <cell r="I987" t="str">
            <v>合格</v>
          </cell>
          <cell r="J987">
            <v>0</v>
          </cell>
          <cell r="K987">
            <v>0</v>
          </cell>
          <cell r="L987">
            <v>0</v>
          </cell>
          <cell r="M987">
            <v>120</v>
          </cell>
          <cell r="N987">
            <v>0</v>
          </cell>
          <cell r="O987">
            <v>3</v>
          </cell>
          <cell r="P987">
            <v>3</v>
          </cell>
          <cell r="Q987">
            <v>0</v>
          </cell>
          <cell r="R987">
            <v>0</v>
          </cell>
          <cell r="S987">
            <v>120</v>
          </cell>
          <cell r="T987">
            <v>100</v>
          </cell>
          <cell r="U987">
            <v>10</v>
          </cell>
          <cell r="V987">
            <v>0</v>
          </cell>
          <cell r="W987">
            <v>30</v>
          </cell>
          <cell r="X987">
            <v>0</v>
          </cell>
          <cell r="Y987">
            <v>0</v>
          </cell>
          <cell r="Z987">
            <v>0</v>
          </cell>
          <cell r="AA987">
            <v>0</v>
          </cell>
          <cell r="AB987">
            <v>0</v>
          </cell>
          <cell r="AC987">
            <v>0</v>
          </cell>
          <cell r="AD987">
            <v>0</v>
          </cell>
          <cell r="AE987">
            <v>0</v>
          </cell>
          <cell r="AF987">
            <v>0</v>
          </cell>
          <cell r="AG987">
            <v>0</v>
          </cell>
          <cell r="AH987">
            <v>0</v>
          </cell>
        </row>
        <row r="987">
          <cell r="AK987">
            <v>380</v>
          </cell>
          <cell r="AL987" t="str">
            <v>外科</v>
          </cell>
        </row>
        <row r="988">
          <cell r="F988" t="str">
            <v>外科</v>
          </cell>
          <cell r="G988">
            <v>2021</v>
          </cell>
        </row>
        <row r="988">
          <cell r="I988" t="str">
            <v>合格</v>
          </cell>
          <cell r="J988">
            <v>0</v>
          </cell>
          <cell r="K988">
            <v>0</v>
          </cell>
          <cell r="L988">
            <v>0</v>
          </cell>
          <cell r="M988">
            <v>160</v>
          </cell>
          <cell r="N988">
            <v>0</v>
          </cell>
          <cell r="O988">
            <v>0</v>
          </cell>
          <cell r="P988">
            <v>0</v>
          </cell>
          <cell r="Q988">
            <v>0</v>
          </cell>
          <cell r="R988">
            <v>0</v>
          </cell>
          <cell r="S988">
            <v>0</v>
          </cell>
          <cell r="T988">
            <v>100</v>
          </cell>
          <cell r="U988">
            <v>10</v>
          </cell>
          <cell r="V988">
            <v>20</v>
          </cell>
          <cell r="W988">
            <v>60</v>
          </cell>
          <cell r="X988">
            <v>0</v>
          </cell>
          <cell r="Y988">
            <v>20</v>
          </cell>
          <cell r="Z988">
            <v>0</v>
          </cell>
          <cell r="AA988">
            <v>0</v>
          </cell>
          <cell r="AB988">
            <v>0</v>
          </cell>
          <cell r="AC988">
            <v>0</v>
          </cell>
          <cell r="AD988">
            <v>0</v>
          </cell>
          <cell r="AE988">
            <v>0</v>
          </cell>
          <cell r="AF988">
            <v>0</v>
          </cell>
          <cell r="AG988">
            <v>0</v>
          </cell>
          <cell r="AH988">
            <v>0</v>
          </cell>
        </row>
        <row r="988">
          <cell r="AK988">
            <v>370</v>
          </cell>
          <cell r="AL988" t="str">
            <v>外科</v>
          </cell>
        </row>
        <row r="989">
          <cell r="F989" t="str">
            <v>外科</v>
          </cell>
          <cell r="G989">
            <v>2022</v>
          </cell>
        </row>
        <row r="989">
          <cell r="I989" t="str">
            <v>合格</v>
          </cell>
          <cell r="J989">
            <v>0</v>
          </cell>
          <cell r="K989">
            <v>0</v>
          </cell>
          <cell r="L989">
            <v>0</v>
          </cell>
          <cell r="M989">
            <v>160</v>
          </cell>
        </row>
        <row r="989">
          <cell r="O989">
            <v>3</v>
          </cell>
          <cell r="P989">
            <v>1</v>
          </cell>
        </row>
        <row r="989">
          <cell r="S989">
            <v>80</v>
          </cell>
          <cell r="T989">
            <v>100</v>
          </cell>
          <cell r="U989">
            <v>10</v>
          </cell>
          <cell r="V989">
            <v>20</v>
          </cell>
          <cell r="W989">
            <v>0</v>
          </cell>
          <cell r="X989">
            <v>0</v>
          </cell>
          <cell r="Y989">
            <v>0</v>
          </cell>
          <cell r="Z989">
            <v>0</v>
          </cell>
          <cell r="AA989">
            <v>0</v>
          </cell>
          <cell r="AB989">
            <v>0</v>
          </cell>
          <cell r="AC989">
            <v>0</v>
          </cell>
          <cell r="AD989">
            <v>0</v>
          </cell>
          <cell r="AE989">
            <v>0</v>
          </cell>
          <cell r="AF989">
            <v>0</v>
          </cell>
          <cell r="AG989">
            <v>0</v>
          </cell>
          <cell r="AH989">
            <v>0</v>
          </cell>
        </row>
        <row r="989">
          <cell r="AK989">
            <v>370</v>
          </cell>
          <cell r="AL989" t="str">
            <v>外科</v>
          </cell>
        </row>
        <row r="990">
          <cell r="F990" t="str">
            <v>外科</v>
          </cell>
          <cell r="G990">
            <v>2022</v>
          </cell>
        </row>
        <row r="990">
          <cell r="I990" t="str">
            <v>合格</v>
          </cell>
          <cell r="J990">
            <v>0</v>
          </cell>
          <cell r="K990">
            <v>0</v>
          </cell>
          <cell r="L990">
            <v>0</v>
          </cell>
          <cell r="M990">
            <v>160</v>
          </cell>
          <cell r="N990">
            <v>0</v>
          </cell>
          <cell r="O990">
            <v>3</v>
          </cell>
          <cell r="P990">
            <v>2</v>
          </cell>
          <cell r="Q990">
            <v>0</v>
          </cell>
          <cell r="R990">
            <v>0</v>
          </cell>
          <cell r="S990">
            <v>100</v>
          </cell>
          <cell r="T990">
            <v>100</v>
          </cell>
          <cell r="U990">
            <v>10</v>
          </cell>
          <cell r="V990">
            <v>0</v>
          </cell>
          <cell r="W990">
            <v>0</v>
          </cell>
          <cell r="X990">
            <v>0</v>
          </cell>
          <cell r="Y990">
            <v>0</v>
          </cell>
          <cell r="Z990">
            <v>0</v>
          </cell>
          <cell r="AA990">
            <v>0</v>
          </cell>
          <cell r="AB990">
            <v>0</v>
          </cell>
          <cell r="AC990">
            <v>0</v>
          </cell>
          <cell r="AD990">
            <v>0</v>
          </cell>
          <cell r="AE990">
            <v>0</v>
          </cell>
          <cell r="AF990">
            <v>0</v>
          </cell>
          <cell r="AG990">
            <v>0</v>
          </cell>
          <cell r="AH990">
            <v>0</v>
          </cell>
        </row>
        <row r="990">
          <cell r="AK990">
            <v>370</v>
          </cell>
          <cell r="AL990" t="str">
            <v>外科</v>
          </cell>
        </row>
        <row r="991">
          <cell r="F991" t="str">
            <v>外科</v>
          </cell>
          <cell r="G991">
            <v>2022</v>
          </cell>
        </row>
        <row r="991">
          <cell r="I991" t="str">
            <v>合格</v>
          </cell>
          <cell r="J991">
            <v>0</v>
          </cell>
          <cell r="K991">
            <v>0</v>
          </cell>
          <cell r="L991">
            <v>0</v>
          </cell>
          <cell r="M991">
            <v>160</v>
          </cell>
          <cell r="N991">
            <v>0</v>
          </cell>
          <cell r="O991">
            <v>1</v>
          </cell>
          <cell r="P991">
            <v>2</v>
          </cell>
          <cell r="Q991">
            <v>0</v>
          </cell>
          <cell r="R991">
            <v>0</v>
          </cell>
          <cell r="S991">
            <v>60</v>
          </cell>
          <cell r="T991">
            <v>100</v>
          </cell>
          <cell r="U991">
            <v>10</v>
          </cell>
          <cell r="V991">
            <v>0</v>
          </cell>
          <cell r="W991">
            <v>30</v>
          </cell>
          <cell r="X991">
            <v>0</v>
          </cell>
          <cell r="Y991">
            <v>0</v>
          </cell>
          <cell r="Z991">
            <v>0</v>
          </cell>
          <cell r="AA991">
            <v>0</v>
          </cell>
          <cell r="AB991">
            <v>0</v>
          </cell>
          <cell r="AC991">
            <v>0</v>
          </cell>
          <cell r="AD991">
            <v>0</v>
          </cell>
          <cell r="AE991">
            <v>0</v>
          </cell>
          <cell r="AF991">
            <v>0</v>
          </cell>
          <cell r="AG991">
            <v>0</v>
          </cell>
          <cell r="AH991">
            <v>0</v>
          </cell>
        </row>
        <row r="991">
          <cell r="AK991">
            <v>360</v>
          </cell>
          <cell r="AL991" t="str">
            <v>外科</v>
          </cell>
        </row>
        <row r="992">
          <cell r="F992" t="str">
            <v>外科</v>
          </cell>
          <cell r="G992">
            <v>2022</v>
          </cell>
        </row>
        <row r="992">
          <cell r="I992" t="str">
            <v>合格</v>
          </cell>
          <cell r="J992">
            <v>0</v>
          </cell>
          <cell r="K992">
            <v>0</v>
          </cell>
          <cell r="L992">
            <v>0</v>
          </cell>
          <cell r="M992">
            <v>160</v>
          </cell>
          <cell r="N992">
            <v>0</v>
          </cell>
          <cell r="O992">
            <v>4</v>
          </cell>
          <cell r="P992">
            <v>0</v>
          </cell>
          <cell r="Q992">
            <v>0</v>
          </cell>
          <cell r="R992">
            <v>0</v>
          </cell>
          <cell r="S992">
            <v>80</v>
          </cell>
          <cell r="T992">
            <v>100</v>
          </cell>
          <cell r="U992">
            <v>10</v>
          </cell>
          <cell r="V992">
            <v>0</v>
          </cell>
          <cell r="W992">
            <v>0</v>
          </cell>
          <cell r="X992">
            <v>0</v>
          </cell>
          <cell r="Y992">
            <v>0</v>
          </cell>
          <cell r="Z992">
            <v>0</v>
          </cell>
          <cell r="AA992">
            <v>0</v>
          </cell>
          <cell r="AB992">
            <v>0</v>
          </cell>
          <cell r="AC992">
            <v>0</v>
          </cell>
          <cell r="AD992">
            <v>0</v>
          </cell>
          <cell r="AE992">
            <v>0</v>
          </cell>
          <cell r="AF992">
            <v>0</v>
          </cell>
          <cell r="AG992">
            <v>0</v>
          </cell>
          <cell r="AH992">
            <v>0</v>
          </cell>
        </row>
        <row r="992">
          <cell r="AK992">
            <v>350</v>
          </cell>
          <cell r="AL992" t="str">
            <v>外科</v>
          </cell>
        </row>
        <row r="993">
          <cell r="F993" t="str">
            <v>外科</v>
          </cell>
          <cell r="G993">
            <v>2022</v>
          </cell>
        </row>
        <row r="993">
          <cell r="I993" t="str">
            <v>合格</v>
          </cell>
          <cell r="J993">
            <v>0</v>
          </cell>
          <cell r="K993">
            <v>0</v>
          </cell>
          <cell r="L993">
            <v>0</v>
          </cell>
          <cell r="M993">
            <v>120</v>
          </cell>
          <cell r="N993">
            <v>0</v>
          </cell>
          <cell r="O993">
            <v>3</v>
          </cell>
          <cell r="P993">
            <v>3</v>
          </cell>
          <cell r="Q993">
            <v>0</v>
          </cell>
          <cell r="R993">
            <v>0</v>
          </cell>
          <cell r="S993">
            <v>120</v>
          </cell>
          <cell r="T993">
            <v>100</v>
          </cell>
          <cell r="U993">
            <v>0</v>
          </cell>
          <cell r="V993">
            <v>0</v>
          </cell>
          <cell r="W993">
            <v>0</v>
          </cell>
          <cell r="X993">
            <v>0</v>
          </cell>
          <cell r="Y993">
            <v>0</v>
          </cell>
          <cell r="Z993">
            <v>0</v>
          </cell>
          <cell r="AA993">
            <v>0</v>
          </cell>
          <cell r="AB993">
            <v>0</v>
          </cell>
          <cell r="AC993">
            <v>0</v>
          </cell>
          <cell r="AD993">
            <v>0</v>
          </cell>
          <cell r="AE993">
            <v>0</v>
          </cell>
          <cell r="AF993">
            <v>0</v>
          </cell>
          <cell r="AG993">
            <v>0</v>
          </cell>
          <cell r="AH993">
            <v>0</v>
          </cell>
        </row>
        <row r="993">
          <cell r="AK993">
            <v>340</v>
          </cell>
          <cell r="AL993" t="str">
            <v>外科</v>
          </cell>
        </row>
        <row r="994">
          <cell r="F994" t="str">
            <v>外科</v>
          </cell>
          <cell r="G994">
            <v>2022</v>
          </cell>
        </row>
        <row r="994">
          <cell r="I994" t="str">
            <v>合格</v>
          </cell>
          <cell r="J994">
            <v>0</v>
          </cell>
          <cell r="K994">
            <v>0</v>
          </cell>
          <cell r="L994">
            <v>0</v>
          </cell>
          <cell r="M994">
            <v>160</v>
          </cell>
          <cell r="N994">
            <v>0</v>
          </cell>
          <cell r="O994">
            <v>2</v>
          </cell>
          <cell r="P994">
            <v>0</v>
          </cell>
          <cell r="Q994">
            <v>0</v>
          </cell>
          <cell r="R994">
            <v>0</v>
          </cell>
          <cell r="S994">
            <v>40</v>
          </cell>
          <cell r="T994">
            <v>100</v>
          </cell>
          <cell r="U994">
            <v>10</v>
          </cell>
          <cell r="V994">
            <v>0</v>
          </cell>
          <cell r="W994">
            <v>0</v>
          </cell>
          <cell r="X994">
            <v>0</v>
          </cell>
          <cell r="Y994">
            <v>0</v>
          </cell>
          <cell r="Z994">
            <v>0</v>
          </cell>
          <cell r="AA994">
            <v>0</v>
          </cell>
          <cell r="AB994">
            <v>0</v>
          </cell>
          <cell r="AC994">
            <v>0</v>
          </cell>
          <cell r="AD994">
            <v>0</v>
          </cell>
          <cell r="AE994">
            <v>0</v>
          </cell>
          <cell r="AF994">
            <v>0</v>
          </cell>
          <cell r="AG994">
            <v>0</v>
          </cell>
          <cell r="AH994">
            <v>0</v>
          </cell>
        </row>
        <row r="994">
          <cell r="AK994">
            <v>310</v>
          </cell>
          <cell r="AL994" t="str">
            <v>外科</v>
          </cell>
        </row>
        <row r="995">
          <cell r="F995" t="str">
            <v>外科</v>
          </cell>
          <cell r="G995">
            <v>2021</v>
          </cell>
        </row>
        <row r="995">
          <cell r="I995" t="str">
            <v>合格</v>
          </cell>
          <cell r="J995">
            <v>0</v>
          </cell>
          <cell r="K995">
            <v>0</v>
          </cell>
          <cell r="L995">
            <v>0</v>
          </cell>
          <cell r="M995">
            <v>80</v>
          </cell>
        </row>
        <row r="995">
          <cell r="S995">
            <v>0</v>
          </cell>
          <cell r="T995">
            <v>100</v>
          </cell>
          <cell r="U995">
            <v>10</v>
          </cell>
          <cell r="V995">
            <v>0</v>
          </cell>
          <cell r="W995">
            <v>0</v>
          </cell>
          <cell r="X995">
            <v>0</v>
          </cell>
          <cell r="Y995">
            <v>0</v>
          </cell>
          <cell r="Z995">
            <v>0</v>
          </cell>
          <cell r="AA995">
            <v>0</v>
          </cell>
          <cell r="AB995">
            <v>0</v>
          </cell>
          <cell r="AC995">
            <v>0</v>
          </cell>
          <cell r="AD995">
            <v>0</v>
          </cell>
          <cell r="AE995">
            <v>0</v>
          </cell>
          <cell r="AF995">
            <v>0</v>
          </cell>
          <cell r="AG995">
            <v>0</v>
          </cell>
          <cell r="AH995">
            <v>0</v>
          </cell>
        </row>
        <row r="995">
          <cell r="AK995">
            <v>190</v>
          </cell>
          <cell r="AL995" t="str">
            <v>外科</v>
          </cell>
        </row>
        <row r="996">
          <cell r="F996" t="str">
            <v>眼科</v>
          </cell>
          <cell r="G996">
            <v>2020</v>
          </cell>
        </row>
        <row r="996">
          <cell r="I996" t="str">
            <v>合格</v>
          </cell>
          <cell r="J996">
            <v>0</v>
          </cell>
          <cell r="K996">
            <v>0</v>
          </cell>
          <cell r="L996">
            <v>0</v>
          </cell>
          <cell r="M996">
            <v>160</v>
          </cell>
          <cell r="N996">
            <v>3</v>
          </cell>
          <cell r="O996">
            <v>0</v>
          </cell>
          <cell r="P996">
            <v>2</v>
          </cell>
          <cell r="Q996">
            <v>0</v>
          </cell>
          <cell r="R996">
            <v>0</v>
          </cell>
          <cell r="S996">
            <v>190</v>
          </cell>
          <cell r="T996">
            <v>100</v>
          </cell>
          <cell r="U996">
            <v>0</v>
          </cell>
          <cell r="V996">
            <v>40</v>
          </cell>
          <cell r="W996">
            <v>60</v>
          </cell>
          <cell r="X996">
            <v>60</v>
          </cell>
          <cell r="Y996">
            <v>80</v>
          </cell>
          <cell r="Z996">
            <v>100</v>
          </cell>
          <cell r="AA996">
            <v>150</v>
          </cell>
          <cell r="AB996">
            <v>100</v>
          </cell>
          <cell r="AC996">
            <v>0</v>
          </cell>
          <cell r="AD996">
            <v>0</v>
          </cell>
          <cell r="AE996">
            <v>0</v>
          </cell>
          <cell r="AF996">
            <v>0</v>
          </cell>
          <cell r="AG996">
            <v>0</v>
          </cell>
          <cell r="AH996">
            <v>0</v>
          </cell>
        </row>
        <row r="996">
          <cell r="AK996">
            <v>1040</v>
          </cell>
          <cell r="AL996" t="str">
            <v>眼科+耳鼻咽喉科</v>
          </cell>
        </row>
        <row r="997">
          <cell r="F997" t="str">
            <v>眼科</v>
          </cell>
          <cell r="G997">
            <v>2021</v>
          </cell>
        </row>
        <row r="997">
          <cell r="I997" t="str">
            <v>合格</v>
          </cell>
          <cell r="J997">
            <v>0</v>
          </cell>
          <cell r="K997">
            <v>0</v>
          </cell>
          <cell r="L997">
            <v>0</v>
          </cell>
          <cell r="M997">
            <v>160</v>
          </cell>
          <cell r="N997">
            <v>0</v>
          </cell>
          <cell r="O997">
            <v>3</v>
          </cell>
          <cell r="P997">
            <v>3</v>
          </cell>
          <cell r="Q997">
            <v>0</v>
          </cell>
          <cell r="R997">
            <v>0</v>
          </cell>
          <cell r="S997">
            <v>120</v>
          </cell>
          <cell r="T997">
            <v>100</v>
          </cell>
          <cell r="U997">
            <v>0</v>
          </cell>
          <cell r="V997">
            <v>40</v>
          </cell>
          <cell r="W997">
            <v>60</v>
          </cell>
          <cell r="X997">
            <v>60</v>
          </cell>
          <cell r="Y997">
            <v>80</v>
          </cell>
          <cell r="Z997">
            <v>100</v>
          </cell>
          <cell r="AA997">
            <v>150</v>
          </cell>
          <cell r="AB997">
            <v>100</v>
          </cell>
          <cell r="AC997">
            <v>0</v>
          </cell>
          <cell r="AD997">
            <v>20</v>
          </cell>
          <cell r="AE997">
            <v>0</v>
          </cell>
          <cell r="AF997">
            <v>0</v>
          </cell>
          <cell r="AG997">
            <v>0</v>
          </cell>
          <cell r="AH997">
            <v>0</v>
          </cell>
        </row>
        <row r="997">
          <cell r="AK997">
            <v>990</v>
          </cell>
          <cell r="AL997" t="str">
            <v>眼科+耳鼻咽喉科</v>
          </cell>
        </row>
        <row r="998">
          <cell r="F998" t="str">
            <v>眼科</v>
          </cell>
          <cell r="G998">
            <v>2022</v>
          </cell>
        </row>
        <row r="998">
          <cell r="I998" t="str">
            <v>合格</v>
          </cell>
          <cell r="J998">
            <v>0</v>
          </cell>
          <cell r="K998">
            <v>0</v>
          </cell>
          <cell r="L998">
            <v>0</v>
          </cell>
          <cell r="M998">
            <v>160</v>
          </cell>
          <cell r="N998">
            <v>0</v>
          </cell>
          <cell r="O998">
            <v>3</v>
          </cell>
          <cell r="P998">
            <v>2</v>
          </cell>
          <cell r="Q998">
            <v>0</v>
          </cell>
          <cell r="R998">
            <v>0</v>
          </cell>
          <cell r="S998">
            <v>100</v>
          </cell>
          <cell r="T998">
            <v>100</v>
          </cell>
          <cell r="U998">
            <v>0</v>
          </cell>
          <cell r="V998">
            <v>40</v>
          </cell>
          <cell r="W998">
            <v>60</v>
          </cell>
          <cell r="X998">
            <v>60</v>
          </cell>
          <cell r="Y998">
            <v>80</v>
          </cell>
          <cell r="Z998">
            <v>100</v>
          </cell>
          <cell r="AA998">
            <v>150</v>
          </cell>
          <cell r="AB998">
            <v>100</v>
          </cell>
          <cell r="AC998">
            <v>0</v>
          </cell>
          <cell r="AD998">
            <v>20</v>
          </cell>
          <cell r="AE998">
            <v>0</v>
          </cell>
          <cell r="AF998">
            <v>0</v>
          </cell>
          <cell r="AG998">
            <v>0</v>
          </cell>
          <cell r="AH998">
            <v>0</v>
          </cell>
        </row>
        <row r="998">
          <cell r="AK998">
            <v>970</v>
          </cell>
          <cell r="AL998" t="str">
            <v>眼科+耳鼻咽喉科</v>
          </cell>
        </row>
        <row r="999">
          <cell r="F999" t="str">
            <v>眼科</v>
          </cell>
          <cell r="G999">
            <v>2020</v>
          </cell>
        </row>
        <row r="999">
          <cell r="I999" t="str">
            <v>合格</v>
          </cell>
          <cell r="J999">
            <v>0</v>
          </cell>
          <cell r="K999">
            <v>0</v>
          </cell>
          <cell r="L999">
            <v>0</v>
          </cell>
          <cell r="M999">
            <v>160</v>
          </cell>
          <cell r="N999">
            <v>0</v>
          </cell>
          <cell r="O999">
            <v>3</v>
          </cell>
          <cell r="P999">
            <v>0</v>
          </cell>
          <cell r="Q999">
            <v>0</v>
          </cell>
          <cell r="R999">
            <v>0</v>
          </cell>
          <cell r="S999">
            <v>60</v>
          </cell>
          <cell r="T999">
            <v>100</v>
          </cell>
          <cell r="U999">
            <v>0</v>
          </cell>
          <cell r="V999">
            <v>40</v>
          </cell>
          <cell r="W999">
            <v>60</v>
          </cell>
          <cell r="X999">
            <v>60</v>
          </cell>
          <cell r="Y999">
            <v>80</v>
          </cell>
          <cell r="Z999">
            <v>100</v>
          </cell>
          <cell r="AA999">
            <v>150</v>
          </cell>
          <cell r="AB999">
            <v>100</v>
          </cell>
          <cell r="AC999">
            <v>0</v>
          </cell>
          <cell r="AD999">
            <v>20</v>
          </cell>
          <cell r="AE999">
            <v>0</v>
          </cell>
          <cell r="AF999">
            <v>0</v>
          </cell>
          <cell r="AG999">
            <v>0</v>
          </cell>
          <cell r="AH999">
            <v>0</v>
          </cell>
        </row>
        <row r="999">
          <cell r="AK999">
            <v>930</v>
          </cell>
          <cell r="AL999" t="str">
            <v>眼科+耳鼻咽喉科</v>
          </cell>
        </row>
        <row r="1000">
          <cell r="F1000" t="str">
            <v>耳鼻咽喉科</v>
          </cell>
          <cell r="G1000">
            <v>2022</v>
          </cell>
        </row>
        <row r="1000">
          <cell r="I1000" t="str">
            <v>合格</v>
          </cell>
          <cell r="J1000">
            <v>0</v>
          </cell>
          <cell r="K1000">
            <v>0</v>
          </cell>
          <cell r="L1000">
            <v>0</v>
          </cell>
          <cell r="M1000">
            <v>160</v>
          </cell>
          <cell r="N1000">
            <v>0</v>
          </cell>
          <cell r="O1000">
            <v>5</v>
          </cell>
          <cell r="P1000">
            <v>0</v>
          </cell>
          <cell r="Q1000">
            <v>0</v>
          </cell>
          <cell r="R1000">
            <v>0</v>
          </cell>
          <cell r="S1000">
            <v>100</v>
          </cell>
          <cell r="T1000">
            <v>100</v>
          </cell>
          <cell r="U1000">
            <v>10</v>
          </cell>
          <cell r="V1000">
            <v>80</v>
          </cell>
          <cell r="W1000">
            <v>60</v>
          </cell>
          <cell r="X1000">
            <v>60</v>
          </cell>
          <cell r="Y1000">
            <v>0</v>
          </cell>
          <cell r="Z1000">
            <v>100</v>
          </cell>
          <cell r="AA1000">
            <v>150</v>
          </cell>
          <cell r="AB1000">
            <v>100</v>
          </cell>
          <cell r="AC1000">
            <v>0</v>
          </cell>
          <cell r="AD1000">
            <v>0</v>
          </cell>
          <cell r="AE1000">
            <v>0</v>
          </cell>
          <cell r="AF1000">
            <v>0</v>
          </cell>
          <cell r="AG1000">
            <v>0</v>
          </cell>
          <cell r="AH1000">
            <v>0</v>
          </cell>
        </row>
        <row r="1000">
          <cell r="AK1000">
            <v>920</v>
          </cell>
          <cell r="AL1000" t="str">
            <v>眼科+耳鼻咽喉科</v>
          </cell>
        </row>
        <row r="1001">
          <cell r="F1001" t="str">
            <v>耳鼻咽喉科</v>
          </cell>
          <cell r="G1001">
            <v>2020</v>
          </cell>
        </row>
        <row r="1001">
          <cell r="I1001" t="str">
            <v>合格</v>
          </cell>
          <cell r="J1001">
            <v>0</v>
          </cell>
          <cell r="K1001">
            <v>0</v>
          </cell>
          <cell r="L1001">
            <v>0</v>
          </cell>
          <cell r="M1001">
            <v>160</v>
          </cell>
          <cell r="N1001">
            <v>3</v>
          </cell>
          <cell r="O1001">
            <v>0</v>
          </cell>
          <cell r="P1001">
            <v>1</v>
          </cell>
          <cell r="Q1001">
            <v>0</v>
          </cell>
          <cell r="R1001">
            <v>0</v>
          </cell>
          <cell r="S1001">
            <v>170</v>
          </cell>
          <cell r="T1001">
            <v>100</v>
          </cell>
          <cell r="U1001">
            <v>10</v>
          </cell>
          <cell r="V1001">
            <v>60</v>
          </cell>
          <cell r="W1001">
            <v>30</v>
          </cell>
          <cell r="X1001">
            <v>30</v>
          </cell>
          <cell r="Y1001">
            <v>0</v>
          </cell>
          <cell r="Z1001">
            <v>100</v>
          </cell>
          <cell r="AA1001">
            <v>150</v>
          </cell>
          <cell r="AB1001">
            <v>100</v>
          </cell>
          <cell r="AC1001">
            <v>0</v>
          </cell>
          <cell r="AD1001">
            <v>0</v>
          </cell>
          <cell r="AE1001">
            <v>0</v>
          </cell>
          <cell r="AF1001">
            <v>0</v>
          </cell>
          <cell r="AG1001">
            <v>0</v>
          </cell>
          <cell r="AH1001">
            <v>0</v>
          </cell>
        </row>
        <row r="1001">
          <cell r="AK1001">
            <v>910</v>
          </cell>
          <cell r="AL1001" t="str">
            <v>眼科+耳鼻咽喉科</v>
          </cell>
        </row>
        <row r="1002">
          <cell r="F1002" t="str">
            <v>眼科</v>
          </cell>
          <cell r="G1002">
            <v>2020</v>
          </cell>
        </row>
        <row r="1002">
          <cell r="I1002" t="str">
            <v>合格</v>
          </cell>
          <cell r="J1002">
            <v>0</v>
          </cell>
          <cell r="K1002">
            <v>0</v>
          </cell>
          <cell r="L1002">
            <v>0</v>
          </cell>
          <cell r="M1002">
            <v>160</v>
          </cell>
          <cell r="N1002">
            <v>0</v>
          </cell>
          <cell r="O1002">
            <v>3</v>
          </cell>
          <cell r="P1002">
            <v>0</v>
          </cell>
          <cell r="Q1002">
            <v>0</v>
          </cell>
          <cell r="R1002">
            <v>0</v>
          </cell>
          <cell r="S1002">
            <v>60</v>
          </cell>
          <cell r="T1002">
            <v>100</v>
          </cell>
          <cell r="U1002">
            <v>0</v>
          </cell>
          <cell r="V1002">
            <v>40</v>
          </cell>
          <cell r="W1002">
            <v>60</v>
          </cell>
          <cell r="X1002">
            <v>60</v>
          </cell>
          <cell r="Y1002">
            <v>80</v>
          </cell>
          <cell r="Z1002">
            <v>100</v>
          </cell>
          <cell r="AA1002">
            <v>150</v>
          </cell>
          <cell r="AB1002">
            <v>100</v>
          </cell>
          <cell r="AC1002">
            <v>0</v>
          </cell>
          <cell r="AD1002">
            <v>0</v>
          </cell>
          <cell r="AE1002">
            <v>0</v>
          </cell>
          <cell r="AF1002">
            <v>0</v>
          </cell>
          <cell r="AG1002">
            <v>0</v>
          </cell>
          <cell r="AH1002">
            <v>0</v>
          </cell>
        </row>
        <row r="1002">
          <cell r="AK1002">
            <v>910</v>
          </cell>
          <cell r="AL1002" t="str">
            <v>眼科+耳鼻咽喉科</v>
          </cell>
        </row>
        <row r="1003">
          <cell r="F1003" t="str">
            <v>耳鼻咽喉科</v>
          </cell>
          <cell r="G1003">
            <v>2022</v>
          </cell>
        </row>
        <row r="1003">
          <cell r="I1003" t="str">
            <v>合格</v>
          </cell>
          <cell r="J1003">
            <v>0</v>
          </cell>
          <cell r="K1003">
            <v>0</v>
          </cell>
          <cell r="L1003">
            <v>0</v>
          </cell>
          <cell r="M1003">
            <v>160</v>
          </cell>
          <cell r="N1003">
            <v>0</v>
          </cell>
          <cell r="O1003">
            <v>3</v>
          </cell>
          <cell r="P1003">
            <v>0</v>
          </cell>
          <cell r="Q1003">
            <v>0</v>
          </cell>
          <cell r="R1003">
            <v>0</v>
          </cell>
          <cell r="S1003">
            <v>60</v>
          </cell>
          <cell r="T1003">
            <v>100</v>
          </cell>
          <cell r="U1003">
            <v>10</v>
          </cell>
          <cell r="V1003">
            <v>80</v>
          </cell>
          <cell r="W1003">
            <v>60</v>
          </cell>
          <cell r="X1003">
            <v>60</v>
          </cell>
          <cell r="Y1003">
            <v>0</v>
          </cell>
          <cell r="Z1003">
            <v>100</v>
          </cell>
          <cell r="AA1003">
            <v>150</v>
          </cell>
          <cell r="AB1003">
            <v>100</v>
          </cell>
          <cell r="AC1003">
            <v>0</v>
          </cell>
          <cell r="AD1003">
            <v>0</v>
          </cell>
          <cell r="AE1003">
            <v>0</v>
          </cell>
          <cell r="AF1003">
            <v>0</v>
          </cell>
          <cell r="AG1003">
            <v>0</v>
          </cell>
          <cell r="AH1003">
            <v>0</v>
          </cell>
        </row>
        <row r="1003">
          <cell r="AK1003">
            <v>880</v>
          </cell>
          <cell r="AL1003" t="str">
            <v>眼科+耳鼻咽喉科</v>
          </cell>
        </row>
        <row r="1004">
          <cell r="F1004" t="str">
            <v>耳鼻咽喉科</v>
          </cell>
          <cell r="G1004">
            <v>2020</v>
          </cell>
        </row>
        <row r="1004">
          <cell r="I1004" t="str">
            <v>合格</v>
          </cell>
          <cell r="J1004">
            <v>0</v>
          </cell>
          <cell r="K1004">
            <v>0</v>
          </cell>
          <cell r="L1004">
            <v>0</v>
          </cell>
          <cell r="M1004">
            <v>160</v>
          </cell>
          <cell r="N1004">
            <v>0</v>
          </cell>
          <cell r="O1004">
            <v>2</v>
          </cell>
          <cell r="P1004">
            <v>1</v>
          </cell>
          <cell r="Q1004">
            <v>0</v>
          </cell>
          <cell r="R1004">
            <v>0</v>
          </cell>
          <cell r="S1004">
            <v>60</v>
          </cell>
          <cell r="T1004">
            <v>100</v>
          </cell>
          <cell r="U1004">
            <v>10</v>
          </cell>
          <cell r="V1004">
            <v>80</v>
          </cell>
          <cell r="W1004">
            <v>60</v>
          </cell>
          <cell r="X1004">
            <v>60</v>
          </cell>
          <cell r="Y1004">
            <v>0</v>
          </cell>
          <cell r="Z1004">
            <v>100</v>
          </cell>
          <cell r="AA1004">
            <v>150</v>
          </cell>
          <cell r="AB1004">
            <v>100</v>
          </cell>
          <cell r="AC1004">
            <v>0</v>
          </cell>
          <cell r="AD1004">
            <v>0</v>
          </cell>
          <cell r="AE1004">
            <v>0</v>
          </cell>
          <cell r="AF1004">
            <v>0</v>
          </cell>
          <cell r="AG1004">
            <v>0</v>
          </cell>
          <cell r="AH1004">
            <v>0</v>
          </cell>
        </row>
        <row r="1004">
          <cell r="AK1004">
            <v>880</v>
          </cell>
          <cell r="AL1004" t="str">
            <v>眼科+耳鼻咽喉科</v>
          </cell>
        </row>
        <row r="1005">
          <cell r="F1005" t="str">
            <v>耳鼻咽喉科</v>
          </cell>
          <cell r="G1005">
            <v>2020</v>
          </cell>
        </row>
        <row r="1005">
          <cell r="I1005" t="str">
            <v>合格</v>
          </cell>
          <cell r="J1005">
            <v>0</v>
          </cell>
          <cell r="K1005">
            <v>0</v>
          </cell>
          <cell r="L1005">
            <v>0</v>
          </cell>
          <cell r="M1005">
            <v>160</v>
          </cell>
          <cell r="N1005">
            <v>0</v>
          </cell>
          <cell r="O1005">
            <v>2</v>
          </cell>
          <cell r="P1005">
            <v>1</v>
          </cell>
          <cell r="Q1005">
            <v>0</v>
          </cell>
          <cell r="R1005">
            <v>0</v>
          </cell>
          <cell r="S1005">
            <v>60</v>
          </cell>
          <cell r="T1005">
            <v>100</v>
          </cell>
          <cell r="U1005">
            <v>10</v>
          </cell>
          <cell r="V1005">
            <v>80</v>
          </cell>
          <cell r="W1005">
            <v>60</v>
          </cell>
          <cell r="X1005">
            <v>60</v>
          </cell>
          <cell r="Y1005">
            <v>0</v>
          </cell>
          <cell r="Z1005">
            <v>100</v>
          </cell>
          <cell r="AA1005">
            <v>150</v>
          </cell>
          <cell r="AB1005">
            <v>100</v>
          </cell>
          <cell r="AC1005">
            <v>0</v>
          </cell>
          <cell r="AD1005">
            <v>0</v>
          </cell>
          <cell r="AE1005">
            <v>0</v>
          </cell>
          <cell r="AF1005">
            <v>0</v>
          </cell>
          <cell r="AG1005">
            <v>0</v>
          </cell>
          <cell r="AH1005">
            <v>0</v>
          </cell>
        </row>
        <row r="1005">
          <cell r="AK1005">
            <v>880</v>
          </cell>
          <cell r="AL1005" t="str">
            <v>眼科+耳鼻咽喉科</v>
          </cell>
        </row>
        <row r="1006">
          <cell r="F1006" t="str">
            <v>耳鼻咽喉科</v>
          </cell>
          <cell r="G1006">
            <v>2022</v>
          </cell>
        </row>
        <row r="1006">
          <cell r="I1006" t="str">
            <v>合格</v>
          </cell>
          <cell r="J1006">
            <v>0</v>
          </cell>
          <cell r="K1006">
            <v>0</v>
          </cell>
          <cell r="L1006">
            <v>0</v>
          </cell>
          <cell r="M1006">
            <v>160</v>
          </cell>
          <cell r="N1006">
            <v>0</v>
          </cell>
          <cell r="O1006">
            <v>3</v>
          </cell>
          <cell r="P1006">
            <v>0</v>
          </cell>
          <cell r="Q1006">
            <v>0</v>
          </cell>
          <cell r="R1006">
            <v>0</v>
          </cell>
          <cell r="S1006">
            <v>60</v>
          </cell>
          <cell r="T1006">
            <v>100</v>
          </cell>
          <cell r="U1006">
            <v>10</v>
          </cell>
          <cell r="V1006">
            <v>60</v>
          </cell>
          <cell r="W1006">
            <v>60</v>
          </cell>
          <cell r="X1006">
            <v>60</v>
          </cell>
          <cell r="Y1006">
            <v>0</v>
          </cell>
          <cell r="Z1006">
            <v>100</v>
          </cell>
          <cell r="AA1006">
            <v>150</v>
          </cell>
          <cell r="AB1006">
            <v>100</v>
          </cell>
          <cell r="AC1006">
            <v>0</v>
          </cell>
          <cell r="AD1006">
            <v>0</v>
          </cell>
          <cell r="AE1006">
            <v>0</v>
          </cell>
          <cell r="AF1006">
            <v>0</v>
          </cell>
          <cell r="AG1006">
            <v>0</v>
          </cell>
          <cell r="AH1006">
            <v>0</v>
          </cell>
        </row>
        <row r="1006">
          <cell r="AK1006">
            <v>860</v>
          </cell>
          <cell r="AL1006" t="str">
            <v>眼科+耳鼻咽喉科</v>
          </cell>
        </row>
        <row r="1007">
          <cell r="F1007" t="str">
            <v>耳鼻咽喉科</v>
          </cell>
          <cell r="G1007">
            <v>2021</v>
          </cell>
        </row>
        <row r="1007">
          <cell r="I1007" t="str">
            <v>合格</v>
          </cell>
          <cell r="J1007">
            <v>0</v>
          </cell>
          <cell r="K1007">
            <v>0</v>
          </cell>
          <cell r="L1007">
            <v>0</v>
          </cell>
          <cell r="M1007">
            <v>160</v>
          </cell>
          <cell r="N1007">
            <v>0</v>
          </cell>
          <cell r="O1007">
            <v>1</v>
          </cell>
          <cell r="P1007">
            <v>1</v>
          </cell>
          <cell r="Q1007">
            <v>0</v>
          </cell>
          <cell r="R1007">
            <v>0</v>
          </cell>
          <cell r="S1007">
            <v>40</v>
          </cell>
          <cell r="T1007">
            <v>100</v>
          </cell>
          <cell r="U1007">
            <v>10</v>
          </cell>
          <cell r="V1007">
            <v>80</v>
          </cell>
          <cell r="W1007">
            <v>60</v>
          </cell>
          <cell r="X1007">
            <v>60</v>
          </cell>
          <cell r="Y1007">
            <v>0</v>
          </cell>
          <cell r="Z1007">
            <v>100</v>
          </cell>
          <cell r="AA1007">
            <v>150</v>
          </cell>
          <cell r="AB1007">
            <v>100</v>
          </cell>
          <cell r="AC1007">
            <v>0</v>
          </cell>
          <cell r="AD1007">
            <v>0</v>
          </cell>
          <cell r="AE1007">
            <v>0</v>
          </cell>
          <cell r="AF1007">
            <v>0</v>
          </cell>
          <cell r="AG1007">
            <v>0</v>
          </cell>
          <cell r="AH1007">
            <v>0</v>
          </cell>
        </row>
        <row r="1007">
          <cell r="AK1007">
            <v>860</v>
          </cell>
          <cell r="AL1007" t="str">
            <v>眼科+耳鼻咽喉科</v>
          </cell>
        </row>
        <row r="1008">
          <cell r="F1008" t="str">
            <v>眼科</v>
          </cell>
          <cell r="G1008">
            <v>2020</v>
          </cell>
        </row>
        <row r="1008">
          <cell r="I1008" t="str">
            <v>合格</v>
          </cell>
          <cell r="J1008">
            <v>0</v>
          </cell>
          <cell r="K1008">
            <v>0</v>
          </cell>
          <cell r="L1008">
            <v>0</v>
          </cell>
          <cell r="M1008">
            <v>160</v>
          </cell>
          <cell r="N1008">
            <v>0</v>
          </cell>
          <cell r="O1008">
            <v>2</v>
          </cell>
          <cell r="P1008">
            <v>2</v>
          </cell>
          <cell r="Q1008">
            <v>0</v>
          </cell>
          <cell r="R1008">
            <v>0</v>
          </cell>
          <cell r="S1008">
            <v>80</v>
          </cell>
          <cell r="T1008">
            <v>100</v>
          </cell>
          <cell r="U1008">
            <v>0</v>
          </cell>
          <cell r="V1008">
            <v>20</v>
          </cell>
          <cell r="W1008">
            <v>60</v>
          </cell>
          <cell r="X1008">
            <v>60</v>
          </cell>
          <cell r="Y1008">
            <v>20</v>
          </cell>
          <cell r="Z1008">
            <v>100</v>
          </cell>
          <cell r="AA1008">
            <v>150</v>
          </cell>
          <cell r="AB1008">
            <v>100</v>
          </cell>
          <cell r="AC1008">
            <v>0</v>
          </cell>
          <cell r="AD1008">
            <v>0</v>
          </cell>
          <cell r="AE1008">
            <v>0</v>
          </cell>
          <cell r="AF1008">
            <v>0</v>
          </cell>
          <cell r="AG1008">
            <v>0</v>
          </cell>
          <cell r="AH1008">
            <v>0</v>
          </cell>
        </row>
        <row r="1008">
          <cell r="AK1008">
            <v>850</v>
          </cell>
          <cell r="AL1008" t="str">
            <v>眼科+耳鼻咽喉科</v>
          </cell>
        </row>
        <row r="1009">
          <cell r="F1009" t="str">
            <v>耳鼻咽喉科</v>
          </cell>
          <cell r="G1009">
            <v>2021</v>
          </cell>
        </row>
        <row r="1009">
          <cell r="I1009" t="str">
            <v>合格</v>
          </cell>
          <cell r="J1009">
            <v>0</v>
          </cell>
          <cell r="K1009">
            <v>0</v>
          </cell>
          <cell r="L1009">
            <v>0</v>
          </cell>
          <cell r="M1009">
            <v>160</v>
          </cell>
          <cell r="N1009">
            <v>0</v>
          </cell>
          <cell r="O1009">
            <v>0</v>
          </cell>
          <cell r="P1009">
            <v>0</v>
          </cell>
          <cell r="Q1009">
            <v>0</v>
          </cell>
          <cell r="R1009">
            <v>0</v>
          </cell>
          <cell r="S1009">
            <v>0</v>
          </cell>
          <cell r="T1009">
            <v>100</v>
          </cell>
          <cell r="U1009">
            <v>10</v>
          </cell>
          <cell r="V1009">
            <v>40</v>
          </cell>
          <cell r="W1009">
            <v>90</v>
          </cell>
          <cell r="X1009">
            <v>60</v>
          </cell>
          <cell r="Y1009">
            <v>20</v>
          </cell>
          <cell r="Z1009">
            <v>100</v>
          </cell>
          <cell r="AA1009">
            <v>150</v>
          </cell>
          <cell r="AB1009">
            <v>100</v>
          </cell>
          <cell r="AC1009">
            <v>0</v>
          </cell>
          <cell r="AD1009">
            <v>0</v>
          </cell>
          <cell r="AE1009">
            <v>0</v>
          </cell>
          <cell r="AF1009">
            <v>0</v>
          </cell>
          <cell r="AG1009">
            <v>0</v>
          </cell>
          <cell r="AH1009">
            <v>0</v>
          </cell>
        </row>
        <row r="1009">
          <cell r="AK1009">
            <v>830</v>
          </cell>
          <cell r="AL1009" t="str">
            <v>眼科+耳鼻咽喉科</v>
          </cell>
        </row>
        <row r="1010">
          <cell r="F1010" t="str">
            <v>耳鼻咽喉科</v>
          </cell>
          <cell r="G1010">
            <v>2020</v>
          </cell>
        </row>
        <row r="1010">
          <cell r="I1010" t="str">
            <v>合格</v>
          </cell>
          <cell r="J1010">
            <v>0</v>
          </cell>
          <cell r="K1010">
            <v>0</v>
          </cell>
          <cell r="L1010">
            <v>0</v>
          </cell>
          <cell r="M1010">
            <v>160</v>
          </cell>
          <cell r="N1010">
            <v>0</v>
          </cell>
          <cell r="O1010">
            <v>1</v>
          </cell>
          <cell r="P1010">
            <v>1</v>
          </cell>
          <cell r="Q1010">
            <v>0</v>
          </cell>
          <cell r="R1010">
            <v>0</v>
          </cell>
          <cell r="S1010">
            <v>40</v>
          </cell>
          <cell r="T1010">
            <v>100</v>
          </cell>
          <cell r="U1010">
            <v>10</v>
          </cell>
          <cell r="V1010">
            <v>60</v>
          </cell>
          <cell r="W1010">
            <v>30</v>
          </cell>
          <cell r="X1010">
            <v>30</v>
          </cell>
          <cell r="Y1010">
            <v>0</v>
          </cell>
          <cell r="Z1010">
            <v>100</v>
          </cell>
          <cell r="AA1010">
            <v>150</v>
          </cell>
          <cell r="AB1010">
            <v>100</v>
          </cell>
          <cell r="AC1010">
            <v>0</v>
          </cell>
          <cell r="AD1010">
            <v>0</v>
          </cell>
          <cell r="AE1010">
            <v>0</v>
          </cell>
          <cell r="AF1010">
            <v>0</v>
          </cell>
          <cell r="AG1010">
            <v>0</v>
          </cell>
          <cell r="AH1010">
            <v>0</v>
          </cell>
        </row>
        <row r="1010">
          <cell r="AK1010">
            <v>780</v>
          </cell>
          <cell r="AL1010" t="str">
            <v>眼科+耳鼻咽喉科</v>
          </cell>
        </row>
        <row r="1011">
          <cell r="F1011" t="str">
            <v>耳鼻咽喉科</v>
          </cell>
          <cell r="G1011">
            <v>2020</v>
          </cell>
        </row>
        <row r="1011">
          <cell r="I1011" t="str">
            <v>合格</v>
          </cell>
          <cell r="J1011">
            <v>0</v>
          </cell>
          <cell r="K1011">
            <v>0</v>
          </cell>
          <cell r="L1011">
            <v>0</v>
          </cell>
          <cell r="M1011">
            <v>160</v>
          </cell>
          <cell r="N1011">
            <v>0</v>
          </cell>
          <cell r="O1011">
            <v>0</v>
          </cell>
          <cell r="P1011">
            <v>0</v>
          </cell>
          <cell r="Q1011">
            <v>0</v>
          </cell>
          <cell r="R1011">
            <v>0</v>
          </cell>
          <cell r="S1011">
            <v>0</v>
          </cell>
          <cell r="T1011">
            <v>100</v>
          </cell>
          <cell r="U1011">
            <v>10</v>
          </cell>
          <cell r="V1011">
            <v>40</v>
          </cell>
          <cell r="W1011">
            <v>60</v>
          </cell>
          <cell r="X1011">
            <v>60</v>
          </cell>
          <cell r="Y1011">
            <v>0</v>
          </cell>
          <cell r="Z1011">
            <v>100</v>
          </cell>
          <cell r="AA1011">
            <v>150</v>
          </cell>
          <cell r="AB1011">
            <v>100</v>
          </cell>
          <cell r="AC1011">
            <v>0</v>
          </cell>
          <cell r="AD1011">
            <v>0</v>
          </cell>
          <cell r="AE1011">
            <v>0</v>
          </cell>
          <cell r="AF1011">
            <v>0</v>
          </cell>
          <cell r="AG1011">
            <v>0</v>
          </cell>
          <cell r="AH1011">
            <v>0</v>
          </cell>
        </row>
        <row r="1011">
          <cell r="AK1011">
            <v>780</v>
          </cell>
          <cell r="AL1011" t="str">
            <v>眼科+耳鼻咽喉科</v>
          </cell>
        </row>
        <row r="1012">
          <cell r="F1012" t="str">
            <v>耳鼻咽喉科</v>
          </cell>
          <cell r="G1012">
            <v>2020</v>
          </cell>
        </row>
        <row r="1012">
          <cell r="I1012" t="str">
            <v>合格</v>
          </cell>
          <cell r="J1012">
            <v>0</v>
          </cell>
          <cell r="K1012">
            <v>0</v>
          </cell>
          <cell r="L1012">
            <v>0</v>
          </cell>
          <cell r="M1012">
            <v>160</v>
          </cell>
          <cell r="N1012">
            <v>0</v>
          </cell>
          <cell r="O1012">
            <v>5</v>
          </cell>
          <cell r="P1012">
            <v>0</v>
          </cell>
          <cell r="Q1012">
            <v>0</v>
          </cell>
          <cell r="R1012">
            <v>0</v>
          </cell>
          <cell r="S1012">
            <v>100</v>
          </cell>
          <cell r="T1012">
            <v>100</v>
          </cell>
          <cell r="U1012">
            <v>10</v>
          </cell>
          <cell r="V1012">
            <v>80</v>
          </cell>
          <cell r="W1012">
            <v>30</v>
          </cell>
          <cell r="X1012">
            <v>30</v>
          </cell>
          <cell r="Y1012">
            <v>0</v>
          </cell>
          <cell r="Z1012">
            <v>100</v>
          </cell>
          <cell r="AA1012">
            <v>150</v>
          </cell>
          <cell r="AB1012">
            <v>0</v>
          </cell>
          <cell r="AC1012">
            <v>0</v>
          </cell>
          <cell r="AD1012">
            <v>0</v>
          </cell>
          <cell r="AE1012">
            <v>0</v>
          </cell>
          <cell r="AF1012">
            <v>0</v>
          </cell>
          <cell r="AG1012">
            <v>0</v>
          </cell>
          <cell r="AH1012">
            <v>0</v>
          </cell>
        </row>
        <row r="1012">
          <cell r="AK1012">
            <v>760</v>
          </cell>
          <cell r="AL1012" t="str">
            <v>眼科+耳鼻咽喉科</v>
          </cell>
        </row>
        <row r="1013">
          <cell r="F1013" t="str">
            <v>眼科</v>
          </cell>
          <cell r="G1013">
            <v>2020</v>
          </cell>
        </row>
        <row r="1013">
          <cell r="I1013" t="str">
            <v>合格</v>
          </cell>
          <cell r="J1013">
            <v>0</v>
          </cell>
          <cell r="K1013">
            <v>0</v>
          </cell>
          <cell r="L1013">
            <v>0</v>
          </cell>
          <cell r="M1013">
            <v>160</v>
          </cell>
          <cell r="N1013">
            <v>0</v>
          </cell>
          <cell r="O1013">
            <v>0</v>
          </cell>
          <cell r="P1013">
            <v>0</v>
          </cell>
          <cell r="Q1013">
            <v>0</v>
          </cell>
          <cell r="R1013">
            <v>0</v>
          </cell>
          <cell r="S1013">
            <v>0</v>
          </cell>
          <cell r="T1013">
            <v>100</v>
          </cell>
          <cell r="U1013">
            <v>0</v>
          </cell>
          <cell r="V1013">
            <v>20</v>
          </cell>
          <cell r="W1013">
            <v>0</v>
          </cell>
          <cell r="X1013">
            <v>0</v>
          </cell>
          <cell r="Y1013">
            <v>40</v>
          </cell>
          <cell r="Z1013">
            <v>100</v>
          </cell>
          <cell r="AA1013">
            <v>150</v>
          </cell>
          <cell r="AB1013">
            <v>100</v>
          </cell>
          <cell r="AC1013">
            <v>0</v>
          </cell>
          <cell r="AD1013">
            <v>0</v>
          </cell>
          <cell r="AE1013">
            <v>0</v>
          </cell>
          <cell r="AF1013">
            <v>0</v>
          </cell>
          <cell r="AG1013">
            <v>0</v>
          </cell>
          <cell r="AH1013">
            <v>0</v>
          </cell>
        </row>
        <row r="1013">
          <cell r="AK1013">
            <v>670</v>
          </cell>
          <cell r="AL1013" t="str">
            <v>眼科+耳鼻咽喉科</v>
          </cell>
        </row>
        <row r="1014">
          <cell r="F1014" t="str">
            <v>耳鼻咽喉科</v>
          </cell>
          <cell r="G1014">
            <v>2022</v>
          </cell>
        </row>
        <row r="1014">
          <cell r="I1014" t="str">
            <v>合格</v>
          </cell>
          <cell r="J1014">
            <v>0</v>
          </cell>
          <cell r="K1014">
            <v>0</v>
          </cell>
          <cell r="L1014">
            <v>0</v>
          </cell>
          <cell r="M1014">
            <v>160</v>
          </cell>
          <cell r="N1014">
            <v>0</v>
          </cell>
          <cell r="O1014">
            <v>6</v>
          </cell>
          <cell r="P1014">
            <v>0</v>
          </cell>
          <cell r="Q1014">
            <v>0</v>
          </cell>
          <cell r="R1014">
            <v>0</v>
          </cell>
          <cell r="S1014">
            <v>120</v>
          </cell>
          <cell r="T1014">
            <v>100</v>
          </cell>
          <cell r="U1014">
            <v>10</v>
          </cell>
          <cell r="V1014">
            <v>80</v>
          </cell>
          <cell r="W1014">
            <v>60</v>
          </cell>
          <cell r="X1014">
            <v>60</v>
          </cell>
          <cell r="Y1014">
            <v>0</v>
          </cell>
          <cell r="Z1014">
            <v>0</v>
          </cell>
          <cell r="AA1014">
            <v>0</v>
          </cell>
          <cell r="AB1014">
            <v>0</v>
          </cell>
          <cell r="AC1014">
            <v>0</v>
          </cell>
          <cell r="AD1014">
            <v>0</v>
          </cell>
          <cell r="AE1014">
            <v>0</v>
          </cell>
          <cell r="AF1014">
            <v>0</v>
          </cell>
          <cell r="AG1014">
            <v>0</v>
          </cell>
          <cell r="AH1014">
            <v>0</v>
          </cell>
        </row>
        <row r="1014">
          <cell r="AK1014">
            <v>590</v>
          </cell>
          <cell r="AL1014" t="str">
            <v>眼科+耳鼻咽喉科</v>
          </cell>
        </row>
        <row r="1015">
          <cell r="F1015" t="str">
            <v>耳鼻咽喉科</v>
          </cell>
          <cell r="G1015">
            <v>2022</v>
          </cell>
        </row>
        <row r="1015">
          <cell r="I1015" t="str">
            <v>合格</v>
          </cell>
          <cell r="J1015">
            <v>0</v>
          </cell>
          <cell r="K1015">
            <v>0</v>
          </cell>
          <cell r="L1015">
            <v>0</v>
          </cell>
          <cell r="M1015">
            <v>160</v>
          </cell>
          <cell r="N1015">
            <v>0</v>
          </cell>
          <cell r="O1015">
            <v>3</v>
          </cell>
          <cell r="P1015">
            <v>0</v>
          </cell>
          <cell r="Q1015">
            <v>0</v>
          </cell>
          <cell r="R1015">
            <v>0</v>
          </cell>
          <cell r="S1015">
            <v>60</v>
          </cell>
          <cell r="T1015">
            <v>100</v>
          </cell>
          <cell r="U1015">
            <v>10</v>
          </cell>
          <cell r="V1015">
            <v>80</v>
          </cell>
          <cell r="W1015">
            <v>60</v>
          </cell>
          <cell r="X1015">
            <v>60</v>
          </cell>
          <cell r="Y1015">
            <v>0</v>
          </cell>
          <cell r="Z1015">
            <v>0</v>
          </cell>
          <cell r="AA1015">
            <v>0</v>
          </cell>
          <cell r="AB1015">
            <v>0</v>
          </cell>
          <cell r="AC1015">
            <v>0</v>
          </cell>
          <cell r="AD1015">
            <v>0</v>
          </cell>
          <cell r="AE1015">
            <v>0</v>
          </cell>
          <cell r="AF1015">
            <v>0</v>
          </cell>
          <cell r="AG1015">
            <v>0</v>
          </cell>
          <cell r="AH1015">
            <v>0</v>
          </cell>
        </row>
        <row r="1015">
          <cell r="AK1015">
            <v>530</v>
          </cell>
          <cell r="AL1015" t="str">
            <v>眼科+耳鼻咽喉科</v>
          </cell>
        </row>
        <row r="1016">
          <cell r="F1016" t="str">
            <v>耳鼻咽喉科</v>
          </cell>
          <cell r="G1016">
            <v>2022</v>
          </cell>
        </row>
        <row r="1016">
          <cell r="I1016" t="str">
            <v>合格</v>
          </cell>
          <cell r="J1016">
            <v>0</v>
          </cell>
          <cell r="K1016">
            <v>0</v>
          </cell>
          <cell r="L1016">
            <v>0</v>
          </cell>
          <cell r="M1016">
            <v>160</v>
          </cell>
          <cell r="N1016">
            <v>0</v>
          </cell>
          <cell r="O1016">
            <v>3</v>
          </cell>
          <cell r="P1016">
            <v>0</v>
          </cell>
          <cell r="Q1016">
            <v>0</v>
          </cell>
          <cell r="R1016">
            <v>0</v>
          </cell>
          <cell r="S1016">
            <v>60</v>
          </cell>
          <cell r="T1016">
            <v>100</v>
          </cell>
          <cell r="U1016">
            <v>10</v>
          </cell>
          <cell r="V1016">
            <v>80</v>
          </cell>
          <cell r="W1016">
            <v>60</v>
          </cell>
          <cell r="X1016">
            <v>60</v>
          </cell>
          <cell r="Y1016">
            <v>0</v>
          </cell>
          <cell r="Z1016">
            <v>0</v>
          </cell>
          <cell r="AA1016">
            <v>0</v>
          </cell>
          <cell r="AB1016">
            <v>0</v>
          </cell>
          <cell r="AC1016">
            <v>0</v>
          </cell>
          <cell r="AD1016">
            <v>0</v>
          </cell>
          <cell r="AE1016">
            <v>0</v>
          </cell>
          <cell r="AF1016">
            <v>0</v>
          </cell>
          <cell r="AG1016">
            <v>0</v>
          </cell>
          <cell r="AH1016">
            <v>0</v>
          </cell>
        </row>
        <row r="1016">
          <cell r="AK1016">
            <v>530</v>
          </cell>
          <cell r="AL1016" t="str">
            <v>眼科+耳鼻咽喉科</v>
          </cell>
        </row>
        <row r="1017">
          <cell r="F1017" t="str">
            <v>耳鼻咽喉科</v>
          </cell>
          <cell r="G1017">
            <v>2022</v>
          </cell>
        </row>
        <row r="1017">
          <cell r="I1017" t="str">
            <v>合格</v>
          </cell>
          <cell r="J1017">
            <v>0</v>
          </cell>
          <cell r="K1017">
            <v>0</v>
          </cell>
          <cell r="L1017">
            <v>0</v>
          </cell>
          <cell r="M1017">
            <v>160</v>
          </cell>
          <cell r="N1017">
            <v>0</v>
          </cell>
          <cell r="O1017">
            <v>2</v>
          </cell>
          <cell r="P1017">
            <v>1</v>
          </cell>
          <cell r="Q1017">
            <v>0</v>
          </cell>
          <cell r="R1017">
            <v>0</v>
          </cell>
          <cell r="S1017">
            <v>60</v>
          </cell>
          <cell r="T1017">
            <v>100</v>
          </cell>
          <cell r="U1017">
            <v>10</v>
          </cell>
          <cell r="V1017">
            <v>80</v>
          </cell>
          <cell r="W1017">
            <v>60</v>
          </cell>
          <cell r="X1017">
            <v>60</v>
          </cell>
          <cell r="Y1017">
            <v>0</v>
          </cell>
          <cell r="Z1017">
            <v>0</v>
          </cell>
          <cell r="AA1017">
            <v>0</v>
          </cell>
          <cell r="AB1017">
            <v>0</v>
          </cell>
          <cell r="AC1017">
            <v>0</v>
          </cell>
          <cell r="AD1017">
            <v>0</v>
          </cell>
          <cell r="AE1017">
            <v>0</v>
          </cell>
          <cell r="AF1017">
            <v>0</v>
          </cell>
          <cell r="AG1017">
            <v>0</v>
          </cell>
          <cell r="AH1017">
            <v>0</v>
          </cell>
        </row>
        <row r="1017">
          <cell r="AK1017">
            <v>530</v>
          </cell>
          <cell r="AL1017" t="str">
            <v>眼科+耳鼻咽喉科</v>
          </cell>
        </row>
        <row r="1018">
          <cell r="F1018" t="str">
            <v>耳鼻咽喉科</v>
          </cell>
          <cell r="G1018">
            <v>2020</v>
          </cell>
        </row>
        <row r="1018">
          <cell r="I1018" t="str">
            <v>合格</v>
          </cell>
          <cell r="J1018">
            <v>0</v>
          </cell>
          <cell r="K1018">
            <v>0</v>
          </cell>
          <cell r="L1018">
            <v>0</v>
          </cell>
          <cell r="M1018">
            <v>160</v>
          </cell>
          <cell r="N1018">
            <v>0</v>
          </cell>
          <cell r="O1018">
            <v>2</v>
          </cell>
          <cell r="P1018">
            <v>1</v>
          </cell>
          <cell r="Q1018">
            <v>0</v>
          </cell>
          <cell r="R1018">
            <v>0</v>
          </cell>
          <cell r="S1018">
            <v>60</v>
          </cell>
          <cell r="T1018">
            <v>100</v>
          </cell>
          <cell r="U1018">
            <v>10</v>
          </cell>
          <cell r="V1018">
            <v>0</v>
          </cell>
          <cell r="W1018">
            <v>60</v>
          </cell>
          <cell r="X1018">
            <v>30</v>
          </cell>
          <cell r="Y1018">
            <v>0</v>
          </cell>
          <cell r="Z1018">
            <v>100</v>
          </cell>
          <cell r="AA1018">
            <v>0</v>
          </cell>
          <cell r="AB1018">
            <v>0</v>
          </cell>
          <cell r="AC1018">
            <v>0</v>
          </cell>
          <cell r="AD1018">
            <v>0</v>
          </cell>
          <cell r="AE1018">
            <v>0</v>
          </cell>
          <cell r="AF1018">
            <v>0</v>
          </cell>
          <cell r="AG1018">
            <v>0</v>
          </cell>
          <cell r="AH1018">
            <v>0</v>
          </cell>
        </row>
        <row r="1018">
          <cell r="AK1018">
            <v>520</v>
          </cell>
          <cell r="AL1018" t="str">
            <v>眼科+耳鼻咽喉科</v>
          </cell>
        </row>
        <row r="1019">
          <cell r="F1019" t="str">
            <v>耳鼻咽喉科</v>
          </cell>
          <cell r="G1019">
            <v>2022</v>
          </cell>
        </row>
        <row r="1019">
          <cell r="I1019" t="str">
            <v>合格</v>
          </cell>
          <cell r="J1019">
            <v>0</v>
          </cell>
          <cell r="K1019">
            <v>0</v>
          </cell>
          <cell r="L1019">
            <v>0</v>
          </cell>
          <cell r="M1019">
            <v>160</v>
          </cell>
          <cell r="N1019">
            <v>0</v>
          </cell>
          <cell r="O1019">
            <v>4</v>
          </cell>
          <cell r="P1019">
            <v>0</v>
          </cell>
          <cell r="Q1019">
            <v>0</v>
          </cell>
          <cell r="R1019">
            <v>0</v>
          </cell>
          <cell r="S1019">
            <v>80</v>
          </cell>
          <cell r="T1019">
            <v>100</v>
          </cell>
          <cell r="U1019">
            <v>10</v>
          </cell>
          <cell r="V1019">
            <v>40</v>
          </cell>
          <cell r="W1019">
            <v>60</v>
          </cell>
          <cell r="X1019">
            <v>60</v>
          </cell>
          <cell r="Y1019">
            <v>0</v>
          </cell>
          <cell r="Z1019">
            <v>0</v>
          </cell>
          <cell r="AA1019">
            <v>0</v>
          </cell>
          <cell r="AB1019">
            <v>0</v>
          </cell>
          <cell r="AC1019">
            <v>0</v>
          </cell>
          <cell r="AD1019">
            <v>0</v>
          </cell>
          <cell r="AE1019">
            <v>0</v>
          </cell>
          <cell r="AF1019">
            <v>0</v>
          </cell>
          <cell r="AG1019">
            <v>0</v>
          </cell>
          <cell r="AH1019">
            <v>0</v>
          </cell>
        </row>
        <row r="1019">
          <cell r="AK1019">
            <v>510</v>
          </cell>
          <cell r="AL1019" t="str">
            <v>眼科+耳鼻咽喉科</v>
          </cell>
        </row>
        <row r="1020">
          <cell r="F1020" t="str">
            <v>耳鼻咽喉科</v>
          </cell>
          <cell r="G1020">
            <v>2022</v>
          </cell>
        </row>
        <row r="1020">
          <cell r="I1020" t="str">
            <v>合格</v>
          </cell>
          <cell r="J1020">
            <v>0</v>
          </cell>
          <cell r="K1020">
            <v>0</v>
          </cell>
          <cell r="L1020">
            <v>0</v>
          </cell>
          <cell r="M1020">
            <v>160</v>
          </cell>
          <cell r="N1020">
            <v>0</v>
          </cell>
          <cell r="O1020">
            <v>5</v>
          </cell>
          <cell r="P1020">
            <v>0</v>
          </cell>
          <cell r="Q1020">
            <v>0</v>
          </cell>
          <cell r="R1020">
            <v>0</v>
          </cell>
          <cell r="S1020">
            <v>100</v>
          </cell>
          <cell r="T1020">
            <v>100</v>
          </cell>
          <cell r="U1020">
            <v>10</v>
          </cell>
          <cell r="V1020">
            <v>40</v>
          </cell>
          <cell r="W1020">
            <v>60</v>
          </cell>
          <cell r="X1020">
            <v>30</v>
          </cell>
          <cell r="Y1020">
            <v>0</v>
          </cell>
          <cell r="Z1020">
            <v>0</v>
          </cell>
          <cell r="AA1020">
            <v>0</v>
          </cell>
          <cell r="AB1020">
            <v>0</v>
          </cell>
          <cell r="AC1020">
            <v>0</v>
          </cell>
          <cell r="AD1020">
            <v>0</v>
          </cell>
          <cell r="AE1020">
            <v>0</v>
          </cell>
          <cell r="AF1020">
            <v>0</v>
          </cell>
          <cell r="AG1020">
            <v>0</v>
          </cell>
          <cell r="AH1020">
            <v>0</v>
          </cell>
        </row>
        <row r="1020">
          <cell r="AK1020">
            <v>500</v>
          </cell>
          <cell r="AL1020" t="str">
            <v>眼科+耳鼻咽喉科</v>
          </cell>
        </row>
        <row r="1021">
          <cell r="F1021" t="str">
            <v>耳鼻咽喉科</v>
          </cell>
          <cell r="G1021">
            <v>2022</v>
          </cell>
        </row>
        <row r="1021">
          <cell r="I1021" t="str">
            <v>合格</v>
          </cell>
          <cell r="J1021">
            <v>0</v>
          </cell>
          <cell r="K1021">
            <v>0</v>
          </cell>
          <cell r="L1021">
            <v>0</v>
          </cell>
          <cell r="M1021">
            <v>160</v>
          </cell>
          <cell r="N1021">
            <v>0</v>
          </cell>
          <cell r="O1021">
            <v>2</v>
          </cell>
          <cell r="P1021">
            <v>0</v>
          </cell>
          <cell r="Q1021">
            <v>0</v>
          </cell>
          <cell r="R1021">
            <v>0</v>
          </cell>
          <cell r="S1021">
            <v>40</v>
          </cell>
          <cell r="T1021">
            <v>100</v>
          </cell>
          <cell r="U1021">
            <v>10</v>
          </cell>
          <cell r="V1021">
            <v>20</v>
          </cell>
          <cell r="W1021">
            <v>30</v>
          </cell>
          <cell r="X1021">
            <v>30</v>
          </cell>
          <cell r="Y1021">
            <v>0</v>
          </cell>
          <cell r="Z1021">
            <v>100</v>
          </cell>
          <cell r="AA1021">
            <v>0</v>
          </cell>
          <cell r="AB1021">
            <v>0</v>
          </cell>
          <cell r="AC1021">
            <v>0</v>
          </cell>
          <cell r="AD1021">
            <v>0</v>
          </cell>
          <cell r="AE1021">
            <v>0</v>
          </cell>
          <cell r="AF1021">
            <v>0</v>
          </cell>
          <cell r="AG1021">
            <v>0</v>
          </cell>
          <cell r="AH1021">
            <v>0</v>
          </cell>
        </row>
        <row r="1021">
          <cell r="AK1021">
            <v>490</v>
          </cell>
          <cell r="AL1021" t="str">
            <v>眼科+耳鼻咽喉科</v>
          </cell>
        </row>
        <row r="1022">
          <cell r="F1022" t="str">
            <v>眼科</v>
          </cell>
          <cell r="G1022">
            <v>2022</v>
          </cell>
        </row>
        <row r="1022">
          <cell r="I1022" t="str">
            <v>合格</v>
          </cell>
          <cell r="J1022">
            <v>0</v>
          </cell>
          <cell r="K1022">
            <v>0</v>
          </cell>
          <cell r="L1022">
            <v>0</v>
          </cell>
          <cell r="M1022">
            <v>160</v>
          </cell>
        </row>
        <row r="1022">
          <cell r="O1022">
            <v>2</v>
          </cell>
          <cell r="P1022">
            <v>1</v>
          </cell>
        </row>
        <row r="1022">
          <cell r="S1022">
            <v>60</v>
          </cell>
          <cell r="T1022">
            <v>100</v>
          </cell>
          <cell r="U1022">
            <v>10</v>
          </cell>
          <cell r="V1022">
            <v>20</v>
          </cell>
          <cell r="W1022">
            <v>60</v>
          </cell>
          <cell r="X1022">
            <v>60</v>
          </cell>
          <cell r="Y1022">
            <v>0</v>
          </cell>
          <cell r="Z1022">
            <v>0</v>
          </cell>
          <cell r="AA1022">
            <v>0</v>
          </cell>
          <cell r="AB1022">
            <v>0</v>
          </cell>
          <cell r="AC1022">
            <v>0</v>
          </cell>
          <cell r="AD1022">
            <v>0</v>
          </cell>
          <cell r="AE1022">
            <v>0</v>
          </cell>
          <cell r="AF1022">
            <v>0</v>
          </cell>
          <cell r="AG1022">
            <v>0</v>
          </cell>
          <cell r="AH1022">
            <v>0</v>
          </cell>
        </row>
        <row r="1022">
          <cell r="AK1022">
            <v>470</v>
          </cell>
          <cell r="AL1022" t="str">
            <v>眼科+耳鼻咽喉科</v>
          </cell>
        </row>
        <row r="1023">
          <cell r="F1023" t="str">
            <v>耳鼻咽喉科</v>
          </cell>
          <cell r="G1023">
            <v>2022</v>
          </cell>
        </row>
        <row r="1023">
          <cell r="I1023" t="str">
            <v>合格</v>
          </cell>
          <cell r="J1023">
            <v>0</v>
          </cell>
          <cell r="K1023">
            <v>0</v>
          </cell>
          <cell r="L1023">
            <v>0</v>
          </cell>
          <cell r="M1023">
            <v>160</v>
          </cell>
          <cell r="N1023">
            <v>0</v>
          </cell>
          <cell r="O1023">
            <v>2</v>
          </cell>
          <cell r="P1023">
            <v>0</v>
          </cell>
          <cell r="Q1023">
            <v>0</v>
          </cell>
          <cell r="R1023">
            <v>0</v>
          </cell>
          <cell r="S1023">
            <v>40</v>
          </cell>
          <cell r="T1023">
            <v>100</v>
          </cell>
          <cell r="U1023">
            <v>10</v>
          </cell>
          <cell r="V1023">
            <v>80</v>
          </cell>
          <cell r="W1023">
            <v>30</v>
          </cell>
          <cell r="X1023">
            <v>30</v>
          </cell>
          <cell r="Y1023">
            <v>0</v>
          </cell>
          <cell r="Z1023">
            <v>0</v>
          </cell>
          <cell r="AA1023">
            <v>0</v>
          </cell>
          <cell r="AB1023">
            <v>0</v>
          </cell>
          <cell r="AC1023">
            <v>0</v>
          </cell>
          <cell r="AD1023">
            <v>0</v>
          </cell>
          <cell r="AE1023">
            <v>0</v>
          </cell>
          <cell r="AF1023">
            <v>0</v>
          </cell>
          <cell r="AG1023">
            <v>0</v>
          </cell>
          <cell r="AH1023">
            <v>0</v>
          </cell>
        </row>
        <row r="1023">
          <cell r="AK1023">
            <v>450</v>
          </cell>
          <cell r="AL1023" t="str">
            <v>眼科+耳鼻咽喉科</v>
          </cell>
        </row>
        <row r="1024">
          <cell r="F1024" t="str">
            <v>耳鼻咽喉科</v>
          </cell>
          <cell r="G1024">
            <v>2022</v>
          </cell>
        </row>
        <row r="1024">
          <cell r="I1024" t="str">
            <v>合格</v>
          </cell>
          <cell r="J1024">
            <v>0</v>
          </cell>
          <cell r="K1024">
            <v>0</v>
          </cell>
          <cell r="L1024">
            <v>0</v>
          </cell>
          <cell r="M1024">
            <v>160</v>
          </cell>
          <cell r="N1024">
            <v>0</v>
          </cell>
          <cell r="O1024">
            <v>2</v>
          </cell>
          <cell r="P1024">
            <v>1</v>
          </cell>
          <cell r="Q1024">
            <v>0</v>
          </cell>
          <cell r="R1024">
            <v>0</v>
          </cell>
          <cell r="S1024">
            <v>60</v>
          </cell>
          <cell r="T1024">
            <v>100</v>
          </cell>
          <cell r="U1024">
            <v>10</v>
          </cell>
          <cell r="V1024">
            <v>60</v>
          </cell>
          <cell r="W1024">
            <v>30</v>
          </cell>
          <cell r="X1024">
            <v>30</v>
          </cell>
          <cell r="Y1024">
            <v>0</v>
          </cell>
          <cell r="Z1024">
            <v>0</v>
          </cell>
          <cell r="AA1024">
            <v>0</v>
          </cell>
          <cell r="AB1024">
            <v>0</v>
          </cell>
          <cell r="AC1024">
            <v>0</v>
          </cell>
          <cell r="AD1024">
            <v>0</v>
          </cell>
          <cell r="AE1024">
            <v>0</v>
          </cell>
          <cell r="AF1024">
            <v>0</v>
          </cell>
          <cell r="AG1024">
            <v>0</v>
          </cell>
          <cell r="AH1024">
            <v>0</v>
          </cell>
        </row>
        <row r="1024">
          <cell r="AK1024">
            <v>450</v>
          </cell>
          <cell r="AL1024" t="str">
            <v>眼科+耳鼻咽喉科</v>
          </cell>
        </row>
        <row r="1025">
          <cell r="F1025" t="str">
            <v>耳鼻咽喉科</v>
          </cell>
          <cell r="G1025">
            <v>2020</v>
          </cell>
        </row>
        <row r="1025">
          <cell r="I1025" t="str">
            <v>合格</v>
          </cell>
          <cell r="J1025">
            <v>0</v>
          </cell>
          <cell r="K1025">
            <v>0</v>
          </cell>
          <cell r="L1025">
            <v>0</v>
          </cell>
          <cell r="M1025">
            <v>160</v>
          </cell>
          <cell r="N1025">
            <v>0</v>
          </cell>
          <cell r="O1025">
            <v>0</v>
          </cell>
          <cell r="P1025">
            <v>0</v>
          </cell>
          <cell r="Q1025">
            <v>0</v>
          </cell>
          <cell r="R1025">
            <v>0</v>
          </cell>
          <cell r="S1025">
            <v>0</v>
          </cell>
          <cell r="T1025">
            <v>100</v>
          </cell>
          <cell r="U1025">
            <v>10</v>
          </cell>
          <cell r="V1025">
            <v>60</v>
          </cell>
          <cell r="W1025">
            <v>60</v>
          </cell>
          <cell r="X1025">
            <v>30</v>
          </cell>
          <cell r="Y1025">
            <v>0</v>
          </cell>
          <cell r="Z1025">
            <v>0</v>
          </cell>
          <cell r="AA1025">
            <v>0</v>
          </cell>
          <cell r="AB1025">
            <v>0</v>
          </cell>
          <cell r="AC1025">
            <v>0</v>
          </cell>
          <cell r="AD1025">
            <v>0</v>
          </cell>
          <cell r="AE1025">
            <v>0</v>
          </cell>
          <cell r="AF1025">
            <v>0</v>
          </cell>
          <cell r="AG1025">
            <v>0</v>
          </cell>
          <cell r="AH1025">
            <v>0</v>
          </cell>
        </row>
        <row r="1025">
          <cell r="AK1025">
            <v>420</v>
          </cell>
          <cell r="AL1025" t="str">
            <v>眼科+耳鼻咽喉科</v>
          </cell>
        </row>
        <row r="1026">
          <cell r="F1026" t="str">
            <v>耳鼻咽喉科</v>
          </cell>
          <cell r="G1026">
            <v>2021</v>
          </cell>
        </row>
        <row r="1026">
          <cell r="I1026" t="str">
            <v>合格</v>
          </cell>
          <cell r="J1026">
            <v>0</v>
          </cell>
          <cell r="K1026">
            <v>0</v>
          </cell>
          <cell r="L1026">
            <v>0</v>
          </cell>
          <cell r="M1026">
            <v>120</v>
          </cell>
          <cell r="N1026">
            <v>0</v>
          </cell>
          <cell r="O1026">
            <v>0</v>
          </cell>
          <cell r="P1026">
            <v>0</v>
          </cell>
          <cell r="Q1026">
            <v>0</v>
          </cell>
          <cell r="R1026">
            <v>0</v>
          </cell>
          <cell r="S1026">
            <v>0</v>
          </cell>
          <cell r="T1026">
            <v>100</v>
          </cell>
          <cell r="U1026">
            <v>10</v>
          </cell>
          <cell r="V1026">
            <v>40</v>
          </cell>
          <cell r="W1026">
            <v>60</v>
          </cell>
          <cell r="X1026">
            <v>60</v>
          </cell>
          <cell r="Y1026">
            <v>20</v>
          </cell>
          <cell r="Z1026">
            <v>0</v>
          </cell>
          <cell r="AA1026">
            <v>0</v>
          </cell>
          <cell r="AB1026">
            <v>0</v>
          </cell>
          <cell r="AC1026">
            <v>0</v>
          </cell>
          <cell r="AD1026">
            <v>0</v>
          </cell>
          <cell r="AE1026">
            <v>0</v>
          </cell>
          <cell r="AF1026">
            <v>0</v>
          </cell>
          <cell r="AG1026">
            <v>0</v>
          </cell>
          <cell r="AH1026">
            <v>0</v>
          </cell>
        </row>
        <row r="1026">
          <cell r="AK1026">
            <v>410</v>
          </cell>
          <cell r="AL1026" t="str">
            <v>眼科+耳鼻咽喉科</v>
          </cell>
        </row>
        <row r="1027">
          <cell r="F1027" t="str">
            <v>耳鼻咽喉科</v>
          </cell>
          <cell r="G1027">
            <v>2021</v>
          </cell>
        </row>
        <row r="1027">
          <cell r="I1027" t="str">
            <v>合格</v>
          </cell>
          <cell r="J1027">
            <v>0</v>
          </cell>
          <cell r="K1027">
            <v>0</v>
          </cell>
          <cell r="L1027">
            <v>0</v>
          </cell>
          <cell r="M1027">
            <v>160</v>
          </cell>
          <cell r="N1027">
            <v>0</v>
          </cell>
          <cell r="O1027">
            <v>2</v>
          </cell>
          <cell r="P1027">
            <v>1</v>
          </cell>
          <cell r="Q1027">
            <v>0</v>
          </cell>
          <cell r="R1027">
            <v>0</v>
          </cell>
          <cell r="S1027">
            <v>60</v>
          </cell>
          <cell r="T1027">
            <v>100</v>
          </cell>
          <cell r="U1027">
            <v>10</v>
          </cell>
          <cell r="V1027">
            <v>40</v>
          </cell>
          <cell r="W1027">
            <v>30</v>
          </cell>
          <cell r="X1027">
            <v>0</v>
          </cell>
          <cell r="Y1027">
            <v>0</v>
          </cell>
          <cell r="Z1027">
            <v>0</v>
          </cell>
          <cell r="AA1027">
            <v>0</v>
          </cell>
          <cell r="AB1027">
            <v>0</v>
          </cell>
          <cell r="AC1027">
            <v>0</v>
          </cell>
          <cell r="AD1027">
            <v>0</v>
          </cell>
          <cell r="AE1027">
            <v>0</v>
          </cell>
          <cell r="AF1027">
            <v>0</v>
          </cell>
          <cell r="AG1027">
            <v>0</v>
          </cell>
          <cell r="AH1027">
            <v>0</v>
          </cell>
        </row>
        <row r="1027">
          <cell r="AK1027">
            <v>400</v>
          </cell>
          <cell r="AL1027" t="str">
            <v>眼科+耳鼻咽喉科</v>
          </cell>
        </row>
        <row r="1028">
          <cell r="F1028" t="str">
            <v>重症医学科</v>
          </cell>
          <cell r="G1028">
            <v>2021</v>
          </cell>
        </row>
        <row r="1028">
          <cell r="I1028" t="str">
            <v>合格</v>
          </cell>
          <cell r="J1028">
            <v>0</v>
          </cell>
          <cell r="K1028">
            <v>0</v>
          </cell>
          <cell r="L1028">
            <v>0</v>
          </cell>
          <cell r="M1028">
            <v>160</v>
          </cell>
        </row>
        <row r="1028">
          <cell r="O1028">
            <v>3</v>
          </cell>
          <cell r="P1028">
            <v>1</v>
          </cell>
        </row>
        <row r="1028">
          <cell r="S1028">
            <v>80</v>
          </cell>
          <cell r="T1028">
            <v>100</v>
          </cell>
          <cell r="U1028">
            <v>10</v>
          </cell>
          <cell r="V1028">
            <v>40</v>
          </cell>
          <cell r="W1028">
            <v>60</v>
          </cell>
          <cell r="X1028">
            <v>60</v>
          </cell>
          <cell r="Y1028">
            <v>0</v>
          </cell>
          <cell r="Z1028">
            <v>100</v>
          </cell>
          <cell r="AA1028">
            <v>150</v>
          </cell>
          <cell r="AB1028">
            <v>100</v>
          </cell>
          <cell r="AC1028">
            <v>0</v>
          </cell>
          <cell r="AD1028">
            <v>0</v>
          </cell>
          <cell r="AE1028">
            <v>0</v>
          </cell>
          <cell r="AF1028">
            <v>0</v>
          </cell>
          <cell r="AG1028">
            <v>0</v>
          </cell>
          <cell r="AH1028">
            <v>0</v>
          </cell>
        </row>
        <row r="1028">
          <cell r="AK1028">
            <v>860</v>
          </cell>
          <cell r="AL1028" t="str">
            <v>重症医学科</v>
          </cell>
        </row>
        <row r="1029">
          <cell r="F1029" t="str">
            <v>重症医学科</v>
          </cell>
          <cell r="G1029">
            <v>2020</v>
          </cell>
        </row>
        <row r="1029">
          <cell r="I1029" t="str">
            <v>合格</v>
          </cell>
          <cell r="J1029">
            <v>0</v>
          </cell>
          <cell r="K1029">
            <v>0</v>
          </cell>
          <cell r="L1029">
            <v>0</v>
          </cell>
          <cell r="M1029">
            <v>160</v>
          </cell>
          <cell r="N1029">
            <v>3</v>
          </cell>
          <cell r="O1029">
            <v>0</v>
          </cell>
          <cell r="P1029">
            <v>1</v>
          </cell>
        </row>
        <row r="1029">
          <cell r="S1029">
            <v>170</v>
          </cell>
          <cell r="T1029">
            <v>100</v>
          </cell>
          <cell r="U1029">
            <v>0</v>
          </cell>
          <cell r="V1029">
            <v>20</v>
          </cell>
          <cell r="W1029">
            <v>30</v>
          </cell>
          <cell r="X1029">
            <v>0</v>
          </cell>
          <cell r="Y1029">
            <v>20</v>
          </cell>
          <cell r="Z1029">
            <v>100</v>
          </cell>
          <cell r="AA1029">
            <v>150</v>
          </cell>
          <cell r="AB1029">
            <v>100</v>
          </cell>
          <cell r="AC1029">
            <v>0</v>
          </cell>
          <cell r="AD1029">
            <v>0</v>
          </cell>
          <cell r="AE1029">
            <v>0</v>
          </cell>
          <cell r="AF1029">
            <v>0</v>
          </cell>
          <cell r="AG1029">
            <v>0</v>
          </cell>
          <cell r="AH1029">
            <v>0</v>
          </cell>
        </row>
        <row r="1029">
          <cell r="AK1029">
            <v>850</v>
          </cell>
          <cell r="AL1029" t="str">
            <v>重症医学科</v>
          </cell>
        </row>
        <row r="1030">
          <cell r="F1030" t="str">
            <v>重症医学科</v>
          </cell>
          <cell r="G1030">
            <v>2022</v>
          </cell>
        </row>
        <row r="1030">
          <cell r="I1030" t="str">
            <v>合格</v>
          </cell>
          <cell r="J1030">
            <v>0</v>
          </cell>
          <cell r="K1030">
            <v>0</v>
          </cell>
          <cell r="L1030">
            <v>0</v>
          </cell>
          <cell r="M1030">
            <v>160</v>
          </cell>
          <cell r="N1030">
            <v>0</v>
          </cell>
          <cell r="O1030">
            <v>3</v>
          </cell>
          <cell r="P1030">
            <v>1.5</v>
          </cell>
          <cell r="Q1030">
            <v>0</v>
          </cell>
          <cell r="R1030">
            <v>0</v>
          </cell>
          <cell r="S1030">
            <v>90</v>
          </cell>
          <cell r="T1030">
            <v>100</v>
          </cell>
          <cell r="U1030">
            <v>10</v>
          </cell>
          <cell r="V1030">
            <v>80</v>
          </cell>
          <cell r="W1030">
            <v>0</v>
          </cell>
          <cell r="X1030">
            <v>30</v>
          </cell>
          <cell r="Y1030">
            <v>0</v>
          </cell>
          <cell r="Z1030">
            <v>100</v>
          </cell>
          <cell r="AA1030">
            <v>150</v>
          </cell>
          <cell r="AB1030">
            <v>100</v>
          </cell>
          <cell r="AC1030">
            <v>0</v>
          </cell>
          <cell r="AD1030">
            <v>0</v>
          </cell>
          <cell r="AE1030">
            <v>0</v>
          </cell>
          <cell r="AF1030">
            <v>0</v>
          </cell>
          <cell r="AG1030">
            <v>0</v>
          </cell>
          <cell r="AH1030">
            <v>0</v>
          </cell>
        </row>
        <row r="1030">
          <cell r="AK1030">
            <v>820</v>
          </cell>
          <cell r="AL1030" t="str">
            <v>重症医学科</v>
          </cell>
        </row>
        <row r="1031">
          <cell r="F1031" t="str">
            <v>重症医学科</v>
          </cell>
          <cell r="G1031">
            <v>2020</v>
          </cell>
        </row>
        <row r="1031">
          <cell r="I1031" t="str">
            <v>合格</v>
          </cell>
          <cell r="J1031">
            <v>0</v>
          </cell>
          <cell r="K1031">
            <v>0</v>
          </cell>
          <cell r="L1031">
            <v>0</v>
          </cell>
          <cell r="M1031">
            <v>160</v>
          </cell>
          <cell r="N1031">
            <v>0</v>
          </cell>
          <cell r="O1031">
            <v>2</v>
          </cell>
          <cell r="P1031">
            <v>3</v>
          </cell>
        </row>
        <row r="1031">
          <cell r="S1031">
            <v>100</v>
          </cell>
          <cell r="T1031">
            <v>100</v>
          </cell>
          <cell r="U1031">
            <v>10</v>
          </cell>
          <cell r="V1031">
            <v>20</v>
          </cell>
          <cell r="W1031">
            <v>0</v>
          </cell>
          <cell r="X1031">
            <v>0</v>
          </cell>
          <cell r="Y1031">
            <v>40</v>
          </cell>
          <cell r="Z1031">
            <v>100</v>
          </cell>
          <cell r="AA1031">
            <v>150</v>
          </cell>
          <cell r="AB1031">
            <v>100</v>
          </cell>
          <cell r="AC1031">
            <v>0</v>
          </cell>
          <cell r="AD1031">
            <v>0</v>
          </cell>
          <cell r="AE1031">
            <v>0</v>
          </cell>
          <cell r="AF1031">
            <v>0</v>
          </cell>
          <cell r="AG1031">
            <v>0</v>
          </cell>
          <cell r="AH1031">
            <v>0</v>
          </cell>
        </row>
        <row r="1031">
          <cell r="AK1031">
            <v>780</v>
          </cell>
          <cell r="AL1031" t="str">
            <v>重症医学科</v>
          </cell>
        </row>
        <row r="1032">
          <cell r="F1032" t="str">
            <v>重症医学科</v>
          </cell>
          <cell r="G1032">
            <v>2021</v>
          </cell>
        </row>
        <row r="1032">
          <cell r="I1032" t="str">
            <v>合格</v>
          </cell>
          <cell r="J1032">
            <v>0</v>
          </cell>
          <cell r="K1032">
            <v>0</v>
          </cell>
          <cell r="L1032">
            <v>0</v>
          </cell>
          <cell r="M1032">
            <v>160</v>
          </cell>
          <cell r="N1032">
            <v>0</v>
          </cell>
          <cell r="O1032">
            <v>0</v>
          </cell>
          <cell r="P1032">
            <v>0</v>
          </cell>
          <cell r="Q1032">
            <v>0</v>
          </cell>
          <cell r="R1032">
            <v>0</v>
          </cell>
          <cell r="S1032">
            <v>0</v>
          </cell>
          <cell r="T1032">
            <v>100</v>
          </cell>
          <cell r="U1032">
            <v>10</v>
          </cell>
          <cell r="V1032">
            <v>20</v>
          </cell>
          <cell r="W1032">
            <v>30</v>
          </cell>
          <cell r="X1032">
            <v>60</v>
          </cell>
          <cell r="Y1032">
            <v>40</v>
          </cell>
          <cell r="Z1032">
            <v>100</v>
          </cell>
          <cell r="AA1032">
            <v>150</v>
          </cell>
          <cell r="AB1032">
            <v>100</v>
          </cell>
          <cell r="AC1032">
            <v>0</v>
          </cell>
          <cell r="AD1032">
            <v>0</v>
          </cell>
          <cell r="AE1032">
            <v>0</v>
          </cell>
          <cell r="AF1032">
            <v>0</v>
          </cell>
          <cell r="AG1032">
            <v>0</v>
          </cell>
          <cell r="AH1032">
            <v>0</v>
          </cell>
        </row>
        <row r="1032">
          <cell r="AK1032">
            <v>770</v>
          </cell>
          <cell r="AL1032" t="str">
            <v>重症医学科</v>
          </cell>
        </row>
        <row r="1033">
          <cell r="F1033" t="str">
            <v>重症医学科</v>
          </cell>
          <cell r="G1033">
            <v>2020</v>
          </cell>
        </row>
        <row r="1033">
          <cell r="I1033" t="str">
            <v>合格</v>
          </cell>
          <cell r="J1033">
            <v>0</v>
          </cell>
          <cell r="K1033">
            <v>0</v>
          </cell>
          <cell r="L1033">
            <v>0</v>
          </cell>
          <cell r="M1033">
            <v>160</v>
          </cell>
          <cell r="N1033">
            <v>0</v>
          </cell>
          <cell r="O1033">
            <v>3</v>
          </cell>
          <cell r="P1033">
            <v>2</v>
          </cell>
        </row>
        <row r="1033">
          <cell r="S1033">
            <v>100</v>
          </cell>
          <cell r="T1033">
            <v>100</v>
          </cell>
          <cell r="U1033">
            <v>0</v>
          </cell>
          <cell r="V1033">
            <v>0</v>
          </cell>
          <cell r="W1033">
            <v>30</v>
          </cell>
          <cell r="X1033">
            <v>30</v>
          </cell>
          <cell r="Y1033">
            <v>60</v>
          </cell>
          <cell r="Z1033">
            <v>100</v>
          </cell>
          <cell r="AA1033">
            <v>150</v>
          </cell>
          <cell r="AB1033">
            <v>0</v>
          </cell>
          <cell r="AC1033">
            <v>0</v>
          </cell>
          <cell r="AD1033">
            <v>0</v>
          </cell>
          <cell r="AE1033">
            <v>0</v>
          </cell>
          <cell r="AF1033">
            <v>0</v>
          </cell>
          <cell r="AG1033">
            <v>0</v>
          </cell>
          <cell r="AH1033">
            <v>0</v>
          </cell>
        </row>
        <row r="1033">
          <cell r="AK1033">
            <v>730</v>
          </cell>
          <cell r="AL1033" t="str">
            <v>重症医学科</v>
          </cell>
        </row>
        <row r="1034">
          <cell r="F1034" t="str">
            <v>重症医学科</v>
          </cell>
          <cell r="G1034">
            <v>2020</v>
          </cell>
        </row>
        <row r="1034">
          <cell r="I1034" t="str">
            <v>合格</v>
          </cell>
          <cell r="J1034">
            <v>0</v>
          </cell>
          <cell r="K1034">
            <v>0</v>
          </cell>
          <cell r="L1034">
            <v>0</v>
          </cell>
          <cell r="M1034">
            <v>160</v>
          </cell>
          <cell r="N1034">
            <v>0</v>
          </cell>
          <cell r="O1034">
            <v>3</v>
          </cell>
          <cell r="P1034">
            <v>2</v>
          </cell>
        </row>
        <row r="1034">
          <cell r="S1034">
            <v>100</v>
          </cell>
          <cell r="T1034">
            <v>100</v>
          </cell>
          <cell r="U1034">
            <v>10</v>
          </cell>
          <cell r="V1034">
            <v>0</v>
          </cell>
          <cell r="W1034">
            <v>30</v>
          </cell>
          <cell r="X1034">
            <v>30</v>
          </cell>
          <cell r="Y1034">
            <v>40</v>
          </cell>
          <cell r="Z1034">
            <v>100</v>
          </cell>
          <cell r="AA1034">
            <v>150</v>
          </cell>
          <cell r="AB1034">
            <v>0</v>
          </cell>
          <cell r="AC1034">
            <v>0</v>
          </cell>
          <cell r="AD1034">
            <v>0</v>
          </cell>
          <cell r="AE1034">
            <v>0</v>
          </cell>
          <cell r="AF1034">
            <v>0</v>
          </cell>
          <cell r="AG1034">
            <v>0</v>
          </cell>
          <cell r="AH1034">
            <v>0</v>
          </cell>
        </row>
        <row r="1034">
          <cell r="AK1034">
            <v>720</v>
          </cell>
          <cell r="AL1034" t="str">
            <v>重症医学科</v>
          </cell>
        </row>
        <row r="1035">
          <cell r="F1035" t="str">
            <v>重症医学科</v>
          </cell>
          <cell r="G1035">
            <v>2021</v>
          </cell>
        </row>
        <row r="1035">
          <cell r="I1035" t="str">
            <v>合格</v>
          </cell>
          <cell r="J1035">
            <v>0</v>
          </cell>
          <cell r="K1035">
            <v>0</v>
          </cell>
          <cell r="L1035">
            <v>0</v>
          </cell>
          <cell r="M1035">
            <v>160</v>
          </cell>
          <cell r="N1035">
            <v>0</v>
          </cell>
          <cell r="O1035">
            <v>0</v>
          </cell>
          <cell r="P1035">
            <v>0</v>
          </cell>
          <cell r="Q1035">
            <v>0</v>
          </cell>
          <cell r="R1035">
            <v>0</v>
          </cell>
          <cell r="S1035">
            <v>0</v>
          </cell>
          <cell r="T1035">
            <v>100</v>
          </cell>
          <cell r="U1035">
            <v>10</v>
          </cell>
          <cell r="V1035">
            <v>0</v>
          </cell>
          <cell r="W1035">
            <v>30</v>
          </cell>
          <cell r="X1035">
            <v>30</v>
          </cell>
          <cell r="Y1035">
            <v>0</v>
          </cell>
          <cell r="Z1035">
            <v>100</v>
          </cell>
          <cell r="AA1035">
            <v>150</v>
          </cell>
          <cell r="AB1035">
            <v>100</v>
          </cell>
          <cell r="AC1035">
            <v>0</v>
          </cell>
          <cell r="AD1035">
            <v>0</v>
          </cell>
          <cell r="AE1035">
            <v>0</v>
          </cell>
          <cell r="AF1035">
            <v>0</v>
          </cell>
          <cell r="AG1035">
            <v>0</v>
          </cell>
          <cell r="AH1035">
            <v>0</v>
          </cell>
        </row>
        <row r="1035">
          <cell r="AK1035">
            <v>680</v>
          </cell>
          <cell r="AL1035" t="str">
            <v>重症医学科</v>
          </cell>
        </row>
        <row r="1036">
          <cell r="F1036" t="str">
            <v>重症医学科</v>
          </cell>
          <cell r="G1036">
            <v>2021</v>
          </cell>
        </row>
        <row r="1036">
          <cell r="I1036" t="str">
            <v>合格</v>
          </cell>
          <cell r="J1036">
            <v>0</v>
          </cell>
          <cell r="K1036">
            <v>0</v>
          </cell>
          <cell r="L1036">
            <v>0</v>
          </cell>
          <cell r="M1036">
            <v>160</v>
          </cell>
          <cell r="N1036">
            <v>0</v>
          </cell>
          <cell r="O1036">
            <v>0</v>
          </cell>
          <cell r="P1036">
            <v>0</v>
          </cell>
          <cell r="Q1036">
            <v>0</v>
          </cell>
          <cell r="R1036">
            <v>0</v>
          </cell>
          <cell r="S1036">
            <v>0</v>
          </cell>
          <cell r="T1036">
            <v>100</v>
          </cell>
          <cell r="U1036">
            <v>10</v>
          </cell>
          <cell r="V1036">
            <v>40</v>
          </cell>
          <cell r="W1036">
            <v>60</v>
          </cell>
          <cell r="X1036">
            <v>30</v>
          </cell>
          <cell r="Y1036">
            <v>0</v>
          </cell>
          <cell r="Z1036">
            <v>100</v>
          </cell>
          <cell r="AA1036">
            <v>150</v>
          </cell>
          <cell r="AB1036">
            <v>0</v>
          </cell>
          <cell r="AC1036">
            <v>0</v>
          </cell>
          <cell r="AD1036">
            <v>0</v>
          </cell>
          <cell r="AE1036">
            <v>0</v>
          </cell>
          <cell r="AF1036">
            <v>0</v>
          </cell>
          <cell r="AG1036">
            <v>0</v>
          </cell>
          <cell r="AH1036">
            <v>0</v>
          </cell>
        </row>
        <row r="1036">
          <cell r="AK1036">
            <v>650</v>
          </cell>
          <cell r="AL1036" t="str">
            <v>重症医学科</v>
          </cell>
        </row>
        <row r="1037">
          <cell r="F1037" t="str">
            <v>重症医学科</v>
          </cell>
          <cell r="G1037">
            <v>2020</v>
          </cell>
        </row>
        <row r="1037">
          <cell r="I1037" t="str">
            <v>合格</v>
          </cell>
          <cell r="J1037">
            <v>0</v>
          </cell>
          <cell r="K1037">
            <v>0</v>
          </cell>
          <cell r="L1037">
            <v>0</v>
          </cell>
          <cell r="M1037">
            <v>120</v>
          </cell>
          <cell r="N1037">
            <v>0</v>
          </cell>
          <cell r="O1037">
            <v>2</v>
          </cell>
          <cell r="P1037">
            <v>0</v>
          </cell>
        </row>
        <row r="1037">
          <cell r="S1037">
            <v>40</v>
          </cell>
          <cell r="T1037">
            <v>100</v>
          </cell>
          <cell r="U1037">
            <v>0</v>
          </cell>
          <cell r="V1037">
            <v>0</v>
          </cell>
          <cell r="W1037">
            <v>30</v>
          </cell>
          <cell r="X1037">
            <v>0</v>
          </cell>
          <cell r="Y1037">
            <v>40</v>
          </cell>
          <cell r="Z1037">
            <v>100</v>
          </cell>
          <cell r="AA1037">
            <v>150</v>
          </cell>
          <cell r="AB1037">
            <v>0</v>
          </cell>
          <cell r="AC1037">
            <v>0</v>
          </cell>
          <cell r="AD1037">
            <v>0</v>
          </cell>
          <cell r="AE1037">
            <v>0</v>
          </cell>
          <cell r="AF1037">
            <v>0</v>
          </cell>
          <cell r="AG1037">
            <v>0</v>
          </cell>
          <cell r="AH1037">
            <v>0</v>
          </cell>
        </row>
        <row r="1037">
          <cell r="AK1037">
            <v>580</v>
          </cell>
          <cell r="AL1037" t="str">
            <v>重症医学科</v>
          </cell>
        </row>
        <row r="1038">
          <cell r="F1038" t="str">
            <v>重症医学科</v>
          </cell>
          <cell r="G1038">
            <v>2022</v>
          </cell>
        </row>
        <row r="1038">
          <cell r="I1038" t="str">
            <v>合格</v>
          </cell>
          <cell r="J1038">
            <v>0</v>
          </cell>
          <cell r="K1038">
            <v>0</v>
          </cell>
          <cell r="L1038">
            <v>0</v>
          </cell>
          <cell r="M1038">
            <v>160</v>
          </cell>
          <cell r="N1038">
            <v>0</v>
          </cell>
          <cell r="O1038">
            <v>3</v>
          </cell>
          <cell r="P1038">
            <v>2</v>
          </cell>
          <cell r="Q1038">
            <v>0</v>
          </cell>
          <cell r="R1038">
            <v>0</v>
          </cell>
          <cell r="S1038">
            <v>100</v>
          </cell>
          <cell r="T1038">
            <v>100</v>
          </cell>
          <cell r="U1038">
            <v>0</v>
          </cell>
          <cell r="V1038">
            <v>60</v>
          </cell>
          <cell r="W1038">
            <v>30</v>
          </cell>
          <cell r="X1038">
            <v>60</v>
          </cell>
          <cell r="Y1038">
            <v>60</v>
          </cell>
          <cell r="Z1038">
            <v>0</v>
          </cell>
          <cell r="AA1038">
            <v>0</v>
          </cell>
          <cell r="AB1038">
            <v>0</v>
          </cell>
          <cell r="AC1038">
            <v>0</v>
          </cell>
          <cell r="AD1038">
            <v>0</v>
          </cell>
          <cell r="AE1038">
            <v>0</v>
          </cell>
          <cell r="AF1038">
            <v>0</v>
          </cell>
          <cell r="AG1038">
            <v>0</v>
          </cell>
          <cell r="AH1038">
            <v>0</v>
          </cell>
        </row>
        <row r="1038">
          <cell r="AK1038">
            <v>570</v>
          </cell>
          <cell r="AL1038" t="str">
            <v>重症医学科</v>
          </cell>
        </row>
        <row r="1039">
          <cell r="F1039" t="str">
            <v>重症医学科</v>
          </cell>
          <cell r="G1039">
            <v>2020</v>
          </cell>
        </row>
        <row r="1039">
          <cell r="I1039" t="str">
            <v>合格</v>
          </cell>
          <cell r="J1039">
            <v>0</v>
          </cell>
          <cell r="K1039">
            <v>0</v>
          </cell>
          <cell r="L1039">
            <v>0</v>
          </cell>
          <cell r="M1039">
            <v>160</v>
          </cell>
          <cell r="N1039">
            <v>0</v>
          </cell>
          <cell r="O1039">
            <v>2</v>
          </cell>
          <cell r="P1039">
            <v>3</v>
          </cell>
        </row>
        <row r="1039">
          <cell r="S1039">
            <v>100</v>
          </cell>
          <cell r="T1039">
            <v>100</v>
          </cell>
          <cell r="U1039">
            <v>0</v>
          </cell>
          <cell r="V1039">
            <v>20</v>
          </cell>
          <cell r="W1039">
            <v>0</v>
          </cell>
          <cell r="X1039">
            <v>60</v>
          </cell>
          <cell r="Y1039">
            <v>0</v>
          </cell>
          <cell r="Z1039">
            <v>100</v>
          </cell>
          <cell r="AA1039">
            <v>0</v>
          </cell>
          <cell r="AB1039">
            <v>0</v>
          </cell>
          <cell r="AC1039">
            <v>0</v>
          </cell>
          <cell r="AD1039">
            <v>0</v>
          </cell>
          <cell r="AE1039">
            <v>0</v>
          </cell>
          <cell r="AF1039">
            <v>0</v>
          </cell>
          <cell r="AG1039">
            <v>0</v>
          </cell>
          <cell r="AH1039">
            <v>0</v>
          </cell>
        </row>
        <row r="1039">
          <cell r="AK1039">
            <v>540</v>
          </cell>
          <cell r="AL1039" t="str">
            <v>重症医学科</v>
          </cell>
        </row>
        <row r="1040">
          <cell r="F1040" t="str">
            <v>重症医学科</v>
          </cell>
          <cell r="G1040">
            <v>2021</v>
          </cell>
        </row>
        <row r="1040">
          <cell r="I1040" t="str">
            <v>合格</v>
          </cell>
          <cell r="J1040">
            <v>0</v>
          </cell>
          <cell r="K1040">
            <v>0</v>
          </cell>
          <cell r="L1040">
            <v>0</v>
          </cell>
          <cell r="M1040">
            <v>160</v>
          </cell>
        </row>
        <row r="1040">
          <cell r="O1040">
            <v>4</v>
          </cell>
        </row>
        <row r="1040">
          <cell r="S1040">
            <v>80</v>
          </cell>
          <cell r="T1040">
            <v>100</v>
          </cell>
          <cell r="U1040">
            <v>0</v>
          </cell>
          <cell r="V1040">
            <v>40</v>
          </cell>
          <cell r="W1040">
            <v>60</v>
          </cell>
          <cell r="X1040">
            <v>60</v>
          </cell>
          <cell r="Y1040">
            <v>0</v>
          </cell>
          <cell r="Z1040">
            <v>0</v>
          </cell>
          <cell r="AA1040">
            <v>0</v>
          </cell>
          <cell r="AB1040">
            <v>0</v>
          </cell>
          <cell r="AC1040">
            <v>0</v>
          </cell>
          <cell r="AD1040">
            <v>0</v>
          </cell>
          <cell r="AE1040">
            <v>0</v>
          </cell>
          <cell r="AF1040">
            <v>0</v>
          </cell>
          <cell r="AG1040">
            <v>0</v>
          </cell>
          <cell r="AH1040">
            <v>0</v>
          </cell>
        </row>
        <row r="1040">
          <cell r="AK1040">
            <v>500</v>
          </cell>
          <cell r="AL1040" t="str">
            <v>重症医学科</v>
          </cell>
        </row>
        <row r="1041">
          <cell r="F1041" t="str">
            <v>重症医学科</v>
          </cell>
          <cell r="G1041">
            <v>2022</v>
          </cell>
        </row>
        <row r="1041">
          <cell r="I1041" t="str">
            <v>合格</v>
          </cell>
          <cell r="J1041">
            <v>0</v>
          </cell>
          <cell r="K1041">
            <v>0</v>
          </cell>
          <cell r="L1041">
            <v>0</v>
          </cell>
          <cell r="M1041">
            <v>120</v>
          </cell>
        </row>
        <row r="1041">
          <cell r="O1041">
            <v>4</v>
          </cell>
          <cell r="P1041">
            <v>1</v>
          </cell>
        </row>
        <row r="1041">
          <cell r="S1041">
            <v>100</v>
          </cell>
          <cell r="T1041">
            <v>100</v>
          </cell>
          <cell r="U1041">
            <v>0</v>
          </cell>
          <cell r="V1041">
            <v>80</v>
          </cell>
          <cell r="W1041">
            <v>30</v>
          </cell>
          <cell r="X1041">
            <v>60</v>
          </cell>
          <cell r="Y1041">
            <v>0</v>
          </cell>
          <cell r="Z1041">
            <v>0</v>
          </cell>
          <cell r="AA1041">
            <v>0</v>
          </cell>
          <cell r="AB1041">
            <v>0</v>
          </cell>
          <cell r="AC1041">
            <v>0</v>
          </cell>
          <cell r="AD1041">
            <v>0</v>
          </cell>
          <cell r="AE1041">
            <v>0</v>
          </cell>
          <cell r="AF1041">
            <v>0</v>
          </cell>
          <cell r="AG1041">
            <v>0</v>
          </cell>
          <cell r="AH1041">
            <v>0</v>
          </cell>
        </row>
        <row r="1041">
          <cell r="AK1041">
            <v>490</v>
          </cell>
          <cell r="AL1041" t="str">
            <v>重症医学科</v>
          </cell>
        </row>
        <row r="1042">
          <cell r="F1042" t="str">
            <v>重症医学科</v>
          </cell>
          <cell r="G1042">
            <v>2021</v>
          </cell>
        </row>
        <row r="1042">
          <cell r="I1042" t="str">
            <v>合格</v>
          </cell>
          <cell r="J1042">
            <v>0</v>
          </cell>
          <cell r="K1042">
            <v>0</v>
          </cell>
          <cell r="L1042">
            <v>0</v>
          </cell>
          <cell r="M1042">
            <v>160</v>
          </cell>
          <cell r="N1042">
            <v>0</v>
          </cell>
          <cell r="O1042">
            <v>0</v>
          </cell>
          <cell r="P1042">
            <v>0</v>
          </cell>
          <cell r="Q1042">
            <v>0</v>
          </cell>
          <cell r="R1042">
            <v>0</v>
          </cell>
          <cell r="S1042">
            <v>0</v>
          </cell>
          <cell r="T1042">
            <v>100</v>
          </cell>
          <cell r="U1042">
            <v>10</v>
          </cell>
          <cell r="V1042">
            <v>40</v>
          </cell>
          <cell r="W1042">
            <v>60</v>
          </cell>
          <cell r="X1042">
            <v>60</v>
          </cell>
          <cell r="Y1042">
            <v>0</v>
          </cell>
          <cell r="Z1042">
            <v>0</v>
          </cell>
          <cell r="AA1042">
            <v>0</v>
          </cell>
          <cell r="AB1042">
            <v>0</v>
          </cell>
          <cell r="AC1042">
            <v>0</v>
          </cell>
          <cell r="AD1042">
            <v>0</v>
          </cell>
          <cell r="AE1042">
            <v>0</v>
          </cell>
          <cell r="AF1042">
            <v>0</v>
          </cell>
          <cell r="AG1042">
            <v>0</v>
          </cell>
          <cell r="AH1042">
            <v>0</v>
          </cell>
        </row>
        <row r="1042">
          <cell r="AK1042">
            <v>430</v>
          </cell>
          <cell r="AL1042" t="str">
            <v>重症医学科</v>
          </cell>
        </row>
      </sheetData>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科室学科质控匹配（21年评优时更新）"/>
      <sheetName val="需科室上报名单"/>
      <sheetName val="导出计数_负责上报科室"/>
      <sheetName val="上交情况登记"/>
      <sheetName val="0720"/>
    </sheetNames>
    <sheetDataSet>
      <sheetData sheetId="0"/>
      <sheetData sheetId="1">
        <row r="1">
          <cell r="B1" t="str">
            <v>终身码</v>
          </cell>
          <cell r="C1" t="str">
            <v>ID</v>
          </cell>
          <cell r="D1" t="str">
            <v>培训学科</v>
          </cell>
          <cell r="E1" t="str">
            <v>电话号码</v>
          </cell>
          <cell r="F1" t="str">
            <v>进院年份</v>
          </cell>
          <cell r="G1" t="str">
            <v>规培导师姓名</v>
          </cell>
          <cell r="H1" t="str">
            <v>规培导师科室</v>
          </cell>
          <cell r="I1" t="str">
            <v>属性</v>
          </cell>
        </row>
        <row r="2">
          <cell r="B2">
            <v>120085</v>
          </cell>
          <cell r="C2">
            <v>14330</v>
          </cell>
          <cell r="D2" t="str">
            <v>超声医学科</v>
          </cell>
          <cell r="E2">
            <v>18267857931</v>
          </cell>
          <cell r="F2" t="str">
            <v>2020年</v>
          </cell>
          <cell r="G2" t="str">
            <v>许世豪</v>
          </cell>
          <cell r="H2" t="str">
            <v>超声影像科</v>
          </cell>
          <cell r="I2" t="str">
            <v>住院医师-本院</v>
          </cell>
        </row>
        <row r="3">
          <cell r="B3" t="str">
            <v>726L03</v>
          </cell>
          <cell r="C3">
            <v>14443</v>
          </cell>
          <cell r="D3" t="str">
            <v>超声医学科</v>
          </cell>
          <cell r="E3">
            <v>18258212254</v>
          </cell>
          <cell r="F3" t="str">
            <v>2020年</v>
          </cell>
          <cell r="G3" t="str">
            <v>夏永升</v>
          </cell>
          <cell r="H3" t="str">
            <v>超声影像科</v>
          </cell>
          <cell r="I3" t="str">
            <v>住院医师-外院</v>
          </cell>
        </row>
        <row r="4">
          <cell r="B4" t="str">
            <v>726L04</v>
          </cell>
          <cell r="C4">
            <v>14444</v>
          </cell>
          <cell r="D4" t="str">
            <v>超声医学科</v>
          </cell>
          <cell r="E4">
            <v>15258402907</v>
          </cell>
          <cell r="F4" t="str">
            <v>2020年</v>
          </cell>
          <cell r="G4" t="str">
            <v>管丽洁</v>
          </cell>
          <cell r="H4" t="str">
            <v>超声影像科</v>
          </cell>
          <cell r="I4" t="str">
            <v>住院医师-外院</v>
          </cell>
        </row>
        <row r="5">
          <cell r="B5" t="str">
            <v>726L05</v>
          </cell>
          <cell r="C5">
            <v>14445</v>
          </cell>
          <cell r="D5" t="str">
            <v>超声医学科</v>
          </cell>
          <cell r="E5">
            <v>15957708392</v>
          </cell>
          <cell r="F5" t="str">
            <v>2020年</v>
          </cell>
          <cell r="G5" t="str">
            <v>赵亮</v>
          </cell>
          <cell r="H5" t="str">
            <v>超声影像科</v>
          </cell>
          <cell r="I5" t="str">
            <v>住院医师-外院</v>
          </cell>
        </row>
        <row r="6">
          <cell r="B6" t="str">
            <v>726L06</v>
          </cell>
          <cell r="C6">
            <v>14446</v>
          </cell>
          <cell r="D6" t="str">
            <v>超声医学科</v>
          </cell>
          <cell r="E6">
            <v>18787235958</v>
          </cell>
          <cell r="F6" t="str">
            <v>2020年</v>
          </cell>
          <cell r="G6" t="str">
            <v>管丽洁</v>
          </cell>
          <cell r="H6" t="str">
            <v>超声影像科</v>
          </cell>
          <cell r="I6" t="str">
            <v>住院医师-外院</v>
          </cell>
        </row>
        <row r="7">
          <cell r="B7" t="str">
            <v>726L07</v>
          </cell>
          <cell r="C7">
            <v>14447</v>
          </cell>
          <cell r="D7" t="str">
            <v>超声医学科</v>
          </cell>
          <cell r="E7">
            <v>15906480464</v>
          </cell>
          <cell r="F7" t="str">
            <v>2020年</v>
          </cell>
          <cell r="G7" t="str">
            <v>夏永升</v>
          </cell>
          <cell r="H7" t="str">
            <v>超声影像科</v>
          </cell>
          <cell r="I7" t="str">
            <v>住院医师-外院</v>
          </cell>
        </row>
        <row r="8">
          <cell r="B8">
            <v>120057</v>
          </cell>
          <cell r="C8">
            <v>14303</v>
          </cell>
          <cell r="D8" t="str">
            <v>耳鼻咽喉科</v>
          </cell>
          <cell r="E8">
            <v>13958845120</v>
          </cell>
          <cell r="F8" t="str">
            <v>2020年</v>
          </cell>
          <cell r="G8" t="str">
            <v>吴贤敏</v>
          </cell>
          <cell r="H8" t="str">
            <v>耳鼻喉科</v>
          </cell>
          <cell r="I8" t="str">
            <v>住院医师-本院</v>
          </cell>
        </row>
        <row r="9">
          <cell r="B9" t="str">
            <v>726L08</v>
          </cell>
          <cell r="C9">
            <v>14448</v>
          </cell>
          <cell r="D9" t="str">
            <v>耳鼻咽喉科</v>
          </cell>
          <cell r="E9">
            <v>15057532526</v>
          </cell>
          <cell r="F9" t="str">
            <v>2020年</v>
          </cell>
          <cell r="G9" t="str">
            <v>李贺</v>
          </cell>
          <cell r="H9" t="str">
            <v>耳鼻喉科</v>
          </cell>
          <cell r="I9" t="str">
            <v>住院医师-外院</v>
          </cell>
        </row>
        <row r="10">
          <cell r="B10" t="str">
            <v>726L09</v>
          </cell>
          <cell r="C10">
            <v>14449</v>
          </cell>
          <cell r="D10" t="str">
            <v>耳鼻咽喉科</v>
          </cell>
          <cell r="E10">
            <v>15558816360</v>
          </cell>
          <cell r="F10" t="str">
            <v>2020年</v>
          </cell>
          <cell r="G10" t="str">
            <v>吴贤敏</v>
          </cell>
          <cell r="H10" t="str">
            <v>耳鼻喉科</v>
          </cell>
          <cell r="I10" t="str">
            <v>住院医师-外院</v>
          </cell>
        </row>
        <row r="11">
          <cell r="B11" t="str">
            <v>726L10</v>
          </cell>
          <cell r="C11">
            <v>14450</v>
          </cell>
          <cell r="D11" t="str">
            <v>耳鼻咽喉科</v>
          </cell>
          <cell r="E11">
            <v>15888246698</v>
          </cell>
          <cell r="F11" t="str">
            <v>2020年</v>
          </cell>
          <cell r="G11" t="str">
            <v>方练</v>
          </cell>
          <cell r="H11" t="str">
            <v>耳鼻喉科</v>
          </cell>
          <cell r="I11" t="str">
            <v>住院医师-外院</v>
          </cell>
        </row>
        <row r="12">
          <cell r="B12">
            <v>120081</v>
          </cell>
          <cell r="C12">
            <v>14326</v>
          </cell>
          <cell r="D12" t="str">
            <v>放射科</v>
          </cell>
          <cell r="E12">
            <v>18757744401</v>
          </cell>
          <cell r="F12" t="str">
            <v>2020年</v>
          </cell>
          <cell r="G12" t="str">
            <v>姜亿一</v>
          </cell>
          <cell r="H12" t="str">
            <v>放射科</v>
          </cell>
          <cell r="I12" t="str">
            <v>住院医师-本院</v>
          </cell>
        </row>
        <row r="13">
          <cell r="B13" t="str">
            <v>726L11</v>
          </cell>
          <cell r="C13">
            <v>14451</v>
          </cell>
          <cell r="D13" t="str">
            <v>放射科</v>
          </cell>
          <cell r="E13">
            <v>15968762992</v>
          </cell>
          <cell r="F13" t="str">
            <v>2020年</v>
          </cell>
          <cell r="G13" t="str">
            <v>傅钢泽</v>
          </cell>
          <cell r="H13" t="str">
            <v>放射科</v>
          </cell>
          <cell r="I13" t="str">
            <v>住院医师-外院</v>
          </cell>
        </row>
        <row r="14">
          <cell r="B14" t="str">
            <v>726L12</v>
          </cell>
          <cell r="C14">
            <v>14452</v>
          </cell>
          <cell r="D14" t="str">
            <v>放射科</v>
          </cell>
          <cell r="E14">
            <v>18805883798</v>
          </cell>
          <cell r="F14" t="str">
            <v>2020年</v>
          </cell>
          <cell r="G14" t="str">
            <v>贾秀芬</v>
          </cell>
          <cell r="H14" t="str">
            <v>放射科</v>
          </cell>
          <cell r="I14" t="str">
            <v>住院医师-外院</v>
          </cell>
        </row>
        <row r="15">
          <cell r="B15" t="str">
            <v>726L13</v>
          </cell>
          <cell r="C15">
            <v>14453</v>
          </cell>
          <cell r="D15" t="str">
            <v>放射科</v>
          </cell>
          <cell r="E15">
            <v>15663162753</v>
          </cell>
          <cell r="F15" t="str">
            <v>2020年</v>
          </cell>
          <cell r="G15" t="str">
            <v>陈勇春</v>
          </cell>
          <cell r="H15" t="str">
            <v>放射科</v>
          </cell>
          <cell r="I15" t="str">
            <v>住院医师-外院</v>
          </cell>
        </row>
        <row r="16">
          <cell r="B16" t="str">
            <v>726L14</v>
          </cell>
          <cell r="C16">
            <v>14454</v>
          </cell>
          <cell r="D16" t="str">
            <v>放射科</v>
          </cell>
          <cell r="E16">
            <v>15858510939</v>
          </cell>
          <cell r="F16" t="str">
            <v>2020年</v>
          </cell>
          <cell r="G16" t="str">
            <v>贾秀芬</v>
          </cell>
          <cell r="H16" t="str">
            <v>放射科</v>
          </cell>
          <cell r="I16" t="str">
            <v>住院医师-外院</v>
          </cell>
        </row>
        <row r="17">
          <cell r="B17" t="str">
            <v>727L47</v>
          </cell>
          <cell r="C17">
            <v>14647</v>
          </cell>
          <cell r="D17" t="str">
            <v>放射科</v>
          </cell>
          <cell r="E17">
            <v>15757791416</v>
          </cell>
          <cell r="F17" t="str">
            <v>2020年</v>
          </cell>
          <cell r="G17" t="str">
            <v>潘克华</v>
          </cell>
          <cell r="H17" t="str">
            <v>放射科</v>
          </cell>
          <cell r="I17" t="str">
            <v>住院医师-外院</v>
          </cell>
        </row>
        <row r="18">
          <cell r="B18">
            <v>120052</v>
          </cell>
          <cell r="C18">
            <v>14295</v>
          </cell>
          <cell r="D18" t="str">
            <v>妇产科</v>
          </cell>
          <cell r="E18">
            <v>13676587779</v>
          </cell>
          <cell r="F18" t="str">
            <v>2020年</v>
          </cell>
          <cell r="G18" t="str">
            <v>赵红琴</v>
          </cell>
          <cell r="H18" t="str">
            <v>妇科</v>
          </cell>
          <cell r="I18" t="str">
            <v>住院医师-本院</v>
          </cell>
        </row>
        <row r="19">
          <cell r="B19">
            <v>120054</v>
          </cell>
          <cell r="C19">
            <v>14297</v>
          </cell>
          <cell r="D19" t="str">
            <v>妇产科</v>
          </cell>
          <cell r="E19">
            <v>15258790535</v>
          </cell>
          <cell r="F19" t="str">
            <v>2020年</v>
          </cell>
          <cell r="G19" t="str">
            <v>张玉阳</v>
          </cell>
          <cell r="H19" t="str">
            <v>妇科</v>
          </cell>
          <cell r="I19" t="str">
            <v>住院医师-本院</v>
          </cell>
        </row>
        <row r="20">
          <cell r="B20" t="str">
            <v>726L15</v>
          </cell>
          <cell r="C20">
            <v>14455</v>
          </cell>
          <cell r="D20" t="str">
            <v>妇产科</v>
          </cell>
          <cell r="E20">
            <v>13695755463</v>
          </cell>
          <cell r="F20" t="str">
            <v>2020年</v>
          </cell>
          <cell r="G20" t="str">
            <v>王汉楚</v>
          </cell>
          <cell r="H20" t="str">
            <v>妇科</v>
          </cell>
          <cell r="I20" t="str">
            <v>住院医师-外院</v>
          </cell>
        </row>
        <row r="21">
          <cell r="B21" t="str">
            <v>726L16</v>
          </cell>
          <cell r="C21">
            <v>14456</v>
          </cell>
          <cell r="D21" t="str">
            <v>妇产科</v>
          </cell>
          <cell r="E21">
            <v>15988706778</v>
          </cell>
          <cell r="F21" t="str">
            <v>2020年</v>
          </cell>
          <cell r="G21" t="str">
            <v>陈凤娣</v>
          </cell>
          <cell r="H21" t="str">
            <v>妇科</v>
          </cell>
          <cell r="I21" t="str">
            <v>住院医师-外院</v>
          </cell>
        </row>
        <row r="22">
          <cell r="B22" t="str">
            <v>726L17</v>
          </cell>
          <cell r="C22">
            <v>14457</v>
          </cell>
          <cell r="D22" t="str">
            <v>妇产科</v>
          </cell>
          <cell r="E22">
            <v>15757302599</v>
          </cell>
          <cell r="F22" t="str">
            <v>2020年</v>
          </cell>
          <cell r="G22" t="str">
            <v>谷杭芝</v>
          </cell>
          <cell r="H22" t="str">
            <v>妇科</v>
          </cell>
          <cell r="I22" t="str">
            <v>住院医师-外院</v>
          </cell>
        </row>
        <row r="23">
          <cell r="B23" t="str">
            <v>726L18</v>
          </cell>
          <cell r="C23">
            <v>14458</v>
          </cell>
          <cell r="D23" t="str">
            <v>妇产科</v>
          </cell>
          <cell r="E23">
            <v>13906668349</v>
          </cell>
          <cell r="F23" t="str">
            <v>2020年</v>
          </cell>
          <cell r="G23" t="str">
            <v>林凤</v>
          </cell>
          <cell r="H23" t="str">
            <v>妇科</v>
          </cell>
          <cell r="I23" t="str">
            <v>住院医师-外院</v>
          </cell>
        </row>
        <row r="24">
          <cell r="B24">
            <v>120049</v>
          </cell>
          <cell r="C24">
            <v>14292</v>
          </cell>
          <cell r="D24" t="str">
            <v>骨科</v>
          </cell>
          <cell r="E24">
            <v>15967716976</v>
          </cell>
          <cell r="F24" t="str">
            <v>2020年</v>
          </cell>
          <cell r="G24" t="str">
            <v>袁健东</v>
          </cell>
          <cell r="H24" t="str">
            <v>骨科</v>
          </cell>
          <cell r="I24" t="str">
            <v>住院医师-本院</v>
          </cell>
        </row>
        <row r="25">
          <cell r="B25" t="str">
            <v>726L19</v>
          </cell>
          <cell r="C25">
            <v>14459</v>
          </cell>
          <cell r="D25" t="str">
            <v>骨科</v>
          </cell>
          <cell r="E25">
            <v>13968755009</v>
          </cell>
          <cell r="F25" t="str">
            <v>2020年</v>
          </cell>
          <cell r="G25" t="str">
            <v>周凯2</v>
          </cell>
          <cell r="H25" t="str">
            <v>骨科</v>
          </cell>
          <cell r="I25" t="str">
            <v>住院医师-外院</v>
          </cell>
        </row>
        <row r="26">
          <cell r="B26">
            <v>120003</v>
          </cell>
          <cell r="C26">
            <v>14247</v>
          </cell>
          <cell r="D26" t="str">
            <v>急诊科</v>
          </cell>
          <cell r="E26">
            <v>13396777782</v>
          </cell>
          <cell r="F26" t="str">
            <v>2020年</v>
          </cell>
          <cell r="G26" t="str">
            <v>黄唯佳</v>
          </cell>
          <cell r="H26" t="str">
            <v>急诊科</v>
          </cell>
          <cell r="I26" t="str">
            <v>住院医师-本院</v>
          </cell>
        </row>
        <row r="27">
          <cell r="B27">
            <v>120001</v>
          </cell>
          <cell r="C27">
            <v>14245</v>
          </cell>
          <cell r="D27" t="str">
            <v>急诊科</v>
          </cell>
          <cell r="E27">
            <v>13362793818</v>
          </cell>
          <cell r="F27" t="str">
            <v>2020年</v>
          </cell>
          <cell r="G27" t="str">
            <v>洪广亮</v>
          </cell>
          <cell r="H27" t="str">
            <v>急诊科</v>
          </cell>
          <cell r="I27" t="str">
            <v>住院医师-本院</v>
          </cell>
        </row>
        <row r="28">
          <cell r="B28" t="str">
            <v>726L20</v>
          </cell>
          <cell r="C28">
            <v>14460</v>
          </cell>
          <cell r="D28" t="str">
            <v>急诊科</v>
          </cell>
          <cell r="E28">
            <v>15867732432</v>
          </cell>
          <cell r="F28" t="str">
            <v>2020年</v>
          </cell>
          <cell r="G28" t="str">
            <v>赵光举</v>
          </cell>
          <cell r="H28" t="str">
            <v>急诊科</v>
          </cell>
          <cell r="I28" t="str">
            <v>住院医师-外院</v>
          </cell>
        </row>
        <row r="29">
          <cell r="B29" t="str">
            <v>726L22</v>
          </cell>
          <cell r="C29">
            <v>14462</v>
          </cell>
          <cell r="D29" t="str">
            <v>急诊科</v>
          </cell>
          <cell r="E29">
            <v>13234363163</v>
          </cell>
          <cell r="F29" t="str">
            <v>2020年</v>
          </cell>
          <cell r="G29" t="str">
            <v>黄唯佳</v>
          </cell>
          <cell r="H29" t="str">
            <v>急诊科</v>
          </cell>
          <cell r="I29" t="str">
            <v>住院医师-外院</v>
          </cell>
        </row>
        <row r="30">
          <cell r="B30" t="str">
            <v>726L23</v>
          </cell>
          <cell r="C30">
            <v>14463</v>
          </cell>
          <cell r="D30" t="str">
            <v>急诊科</v>
          </cell>
          <cell r="E30">
            <v>18072815307</v>
          </cell>
          <cell r="F30" t="str">
            <v>2020年</v>
          </cell>
          <cell r="G30" t="str">
            <v>赵光举</v>
          </cell>
          <cell r="H30" t="str">
            <v>急诊科</v>
          </cell>
          <cell r="I30" t="str">
            <v>住院医师-外院</v>
          </cell>
        </row>
        <row r="31">
          <cell r="B31" t="str">
            <v>726L25</v>
          </cell>
          <cell r="C31">
            <v>14464</v>
          </cell>
          <cell r="D31" t="str">
            <v>精神科</v>
          </cell>
          <cell r="E31">
            <v>18056517026</v>
          </cell>
          <cell r="F31" t="str">
            <v>2020年</v>
          </cell>
          <cell r="G31" t="str">
            <v>杨闯</v>
          </cell>
          <cell r="H31" t="str">
            <v>精神卫生科</v>
          </cell>
          <cell r="I31" t="str">
            <v>住院医师-外院</v>
          </cell>
        </row>
        <row r="32">
          <cell r="B32" t="str">
            <v>726L26</v>
          </cell>
          <cell r="C32">
            <v>14465</v>
          </cell>
          <cell r="D32" t="str">
            <v>精神科</v>
          </cell>
          <cell r="E32">
            <v>18895602131</v>
          </cell>
          <cell r="F32" t="str">
            <v>2020年</v>
          </cell>
          <cell r="G32" t="str">
            <v>郭晗峰</v>
          </cell>
          <cell r="H32" t="str">
            <v>精神卫生科</v>
          </cell>
          <cell r="I32" t="str">
            <v>住院医师-外院</v>
          </cell>
        </row>
        <row r="33">
          <cell r="B33" t="str">
            <v>726L27</v>
          </cell>
          <cell r="C33">
            <v>14466</v>
          </cell>
          <cell r="D33" t="str">
            <v>精神科</v>
          </cell>
          <cell r="E33">
            <v>18895696219</v>
          </cell>
          <cell r="F33" t="str">
            <v>2020年</v>
          </cell>
          <cell r="G33" t="str">
            <v>赵永忠</v>
          </cell>
          <cell r="H33" t="str">
            <v>精神卫生科</v>
          </cell>
          <cell r="I33" t="str">
            <v>住院医师-外院</v>
          </cell>
        </row>
        <row r="34">
          <cell r="B34" t="str">
            <v>726L28</v>
          </cell>
          <cell r="C34">
            <v>14467</v>
          </cell>
          <cell r="D34" t="str">
            <v>康复医学科</v>
          </cell>
          <cell r="E34">
            <v>18858875810</v>
          </cell>
          <cell r="F34" t="str">
            <v>2020年</v>
          </cell>
          <cell r="G34" t="str">
            <v>邵蒙蒙</v>
          </cell>
          <cell r="H34" t="str">
            <v>康复科</v>
          </cell>
          <cell r="I34" t="str">
            <v>住院医师-外院</v>
          </cell>
        </row>
        <row r="35">
          <cell r="B35" t="str">
            <v>726L29</v>
          </cell>
          <cell r="C35">
            <v>14468</v>
          </cell>
          <cell r="D35" t="str">
            <v>康复医学科</v>
          </cell>
          <cell r="E35">
            <v>13868501052</v>
          </cell>
          <cell r="F35" t="str">
            <v>2020年</v>
          </cell>
          <cell r="G35" t="str">
            <v>叶素贞</v>
          </cell>
          <cell r="H35" t="str">
            <v>康复科</v>
          </cell>
          <cell r="I35" t="str">
            <v>住院医师-外院</v>
          </cell>
        </row>
        <row r="36">
          <cell r="B36">
            <v>120062</v>
          </cell>
          <cell r="C36">
            <v>14308</v>
          </cell>
          <cell r="D36" t="str">
            <v>口腔全科</v>
          </cell>
          <cell r="E36">
            <v>13958719633</v>
          </cell>
          <cell r="F36" t="str">
            <v>2020年</v>
          </cell>
          <cell r="G36" t="str">
            <v>陈宏</v>
          </cell>
          <cell r="H36" t="str">
            <v>口腔科</v>
          </cell>
          <cell r="I36" t="str">
            <v>住院医师-本院</v>
          </cell>
        </row>
        <row r="37">
          <cell r="B37" t="str">
            <v>726L30</v>
          </cell>
          <cell r="C37">
            <v>14469</v>
          </cell>
          <cell r="D37" t="str">
            <v>口腔全科</v>
          </cell>
          <cell r="E37">
            <v>18875858761</v>
          </cell>
          <cell r="F37" t="str">
            <v>2020年</v>
          </cell>
          <cell r="G37" t="str">
            <v>朱形好</v>
          </cell>
          <cell r="H37" t="str">
            <v>口腔科</v>
          </cell>
          <cell r="I37" t="str">
            <v>住院医师-外院</v>
          </cell>
        </row>
        <row r="38">
          <cell r="B38" t="str">
            <v>726L31</v>
          </cell>
          <cell r="C38">
            <v>14470</v>
          </cell>
          <cell r="D38" t="str">
            <v>口腔全科</v>
          </cell>
          <cell r="E38">
            <v>18767104935</v>
          </cell>
          <cell r="F38" t="str">
            <v>2020年</v>
          </cell>
          <cell r="G38" t="str">
            <v>林芝</v>
          </cell>
          <cell r="H38" t="str">
            <v>口腔科</v>
          </cell>
          <cell r="I38" t="str">
            <v>住院医师-外院</v>
          </cell>
        </row>
        <row r="39">
          <cell r="B39" t="str">
            <v>726L32</v>
          </cell>
          <cell r="C39">
            <v>14471</v>
          </cell>
          <cell r="D39" t="str">
            <v>口腔全科</v>
          </cell>
          <cell r="E39">
            <v>15158619505</v>
          </cell>
          <cell r="F39" t="str">
            <v>2020年</v>
          </cell>
          <cell r="G39" t="str">
            <v>林芝</v>
          </cell>
          <cell r="H39" t="str">
            <v>口腔科</v>
          </cell>
          <cell r="I39" t="str">
            <v>住院医师-外院</v>
          </cell>
        </row>
        <row r="40">
          <cell r="B40" t="str">
            <v>726L33</v>
          </cell>
          <cell r="C40">
            <v>14472</v>
          </cell>
          <cell r="D40" t="str">
            <v>口腔全科</v>
          </cell>
          <cell r="E40">
            <v>13867625577</v>
          </cell>
          <cell r="F40" t="str">
            <v>2020年</v>
          </cell>
          <cell r="G40" t="str">
            <v>谢静</v>
          </cell>
          <cell r="H40" t="str">
            <v>口腔科</v>
          </cell>
          <cell r="I40" t="str">
            <v>住院医师-外院</v>
          </cell>
        </row>
        <row r="41">
          <cell r="B41" t="str">
            <v>726L34</v>
          </cell>
          <cell r="C41">
            <v>14473</v>
          </cell>
          <cell r="D41" t="str">
            <v>口腔全科</v>
          </cell>
          <cell r="E41">
            <v>18875855796</v>
          </cell>
          <cell r="F41" t="str">
            <v>2020年</v>
          </cell>
          <cell r="G41" t="str">
            <v>谢静</v>
          </cell>
          <cell r="H41" t="str">
            <v>口腔科</v>
          </cell>
          <cell r="I41" t="str">
            <v>住院医师-外院</v>
          </cell>
        </row>
        <row r="42">
          <cell r="B42" t="str">
            <v>726L35</v>
          </cell>
          <cell r="C42">
            <v>14474</v>
          </cell>
          <cell r="D42" t="str">
            <v>口腔全科</v>
          </cell>
          <cell r="E42">
            <v>13868677279</v>
          </cell>
          <cell r="F42" t="str">
            <v>2020年</v>
          </cell>
          <cell r="G42" t="str">
            <v>王靖虓</v>
          </cell>
          <cell r="H42" t="str">
            <v>口腔科</v>
          </cell>
          <cell r="I42" t="str">
            <v>住院医师-外院</v>
          </cell>
        </row>
        <row r="43">
          <cell r="B43" t="str">
            <v>726L36</v>
          </cell>
          <cell r="C43">
            <v>14475</v>
          </cell>
          <cell r="D43" t="str">
            <v>口腔全科</v>
          </cell>
          <cell r="E43">
            <v>18066459950</v>
          </cell>
          <cell r="F43" t="str">
            <v>2020年</v>
          </cell>
          <cell r="G43" t="str">
            <v>王靖虓</v>
          </cell>
          <cell r="H43" t="str">
            <v>口腔科</v>
          </cell>
          <cell r="I43" t="str">
            <v>住院医师-外院</v>
          </cell>
        </row>
        <row r="44">
          <cell r="B44" t="str">
            <v>726L37</v>
          </cell>
          <cell r="C44">
            <v>14476</v>
          </cell>
          <cell r="D44" t="str">
            <v>口腔全科</v>
          </cell>
          <cell r="E44">
            <v>18867804926</v>
          </cell>
          <cell r="F44" t="str">
            <v>2020年</v>
          </cell>
          <cell r="G44" t="str">
            <v>孙福财</v>
          </cell>
          <cell r="H44" t="str">
            <v>口腔科</v>
          </cell>
          <cell r="I44" t="str">
            <v>住院医师-外院</v>
          </cell>
        </row>
        <row r="45">
          <cell r="B45">
            <v>120102</v>
          </cell>
          <cell r="C45">
            <v>14347</v>
          </cell>
          <cell r="D45" t="str">
            <v>临床病理科</v>
          </cell>
          <cell r="E45">
            <v>15825650619</v>
          </cell>
          <cell r="F45" t="str">
            <v>2020年</v>
          </cell>
          <cell r="G45" t="str">
            <v>李鹏</v>
          </cell>
          <cell r="H45" t="str">
            <v>病理科</v>
          </cell>
          <cell r="I45" t="str">
            <v>住院医师-本院</v>
          </cell>
        </row>
        <row r="46">
          <cell r="B46">
            <v>120104</v>
          </cell>
          <cell r="C46">
            <v>14349</v>
          </cell>
          <cell r="D46" t="str">
            <v>临床病理科</v>
          </cell>
          <cell r="E46">
            <v>13758715853</v>
          </cell>
          <cell r="F46" t="str">
            <v>2020年</v>
          </cell>
          <cell r="G46" t="str">
            <v>卢山珊</v>
          </cell>
          <cell r="H46" t="str">
            <v>病理科</v>
          </cell>
          <cell r="I46" t="str">
            <v>住院医师-本院</v>
          </cell>
        </row>
        <row r="47">
          <cell r="B47" t="str">
            <v>726L39</v>
          </cell>
          <cell r="C47">
            <v>14478</v>
          </cell>
          <cell r="D47" t="str">
            <v>临床病理科</v>
          </cell>
          <cell r="E47">
            <v>15706780558</v>
          </cell>
          <cell r="F47" t="str">
            <v>2020年</v>
          </cell>
          <cell r="G47" t="str">
            <v>杨开颜</v>
          </cell>
          <cell r="H47" t="str">
            <v>病理科</v>
          </cell>
          <cell r="I47" t="str">
            <v>住院医师-外院</v>
          </cell>
        </row>
        <row r="48">
          <cell r="B48" t="str">
            <v>729L25</v>
          </cell>
          <cell r="C48">
            <v>15099</v>
          </cell>
          <cell r="D48" t="str">
            <v>临床病理科</v>
          </cell>
          <cell r="E48">
            <v>18858808802</v>
          </cell>
          <cell r="F48" t="str">
            <v>2020年</v>
          </cell>
          <cell r="G48" t="str">
            <v>李鹏</v>
          </cell>
          <cell r="H48" t="str">
            <v>病理科</v>
          </cell>
          <cell r="I48" t="str">
            <v>住院医师-外院</v>
          </cell>
        </row>
        <row r="49">
          <cell r="B49">
            <v>620013</v>
          </cell>
          <cell r="C49">
            <v>14431</v>
          </cell>
          <cell r="D49" t="str">
            <v>麻醉科</v>
          </cell>
          <cell r="E49">
            <v>15158726150</v>
          </cell>
          <cell r="F49" t="str">
            <v>2020年</v>
          </cell>
          <cell r="G49" t="str">
            <v>王均炉</v>
          </cell>
          <cell r="H49" t="str">
            <v>麻醉科</v>
          </cell>
          <cell r="I49" t="str">
            <v>住院医师-本院</v>
          </cell>
        </row>
        <row r="50">
          <cell r="B50">
            <v>120068</v>
          </cell>
          <cell r="C50">
            <v>14314</v>
          </cell>
          <cell r="D50" t="str">
            <v>麻醉科</v>
          </cell>
          <cell r="E50">
            <v>18367813275</v>
          </cell>
          <cell r="F50" t="str">
            <v>2020年</v>
          </cell>
          <cell r="G50" t="str">
            <v>吴进泽</v>
          </cell>
          <cell r="H50" t="str">
            <v>麻醉科</v>
          </cell>
          <cell r="I50" t="str">
            <v>住院医师-本院</v>
          </cell>
        </row>
        <row r="51">
          <cell r="B51">
            <v>120064</v>
          </cell>
          <cell r="C51">
            <v>14310</v>
          </cell>
          <cell r="D51" t="str">
            <v>麻醉科</v>
          </cell>
          <cell r="E51">
            <v>15258715367</v>
          </cell>
          <cell r="F51" t="str">
            <v>2020年</v>
          </cell>
          <cell r="G51" t="str">
            <v>王均炉</v>
          </cell>
          <cell r="H51" t="str">
            <v>麻醉科</v>
          </cell>
          <cell r="I51" t="str">
            <v>住院医师-本院</v>
          </cell>
        </row>
        <row r="52">
          <cell r="B52" t="str">
            <v>726L40</v>
          </cell>
          <cell r="C52">
            <v>14479</v>
          </cell>
          <cell r="D52" t="str">
            <v>麻醉科</v>
          </cell>
          <cell r="E52">
            <v>15958111987</v>
          </cell>
          <cell r="F52" t="str">
            <v>2020年</v>
          </cell>
          <cell r="G52" t="str">
            <v>戴勤学</v>
          </cell>
          <cell r="H52" t="str">
            <v>麻醉科</v>
          </cell>
          <cell r="I52" t="str">
            <v>住院医师-外院</v>
          </cell>
        </row>
        <row r="53">
          <cell r="B53" t="str">
            <v>726L41</v>
          </cell>
          <cell r="C53">
            <v>14480</v>
          </cell>
          <cell r="D53" t="str">
            <v>麻醉科</v>
          </cell>
          <cell r="E53">
            <v>13486888947</v>
          </cell>
          <cell r="F53" t="str">
            <v>2020年</v>
          </cell>
          <cell r="G53" t="str">
            <v>张裕坚</v>
          </cell>
          <cell r="H53" t="str">
            <v>麻醉科</v>
          </cell>
          <cell r="I53" t="str">
            <v>住院医师-外院</v>
          </cell>
        </row>
        <row r="54">
          <cell r="B54" t="str">
            <v>726L42</v>
          </cell>
          <cell r="C54">
            <v>14481</v>
          </cell>
          <cell r="D54" t="str">
            <v>麻醉科</v>
          </cell>
          <cell r="E54">
            <v>15580963849</v>
          </cell>
          <cell r="F54" t="str">
            <v>2020年</v>
          </cell>
          <cell r="G54" t="str">
            <v>黄陆平</v>
          </cell>
          <cell r="H54" t="str">
            <v>麻醉科</v>
          </cell>
          <cell r="I54" t="str">
            <v>住院医师-外院</v>
          </cell>
        </row>
        <row r="55">
          <cell r="B55" t="str">
            <v>727L31</v>
          </cell>
          <cell r="C55">
            <v>14593</v>
          </cell>
          <cell r="D55" t="str">
            <v>麻醉科</v>
          </cell>
          <cell r="E55">
            <v>17857051089</v>
          </cell>
          <cell r="F55" t="str">
            <v>2020年</v>
          </cell>
          <cell r="G55" t="str">
            <v>金周晟</v>
          </cell>
          <cell r="H55" t="str">
            <v>麻醉科</v>
          </cell>
          <cell r="I55" t="str">
            <v>住院医师-外院</v>
          </cell>
        </row>
        <row r="56">
          <cell r="B56" t="str">
            <v>726L43</v>
          </cell>
          <cell r="C56">
            <v>14482</v>
          </cell>
          <cell r="D56" t="str">
            <v>麻醉科</v>
          </cell>
          <cell r="E56">
            <v>18858854422</v>
          </cell>
          <cell r="F56" t="str">
            <v>2020年</v>
          </cell>
          <cell r="G56" t="str">
            <v>黄陆平</v>
          </cell>
          <cell r="H56" t="str">
            <v>麻醉科</v>
          </cell>
          <cell r="I56" t="str">
            <v>住院医师-外院</v>
          </cell>
        </row>
        <row r="57">
          <cell r="B57" t="str">
            <v>726L44</v>
          </cell>
          <cell r="C57">
            <v>14483</v>
          </cell>
          <cell r="D57" t="str">
            <v>麻醉科</v>
          </cell>
          <cell r="E57">
            <v>13777705092</v>
          </cell>
          <cell r="F57" t="str">
            <v>2020年</v>
          </cell>
          <cell r="G57" t="str">
            <v>施克俭</v>
          </cell>
          <cell r="H57" t="str">
            <v>麻醉科</v>
          </cell>
          <cell r="I57" t="str">
            <v>住院医师-外院</v>
          </cell>
        </row>
        <row r="58">
          <cell r="B58">
            <v>120021</v>
          </cell>
          <cell r="C58">
            <v>14265</v>
          </cell>
          <cell r="D58" t="str">
            <v>内科</v>
          </cell>
          <cell r="E58">
            <v>13958956015</v>
          </cell>
          <cell r="F58" t="str">
            <v>2020年</v>
          </cell>
          <cell r="G58" t="str">
            <v>苏震</v>
          </cell>
          <cell r="H58" t="str">
            <v>肾内科</v>
          </cell>
          <cell r="I58" t="str">
            <v>住院医师-本院</v>
          </cell>
        </row>
        <row r="59">
          <cell r="B59">
            <v>120016</v>
          </cell>
          <cell r="C59">
            <v>14260</v>
          </cell>
          <cell r="D59" t="str">
            <v>内科</v>
          </cell>
          <cell r="E59">
            <v>17706663598</v>
          </cell>
          <cell r="F59" t="str">
            <v>2020年</v>
          </cell>
          <cell r="G59" t="str">
            <v>周浩</v>
          </cell>
          <cell r="H59" t="str">
            <v>心血管内科</v>
          </cell>
          <cell r="I59" t="str">
            <v>住院医师-本院</v>
          </cell>
        </row>
        <row r="60">
          <cell r="B60">
            <v>120024</v>
          </cell>
          <cell r="C60">
            <v>14268</v>
          </cell>
          <cell r="D60" t="str">
            <v>内科</v>
          </cell>
          <cell r="E60">
            <v>18367813912</v>
          </cell>
          <cell r="F60" t="str">
            <v>2020年</v>
          </cell>
          <cell r="G60" t="str">
            <v>孙莉</v>
          </cell>
          <cell r="H60" t="str">
            <v>风湿免疫科</v>
          </cell>
          <cell r="I60" t="str">
            <v>住院医师-本院</v>
          </cell>
        </row>
        <row r="61">
          <cell r="B61">
            <v>120025</v>
          </cell>
          <cell r="C61">
            <v>14269</v>
          </cell>
          <cell r="D61" t="str">
            <v>内科</v>
          </cell>
          <cell r="E61">
            <v>13868359626</v>
          </cell>
          <cell r="F61" t="str">
            <v>2020年</v>
          </cell>
          <cell r="G61" t="str">
            <v>钱红兰</v>
          </cell>
          <cell r="H61" t="str">
            <v>血液内科</v>
          </cell>
          <cell r="I61" t="str">
            <v>住院医师-本院</v>
          </cell>
        </row>
        <row r="62">
          <cell r="B62">
            <v>120010</v>
          </cell>
          <cell r="C62">
            <v>14254</v>
          </cell>
          <cell r="D62" t="str">
            <v>内科</v>
          </cell>
          <cell r="E62">
            <v>13868355865</v>
          </cell>
          <cell r="F62" t="str">
            <v>2020年</v>
          </cell>
          <cell r="G62" t="str">
            <v>陈成水</v>
          </cell>
          <cell r="H62" t="str">
            <v>党政综合办公室</v>
          </cell>
          <cell r="I62" t="str">
            <v>住院医师-本院</v>
          </cell>
        </row>
        <row r="63">
          <cell r="B63" t="str">
            <v>726L45</v>
          </cell>
          <cell r="C63">
            <v>14484</v>
          </cell>
          <cell r="D63" t="str">
            <v>内科</v>
          </cell>
          <cell r="E63">
            <v>13958728577</v>
          </cell>
          <cell r="F63" t="str">
            <v>2020年</v>
          </cell>
          <cell r="G63" t="str">
            <v>单培仁</v>
          </cell>
          <cell r="H63" t="str">
            <v>心血管内科</v>
          </cell>
          <cell r="I63" t="str">
            <v>住院医师-外院</v>
          </cell>
        </row>
        <row r="64">
          <cell r="B64" t="str">
            <v>726L46</v>
          </cell>
          <cell r="C64">
            <v>14485</v>
          </cell>
          <cell r="D64" t="str">
            <v>内科</v>
          </cell>
          <cell r="E64">
            <v>15957795538</v>
          </cell>
          <cell r="F64" t="str">
            <v>2020年</v>
          </cell>
          <cell r="G64" t="str">
            <v>汪延辉</v>
          </cell>
          <cell r="H64" t="str">
            <v>肾内科</v>
          </cell>
          <cell r="I64" t="str">
            <v>住院医师-外院</v>
          </cell>
        </row>
        <row r="65">
          <cell r="B65" t="str">
            <v>726L47</v>
          </cell>
          <cell r="C65">
            <v>14486</v>
          </cell>
          <cell r="D65" t="str">
            <v>内科</v>
          </cell>
          <cell r="E65">
            <v>17858282302</v>
          </cell>
          <cell r="F65" t="str">
            <v>2020年</v>
          </cell>
          <cell r="G65" t="str">
            <v>叶君如</v>
          </cell>
          <cell r="H65" t="str">
            <v>呼吸与危重症医学科</v>
          </cell>
          <cell r="I65" t="str">
            <v>住院医师-外院</v>
          </cell>
        </row>
        <row r="66">
          <cell r="B66" t="str">
            <v>726L48</v>
          </cell>
          <cell r="C66">
            <v>14487</v>
          </cell>
          <cell r="D66" t="str">
            <v>内科</v>
          </cell>
          <cell r="E66">
            <v>15168735129</v>
          </cell>
          <cell r="F66" t="str">
            <v>2020年</v>
          </cell>
          <cell r="G66" t="str">
            <v>冯霞飞</v>
          </cell>
          <cell r="H66" t="str">
            <v>CCU</v>
          </cell>
          <cell r="I66" t="str">
            <v>住院医师-外院</v>
          </cell>
        </row>
        <row r="67">
          <cell r="B67" t="str">
            <v>726L49</v>
          </cell>
          <cell r="C67">
            <v>14488</v>
          </cell>
          <cell r="D67" t="str">
            <v>内科</v>
          </cell>
          <cell r="E67">
            <v>13185821905</v>
          </cell>
          <cell r="F67" t="str">
            <v>2020年</v>
          </cell>
          <cell r="G67" t="str">
            <v>方英</v>
          </cell>
          <cell r="H67" t="str">
            <v>CCU</v>
          </cell>
          <cell r="I67" t="str">
            <v>住院医师-外院</v>
          </cell>
        </row>
        <row r="68">
          <cell r="B68" t="str">
            <v>726L50</v>
          </cell>
          <cell r="C68">
            <v>14489</v>
          </cell>
          <cell r="D68" t="str">
            <v>内科</v>
          </cell>
          <cell r="E68">
            <v>15258727608</v>
          </cell>
          <cell r="F68" t="str">
            <v>2020年</v>
          </cell>
          <cell r="G68" t="str">
            <v>杨学志</v>
          </cell>
          <cell r="H68" t="str">
            <v>神经内二科</v>
          </cell>
          <cell r="I68" t="str">
            <v>住院医师-外院</v>
          </cell>
        </row>
        <row r="69">
          <cell r="B69" t="str">
            <v>727L14</v>
          </cell>
          <cell r="C69">
            <v>14575</v>
          </cell>
          <cell r="D69" t="str">
            <v>内科</v>
          </cell>
          <cell r="E69">
            <v>18614228628</v>
          </cell>
          <cell r="F69" t="str">
            <v>2020年</v>
          </cell>
          <cell r="G69" t="str">
            <v>李成业</v>
          </cell>
          <cell r="H69" t="str">
            <v>呼吸与危重症医学科</v>
          </cell>
          <cell r="I69" t="str">
            <v>住院医师-外院</v>
          </cell>
        </row>
        <row r="70">
          <cell r="B70" t="str">
            <v>726L52</v>
          </cell>
          <cell r="C70">
            <v>14490</v>
          </cell>
          <cell r="D70" t="str">
            <v>内科</v>
          </cell>
          <cell r="E70">
            <v>13655775520</v>
          </cell>
          <cell r="F70" t="str">
            <v>2020年</v>
          </cell>
          <cell r="G70" t="str">
            <v>金珍琳</v>
          </cell>
          <cell r="H70" t="str">
            <v>血液内科</v>
          </cell>
          <cell r="I70" t="str">
            <v>住院医师-外院</v>
          </cell>
        </row>
        <row r="71">
          <cell r="B71" t="str">
            <v>727L29</v>
          </cell>
          <cell r="C71">
            <v>14591</v>
          </cell>
          <cell r="D71" t="str">
            <v>内科</v>
          </cell>
          <cell r="E71">
            <v>18358663862</v>
          </cell>
          <cell r="F71" t="str">
            <v>2020年</v>
          </cell>
          <cell r="G71" t="str">
            <v>高瞻</v>
          </cell>
          <cell r="H71" t="str">
            <v>心血管内科</v>
          </cell>
          <cell r="I71" t="str">
            <v>住院医师-外院</v>
          </cell>
        </row>
        <row r="72">
          <cell r="B72" t="str">
            <v>726L53</v>
          </cell>
          <cell r="C72">
            <v>14491</v>
          </cell>
          <cell r="D72" t="str">
            <v>内科</v>
          </cell>
          <cell r="E72">
            <v>15958703851</v>
          </cell>
          <cell r="F72" t="str">
            <v>2020年</v>
          </cell>
          <cell r="G72" t="str">
            <v>庄强</v>
          </cell>
          <cell r="H72" t="str">
            <v>血液内科</v>
          </cell>
          <cell r="I72" t="str">
            <v>住院医师-外院</v>
          </cell>
        </row>
        <row r="73">
          <cell r="B73" t="str">
            <v>726L54</v>
          </cell>
          <cell r="C73">
            <v>14492</v>
          </cell>
          <cell r="D73" t="str">
            <v>内科</v>
          </cell>
          <cell r="E73">
            <v>18758711199</v>
          </cell>
          <cell r="F73" t="str">
            <v>2020年</v>
          </cell>
          <cell r="G73" t="str">
            <v>林全</v>
          </cell>
          <cell r="H73" t="str">
            <v>呼吸与危重症医学科</v>
          </cell>
          <cell r="I73" t="str">
            <v>住院医师-外院</v>
          </cell>
        </row>
        <row r="74">
          <cell r="B74" t="str">
            <v>726L55</v>
          </cell>
          <cell r="C74">
            <v>14493</v>
          </cell>
          <cell r="D74" t="str">
            <v>内科</v>
          </cell>
          <cell r="E74">
            <v>18698661136</v>
          </cell>
          <cell r="F74" t="str">
            <v>2020年</v>
          </cell>
          <cell r="G74" t="str">
            <v>卢瑶</v>
          </cell>
          <cell r="H74" t="str">
            <v>呼吸与危重症医学科</v>
          </cell>
          <cell r="I74" t="str">
            <v>住院医师-外院</v>
          </cell>
        </row>
        <row r="75">
          <cell r="B75" t="str">
            <v>726L56</v>
          </cell>
          <cell r="C75">
            <v>14494</v>
          </cell>
          <cell r="D75" t="str">
            <v>内科</v>
          </cell>
          <cell r="E75">
            <v>15158765067</v>
          </cell>
          <cell r="F75" t="str">
            <v>2020年</v>
          </cell>
          <cell r="G75" t="str">
            <v>吴文治</v>
          </cell>
          <cell r="H75" t="str">
            <v>消化内二科</v>
          </cell>
          <cell r="I75" t="str">
            <v>住院医师-外院</v>
          </cell>
        </row>
        <row r="76">
          <cell r="B76" t="str">
            <v>726L57</v>
          </cell>
          <cell r="C76">
            <v>14495</v>
          </cell>
          <cell r="D76" t="str">
            <v>内科</v>
          </cell>
          <cell r="E76">
            <v>15770724248</v>
          </cell>
          <cell r="F76" t="str">
            <v>2020年</v>
          </cell>
          <cell r="G76" t="str">
            <v>庄强</v>
          </cell>
          <cell r="H76" t="str">
            <v>血液内科</v>
          </cell>
          <cell r="I76" t="str">
            <v>住院医师-外院</v>
          </cell>
        </row>
        <row r="77">
          <cell r="B77" t="str">
            <v>726L59</v>
          </cell>
          <cell r="C77">
            <v>14498</v>
          </cell>
          <cell r="D77" t="str">
            <v>内科</v>
          </cell>
          <cell r="E77">
            <v>15726857788</v>
          </cell>
          <cell r="F77" t="str">
            <v>2020年</v>
          </cell>
          <cell r="G77" t="str">
            <v>胡开宇</v>
          </cell>
          <cell r="H77" t="str">
            <v>心血管内科</v>
          </cell>
          <cell r="I77" t="str">
            <v>住院医师-外院</v>
          </cell>
        </row>
        <row r="78">
          <cell r="B78" t="str">
            <v>726L60</v>
          </cell>
          <cell r="C78">
            <v>14499</v>
          </cell>
          <cell r="D78" t="str">
            <v>内科</v>
          </cell>
          <cell r="E78">
            <v>15825726391</v>
          </cell>
          <cell r="F78" t="str">
            <v>2020年</v>
          </cell>
          <cell r="G78" t="str">
            <v>张扬</v>
          </cell>
          <cell r="H78" t="str">
            <v>神经内二科</v>
          </cell>
          <cell r="I78" t="str">
            <v>住院医师-外院</v>
          </cell>
        </row>
        <row r="79">
          <cell r="B79" t="str">
            <v>727L30</v>
          </cell>
          <cell r="C79">
            <v>14592</v>
          </cell>
          <cell r="D79" t="str">
            <v>内科</v>
          </cell>
          <cell r="E79">
            <v>15216655706</v>
          </cell>
          <cell r="F79" t="str">
            <v>2020年</v>
          </cell>
          <cell r="G79" t="str">
            <v>吴文俊</v>
          </cell>
          <cell r="H79" t="str">
            <v>内分泌科</v>
          </cell>
          <cell r="I79" t="str">
            <v>住院医师-外院</v>
          </cell>
        </row>
        <row r="80">
          <cell r="B80" t="str">
            <v>726L61</v>
          </cell>
          <cell r="C80">
            <v>14500</v>
          </cell>
          <cell r="D80" t="str">
            <v>内科</v>
          </cell>
          <cell r="E80">
            <v>13738729603</v>
          </cell>
          <cell r="F80" t="str">
            <v>2020年</v>
          </cell>
          <cell r="G80" t="str">
            <v>陈雄</v>
          </cell>
          <cell r="H80" t="str">
            <v>内分泌科</v>
          </cell>
          <cell r="I80" t="str">
            <v>住院医师-外院</v>
          </cell>
        </row>
        <row r="81">
          <cell r="B81" t="str">
            <v>726L62</v>
          </cell>
          <cell r="C81">
            <v>14501</v>
          </cell>
          <cell r="D81" t="str">
            <v>内科</v>
          </cell>
          <cell r="E81">
            <v>13806814916</v>
          </cell>
          <cell r="F81" t="str">
            <v>2020年</v>
          </cell>
          <cell r="G81" t="str">
            <v>杨学志</v>
          </cell>
          <cell r="H81" t="str">
            <v>神经内二科</v>
          </cell>
          <cell r="I81" t="str">
            <v>住院医师-外院</v>
          </cell>
        </row>
        <row r="82">
          <cell r="B82" t="str">
            <v>726L63</v>
          </cell>
          <cell r="C82">
            <v>14502</v>
          </cell>
          <cell r="D82" t="str">
            <v>内科</v>
          </cell>
          <cell r="E82">
            <v>13566839812</v>
          </cell>
          <cell r="F82" t="str">
            <v>2020年</v>
          </cell>
          <cell r="G82" t="str">
            <v>邢冲云</v>
          </cell>
          <cell r="H82" t="str">
            <v>血液内科</v>
          </cell>
          <cell r="I82" t="str">
            <v>住院医师-外院</v>
          </cell>
        </row>
        <row r="83">
          <cell r="B83" t="str">
            <v>726L64</v>
          </cell>
          <cell r="C83">
            <v>14503</v>
          </cell>
          <cell r="D83" t="str">
            <v>内科</v>
          </cell>
          <cell r="E83">
            <v>15825637625</v>
          </cell>
          <cell r="F83" t="str">
            <v>2020年</v>
          </cell>
          <cell r="G83" t="str">
            <v>孙学成</v>
          </cell>
          <cell r="H83" t="str">
            <v>消化内二科</v>
          </cell>
          <cell r="I83" t="str">
            <v>住院医师-外院</v>
          </cell>
        </row>
        <row r="84">
          <cell r="B84">
            <v>620014</v>
          </cell>
          <cell r="C84">
            <v>14432</v>
          </cell>
          <cell r="D84" t="str">
            <v>皮肤科</v>
          </cell>
          <cell r="E84">
            <v>13566267187</v>
          </cell>
          <cell r="F84" t="str">
            <v>2020年</v>
          </cell>
          <cell r="G84" t="str">
            <v>李智铭</v>
          </cell>
          <cell r="H84" t="str">
            <v>皮肤科</v>
          </cell>
          <cell r="I84" t="str">
            <v>住院医师-本院</v>
          </cell>
        </row>
        <row r="85">
          <cell r="B85" t="str">
            <v>726L65</v>
          </cell>
          <cell r="C85">
            <v>14504</v>
          </cell>
          <cell r="D85" t="str">
            <v>皮肤科</v>
          </cell>
          <cell r="E85">
            <v>15868092335</v>
          </cell>
          <cell r="F85" t="str">
            <v>2020年</v>
          </cell>
          <cell r="G85" t="str">
            <v>李智铭</v>
          </cell>
          <cell r="H85" t="str">
            <v>皮肤科</v>
          </cell>
          <cell r="I85" t="str">
            <v>住院医师-外院</v>
          </cell>
        </row>
        <row r="86">
          <cell r="B86" t="str">
            <v>727L13</v>
          </cell>
          <cell r="C86">
            <v>14576</v>
          </cell>
          <cell r="D86" t="str">
            <v>皮肤科</v>
          </cell>
          <cell r="E86">
            <v>13777758732</v>
          </cell>
          <cell r="F86" t="str">
            <v>2020年</v>
          </cell>
          <cell r="G86" t="str">
            <v>张谊</v>
          </cell>
          <cell r="H86" t="str">
            <v>皮肤科</v>
          </cell>
          <cell r="I86" t="str">
            <v>住院医师-外院</v>
          </cell>
        </row>
        <row r="87">
          <cell r="B87" t="str">
            <v>7AM376</v>
          </cell>
          <cell r="C87">
            <v>-14618</v>
          </cell>
          <cell r="D87" t="str">
            <v>内科</v>
          </cell>
          <cell r="E87">
            <v>15888271113</v>
          </cell>
          <cell r="F87" t="str">
            <v>2021年</v>
          </cell>
          <cell r="G87" t="str">
            <v>李玉苹</v>
          </cell>
          <cell r="H87" t="str">
            <v>呼吸与危重症医学科科科</v>
          </cell>
          <cell r="I87" t="str">
            <v>规培研究生</v>
          </cell>
        </row>
        <row r="88">
          <cell r="B88" t="str">
            <v>726L67</v>
          </cell>
          <cell r="C88">
            <v>14505</v>
          </cell>
          <cell r="D88" t="str">
            <v>全科医学科</v>
          </cell>
          <cell r="E88">
            <v>15906871838</v>
          </cell>
          <cell r="F88" t="str">
            <v>2020年</v>
          </cell>
          <cell r="G88" t="str">
            <v>贺强贵</v>
          </cell>
          <cell r="H88" t="str">
            <v>创伤外科</v>
          </cell>
          <cell r="I88" t="str">
            <v>住院医师-外院</v>
          </cell>
        </row>
        <row r="89">
          <cell r="B89">
            <v>120023</v>
          </cell>
          <cell r="C89">
            <v>14267</v>
          </cell>
          <cell r="D89" t="str">
            <v>全科医学科</v>
          </cell>
          <cell r="E89">
            <v>15868717196</v>
          </cell>
          <cell r="F89" t="str">
            <v>2020年</v>
          </cell>
          <cell r="G89" t="str">
            <v>李苏霞</v>
          </cell>
          <cell r="H89" t="str">
            <v>全科医学科</v>
          </cell>
          <cell r="I89" t="str">
            <v>住院医师-本院</v>
          </cell>
        </row>
        <row r="90">
          <cell r="B90" t="str">
            <v>726L69</v>
          </cell>
          <cell r="C90">
            <v>14507</v>
          </cell>
          <cell r="D90" t="str">
            <v>全科医学科</v>
          </cell>
          <cell r="E90">
            <v>15967412229</v>
          </cell>
          <cell r="F90" t="str">
            <v>2020年</v>
          </cell>
          <cell r="G90" t="str">
            <v>卢瑶</v>
          </cell>
          <cell r="H90" t="str">
            <v>呼吸与危重症医学科</v>
          </cell>
          <cell r="I90" t="str">
            <v>住院医师-外院</v>
          </cell>
        </row>
        <row r="91">
          <cell r="B91" t="str">
            <v>726L70</v>
          </cell>
          <cell r="C91">
            <v>14508</v>
          </cell>
          <cell r="D91" t="str">
            <v>全科医学科</v>
          </cell>
          <cell r="E91">
            <v>13588147491</v>
          </cell>
          <cell r="F91" t="str">
            <v>2020年</v>
          </cell>
          <cell r="G91" t="str">
            <v>黄尔炯</v>
          </cell>
          <cell r="H91" t="str">
            <v>消化内一科</v>
          </cell>
          <cell r="I91" t="str">
            <v>住院医师-外院</v>
          </cell>
        </row>
        <row r="92">
          <cell r="B92" t="str">
            <v>726L71</v>
          </cell>
          <cell r="C92">
            <v>14509</v>
          </cell>
          <cell r="D92" t="str">
            <v>全科医学科</v>
          </cell>
          <cell r="E92">
            <v>18267719229</v>
          </cell>
          <cell r="F92" t="str">
            <v>2020年</v>
          </cell>
          <cell r="G92" t="str">
            <v>朱奇涵</v>
          </cell>
          <cell r="H92" t="str">
            <v>内分泌科</v>
          </cell>
          <cell r="I92" t="str">
            <v>住院医师-外院</v>
          </cell>
        </row>
        <row r="93">
          <cell r="B93" t="str">
            <v>726L72</v>
          </cell>
          <cell r="C93">
            <v>14510</v>
          </cell>
          <cell r="D93" t="str">
            <v>全科医学科</v>
          </cell>
          <cell r="E93">
            <v>15867730420</v>
          </cell>
          <cell r="F93" t="str">
            <v>2020年</v>
          </cell>
          <cell r="G93" t="str">
            <v>郑高暑</v>
          </cell>
          <cell r="H93" t="str">
            <v>心血管内科</v>
          </cell>
          <cell r="I93" t="str">
            <v>住院医师-外院</v>
          </cell>
        </row>
        <row r="94">
          <cell r="B94" t="str">
            <v>726L73</v>
          </cell>
          <cell r="C94">
            <v>14511</v>
          </cell>
          <cell r="D94" t="str">
            <v>全科医学科</v>
          </cell>
          <cell r="E94">
            <v>13868683109</v>
          </cell>
          <cell r="F94" t="str">
            <v>2020年</v>
          </cell>
          <cell r="G94" t="str">
            <v>黄尔炯</v>
          </cell>
          <cell r="H94" t="str">
            <v>消化内一科</v>
          </cell>
          <cell r="I94" t="str">
            <v>住院医师-外院</v>
          </cell>
        </row>
        <row r="95">
          <cell r="B95" t="str">
            <v>726L74</v>
          </cell>
          <cell r="C95">
            <v>14512</v>
          </cell>
          <cell r="D95" t="str">
            <v>全科医学科</v>
          </cell>
          <cell r="E95">
            <v>15158656960</v>
          </cell>
          <cell r="F95" t="str">
            <v>2020年</v>
          </cell>
          <cell r="G95" t="str">
            <v>林秀清</v>
          </cell>
          <cell r="H95" t="str">
            <v>消化内一科</v>
          </cell>
          <cell r="I95" t="str">
            <v>住院医师-外院</v>
          </cell>
        </row>
        <row r="96">
          <cell r="B96" t="str">
            <v>726L76</v>
          </cell>
          <cell r="C96">
            <v>14514</v>
          </cell>
          <cell r="D96" t="str">
            <v>全科医学科</v>
          </cell>
          <cell r="E96">
            <v>15157769330</v>
          </cell>
          <cell r="F96" t="str">
            <v>2020年</v>
          </cell>
          <cell r="G96" t="str">
            <v>杨学志</v>
          </cell>
          <cell r="H96" t="str">
            <v>神经内二科</v>
          </cell>
          <cell r="I96" t="str">
            <v>住院医师-外院</v>
          </cell>
        </row>
        <row r="97">
          <cell r="B97" t="str">
            <v>726L79</v>
          </cell>
          <cell r="C97">
            <v>14517</v>
          </cell>
          <cell r="D97" t="str">
            <v>全科医学科</v>
          </cell>
          <cell r="E97">
            <v>15868720191</v>
          </cell>
          <cell r="F97" t="str">
            <v>2020年</v>
          </cell>
          <cell r="G97" t="str">
            <v>张璃</v>
          </cell>
          <cell r="H97" t="str">
            <v>皮肤科</v>
          </cell>
          <cell r="I97" t="str">
            <v>住院医师-外院</v>
          </cell>
        </row>
        <row r="98">
          <cell r="B98" t="str">
            <v>726L80</v>
          </cell>
          <cell r="C98">
            <v>14518</v>
          </cell>
          <cell r="D98" t="str">
            <v>全科医学科</v>
          </cell>
          <cell r="E98">
            <v>18867746633</v>
          </cell>
          <cell r="F98" t="str">
            <v>2020年</v>
          </cell>
          <cell r="G98" t="str">
            <v>郑高暑</v>
          </cell>
          <cell r="H98" t="str">
            <v>心血管内科</v>
          </cell>
          <cell r="I98" t="str">
            <v>住院医师-外院</v>
          </cell>
        </row>
        <row r="99">
          <cell r="B99" t="str">
            <v>726L82</v>
          </cell>
          <cell r="C99">
            <v>14520</v>
          </cell>
          <cell r="D99" t="str">
            <v>全科医学科</v>
          </cell>
          <cell r="E99">
            <v>13736977782</v>
          </cell>
          <cell r="F99" t="str">
            <v>2020年</v>
          </cell>
          <cell r="G99" t="str">
            <v>王丹</v>
          </cell>
          <cell r="H99" t="str">
            <v>医疗保健(体检)中心</v>
          </cell>
          <cell r="I99" t="str">
            <v>住院医师-外院</v>
          </cell>
        </row>
        <row r="100">
          <cell r="B100" t="str">
            <v>726L84</v>
          </cell>
          <cell r="C100">
            <v>14522</v>
          </cell>
          <cell r="D100" t="str">
            <v>全科医学科</v>
          </cell>
          <cell r="E100">
            <v>18324236667</v>
          </cell>
          <cell r="F100" t="str">
            <v>2020年</v>
          </cell>
          <cell r="G100" t="str">
            <v>潘晓燕</v>
          </cell>
          <cell r="H100" t="str">
            <v>内分泌科</v>
          </cell>
          <cell r="I100" t="str">
            <v>住院医师-外院</v>
          </cell>
        </row>
        <row r="101">
          <cell r="B101" t="str">
            <v>726L85</v>
          </cell>
          <cell r="C101">
            <v>14523</v>
          </cell>
          <cell r="D101" t="str">
            <v>全科医学科</v>
          </cell>
          <cell r="E101">
            <v>13362705297</v>
          </cell>
          <cell r="F101" t="str">
            <v>2020年</v>
          </cell>
          <cell r="G101" t="str">
            <v>陈彦凡</v>
          </cell>
          <cell r="H101" t="str">
            <v>呼吸与危重症医学科</v>
          </cell>
          <cell r="I101" t="str">
            <v>住院医师-外院</v>
          </cell>
        </row>
        <row r="102">
          <cell r="B102" t="str">
            <v>726L86</v>
          </cell>
          <cell r="C102">
            <v>14524</v>
          </cell>
          <cell r="D102" t="str">
            <v>全科医学科</v>
          </cell>
          <cell r="E102">
            <v>18267839708</v>
          </cell>
          <cell r="F102" t="str">
            <v>2020年</v>
          </cell>
          <cell r="G102" t="str">
            <v>朱奇涵</v>
          </cell>
          <cell r="H102" t="str">
            <v>内分泌科</v>
          </cell>
          <cell r="I102" t="str">
            <v>住院医师-外院</v>
          </cell>
        </row>
        <row r="103">
          <cell r="B103">
            <v>120029</v>
          </cell>
          <cell r="C103">
            <v>14273</v>
          </cell>
          <cell r="D103" t="str">
            <v>神经内科</v>
          </cell>
          <cell r="E103">
            <v>18267856380</v>
          </cell>
          <cell r="F103" t="str">
            <v>2020年</v>
          </cell>
          <cell r="G103" t="str">
            <v>朱蓓蕾</v>
          </cell>
          <cell r="H103" t="str">
            <v>神经内一科</v>
          </cell>
          <cell r="I103" t="str">
            <v>住院医师-本院</v>
          </cell>
        </row>
        <row r="104">
          <cell r="B104">
            <v>120069</v>
          </cell>
          <cell r="C104">
            <v>14315</v>
          </cell>
          <cell r="D104" t="str">
            <v>外科（神经外科方向）</v>
          </cell>
          <cell r="E104">
            <v>13695700851</v>
          </cell>
          <cell r="F104" t="str">
            <v>2020年</v>
          </cell>
          <cell r="G104" t="str">
            <v>诸葛启钏</v>
          </cell>
          <cell r="H104" t="str">
            <v>党政综合办公室</v>
          </cell>
          <cell r="I104" t="str">
            <v>住院医师-本院</v>
          </cell>
        </row>
        <row r="105">
          <cell r="B105">
            <v>620015</v>
          </cell>
          <cell r="C105">
            <v>14433</v>
          </cell>
          <cell r="D105" t="str">
            <v>外科（神经外科方向）</v>
          </cell>
          <cell r="E105">
            <v>15067896730</v>
          </cell>
          <cell r="F105" t="str">
            <v>2020年</v>
          </cell>
          <cell r="G105" t="str">
            <v>诸葛启钏</v>
          </cell>
          <cell r="H105" t="str">
            <v>党政综合办公室</v>
          </cell>
          <cell r="I105" t="str">
            <v>住院医师-本院</v>
          </cell>
        </row>
        <row r="106">
          <cell r="B106">
            <v>120037</v>
          </cell>
          <cell r="C106">
            <v>14281</v>
          </cell>
          <cell r="D106" t="str">
            <v>外科</v>
          </cell>
          <cell r="E106">
            <v>18367850881</v>
          </cell>
          <cell r="F106" t="str">
            <v>2020年</v>
          </cell>
          <cell r="G106" t="str">
            <v>陈哲京</v>
          </cell>
          <cell r="H106" t="str">
            <v>胃肠外科</v>
          </cell>
          <cell r="I106" t="str">
            <v>住院医师-本院</v>
          </cell>
        </row>
        <row r="107">
          <cell r="B107">
            <v>120033</v>
          </cell>
          <cell r="C107">
            <v>14277</v>
          </cell>
          <cell r="D107" t="str">
            <v>外科</v>
          </cell>
          <cell r="E107">
            <v>13968838662</v>
          </cell>
          <cell r="F107" t="str">
            <v>2020年</v>
          </cell>
          <cell r="G107" t="str">
            <v>张启瑜</v>
          </cell>
          <cell r="H107" t="str">
            <v>肝胆外科</v>
          </cell>
          <cell r="I107" t="str">
            <v>住院医师-本院</v>
          </cell>
        </row>
        <row r="108">
          <cell r="B108">
            <v>120040</v>
          </cell>
          <cell r="C108">
            <v>14284</v>
          </cell>
          <cell r="D108" t="str">
            <v>外科</v>
          </cell>
          <cell r="E108">
            <v>18367815076</v>
          </cell>
          <cell r="F108" t="str">
            <v>2020年</v>
          </cell>
          <cell r="G108" t="str">
            <v>王瓯晨</v>
          </cell>
          <cell r="H108" t="str">
            <v>甲乳外科</v>
          </cell>
          <cell r="I108" t="str">
            <v>住院医师-本院</v>
          </cell>
        </row>
        <row r="109">
          <cell r="B109">
            <v>620009</v>
          </cell>
          <cell r="C109">
            <v>14428</v>
          </cell>
          <cell r="D109" t="str">
            <v>外科</v>
          </cell>
          <cell r="E109">
            <v>15258682372</v>
          </cell>
          <cell r="F109" t="str">
            <v>2020年</v>
          </cell>
          <cell r="G109" t="str">
            <v>孙洪伟</v>
          </cell>
          <cell r="H109" t="str">
            <v>肝胆外科</v>
          </cell>
          <cell r="I109" t="str">
            <v>住院医师-本院</v>
          </cell>
        </row>
        <row r="110">
          <cell r="B110">
            <v>120039</v>
          </cell>
          <cell r="C110">
            <v>14283</v>
          </cell>
          <cell r="D110" t="str">
            <v>外科</v>
          </cell>
          <cell r="E110">
            <v>13587692668</v>
          </cell>
          <cell r="F110" t="str">
            <v>2020年</v>
          </cell>
          <cell r="G110" t="str">
            <v>张筱骅</v>
          </cell>
          <cell r="H110" t="str">
            <v>乳腺外科</v>
          </cell>
          <cell r="I110" t="str">
            <v>住院医师-本院</v>
          </cell>
        </row>
        <row r="111">
          <cell r="B111" t="str">
            <v>726L88</v>
          </cell>
          <cell r="C111">
            <v>14525</v>
          </cell>
          <cell r="D111" t="str">
            <v>外科</v>
          </cell>
          <cell r="E111">
            <v>15968708815</v>
          </cell>
          <cell r="F111" t="str">
            <v>2020年</v>
          </cell>
          <cell r="G111" t="str">
            <v>张培趁</v>
          </cell>
          <cell r="H111" t="str">
            <v>胃肠外科</v>
          </cell>
          <cell r="I111" t="str">
            <v>住院医师-外院</v>
          </cell>
        </row>
        <row r="112">
          <cell r="B112" t="str">
            <v>726L89</v>
          </cell>
          <cell r="C112">
            <v>14526</v>
          </cell>
          <cell r="D112" t="str">
            <v>外科</v>
          </cell>
          <cell r="E112">
            <v>15057722995</v>
          </cell>
          <cell r="F112" t="str">
            <v>2020年</v>
          </cell>
          <cell r="G112" t="str">
            <v>王珏1</v>
          </cell>
          <cell r="H112" t="str">
            <v>心脏外科</v>
          </cell>
          <cell r="I112" t="str">
            <v>住院医师-外院</v>
          </cell>
        </row>
        <row r="113">
          <cell r="B113" t="str">
            <v>726L90</v>
          </cell>
          <cell r="C113">
            <v>14527</v>
          </cell>
          <cell r="D113" t="str">
            <v>外科</v>
          </cell>
          <cell r="E113">
            <v>17681766319</v>
          </cell>
          <cell r="F113" t="str">
            <v>2020年</v>
          </cell>
          <cell r="G113" t="str">
            <v>徐昶</v>
          </cell>
          <cell r="H113" t="str">
            <v>结直肠肛门外科</v>
          </cell>
          <cell r="I113" t="str">
            <v>住院医师-外院</v>
          </cell>
        </row>
        <row r="114">
          <cell r="B114" t="str">
            <v>726L21</v>
          </cell>
          <cell r="C114">
            <v>14461</v>
          </cell>
          <cell r="D114" t="str">
            <v>外科</v>
          </cell>
          <cell r="E114">
            <v>13486888487</v>
          </cell>
          <cell r="F114" t="str">
            <v>2020年</v>
          </cell>
          <cell r="G114" t="str">
            <v>赵峰</v>
          </cell>
          <cell r="H114" t="str">
            <v>创伤外科</v>
          </cell>
          <cell r="I114" t="str">
            <v>住院医师-外院</v>
          </cell>
        </row>
        <row r="115">
          <cell r="B115">
            <v>120051</v>
          </cell>
          <cell r="C115">
            <v>14294</v>
          </cell>
          <cell r="D115" t="str">
            <v>外科（整形科）</v>
          </cell>
          <cell r="E115">
            <v>18367813015</v>
          </cell>
          <cell r="F115" t="str">
            <v>2020年</v>
          </cell>
          <cell r="G115" t="str">
            <v>李力群</v>
          </cell>
          <cell r="H115" t="str">
            <v>整形科</v>
          </cell>
          <cell r="I115" t="str">
            <v>住院医师-本院</v>
          </cell>
        </row>
        <row r="116">
          <cell r="B116">
            <v>622001</v>
          </cell>
          <cell r="C116">
            <v>13540</v>
          </cell>
          <cell r="D116" t="str">
            <v>眼科</v>
          </cell>
          <cell r="E116">
            <v>13695891917</v>
          </cell>
          <cell r="F116" t="str">
            <v>2020年</v>
          </cell>
          <cell r="G116" t="str">
            <v>朱乐如</v>
          </cell>
          <cell r="H116" t="str">
            <v>眼科</v>
          </cell>
          <cell r="I116" t="str">
            <v>住院医师-本院</v>
          </cell>
        </row>
        <row r="117">
          <cell r="B117">
            <v>120059</v>
          </cell>
          <cell r="C117">
            <v>14305</v>
          </cell>
          <cell r="D117" t="str">
            <v>眼科</v>
          </cell>
          <cell r="E117">
            <v>15858851054</v>
          </cell>
          <cell r="F117" t="str">
            <v>2020年</v>
          </cell>
          <cell r="G117" t="str">
            <v>俞振飞</v>
          </cell>
          <cell r="H117" t="str">
            <v>眼科</v>
          </cell>
          <cell r="I117" t="str">
            <v>住院医师-本院</v>
          </cell>
        </row>
        <row r="118">
          <cell r="B118" t="str">
            <v>726L91</v>
          </cell>
          <cell r="C118">
            <v>14528</v>
          </cell>
          <cell r="D118" t="str">
            <v>眼科</v>
          </cell>
          <cell r="E118">
            <v>18367815073</v>
          </cell>
          <cell r="F118" t="str">
            <v>2020年</v>
          </cell>
          <cell r="G118" t="str">
            <v>游逸安</v>
          </cell>
          <cell r="H118" t="str">
            <v>眼科</v>
          </cell>
          <cell r="I118" t="str">
            <v>住院医师-外院</v>
          </cell>
        </row>
        <row r="119">
          <cell r="B119" t="str">
            <v>726L92</v>
          </cell>
          <cell r="C119">
            <v>14529</v>
          </cell>
          <cell r="D119" t="str">
            <v>眼科</v>
          </cell>
          <cell r="E119">
            <v>13868803123</v>
          </cell>
          <cell r="F119" t="str">
            <v>2020年</v>
          </cell>
          <cell r="G119" t="str">
            <v>孔丽萍</v>
          </cell>
          <cell r="H119" t="str">
            <v>眼科</v>
          </cell>
          <cell r="I119" t="str">
            <v>住院医师-外院</v>
          </cell>
        </row>
        <row r="120">
          <cell r="B120">
            <v>120007</v>
          </cell>
          <cell r="C120">
            <v>14251</v>
          </cell>
          <cell r="D120" t="str">
            <v>重症医学科</v>
          </cell>
          <cell r="E120">
            <v>13732070770</v>
          </cell>
          <cell r="F120" t="str">
            <v>2020年</v>
          </cell>
          <cell r="G120" t="str">
            <v>陈洁1</v>
          </cell>
          <cell r="H120" t="str">
            <v>ICU</v>
          </cell>
          <cell r="I120" t="str">
            <v>住院医师-本院</v>
          </cell>
        </row>
        <row r="121">
          <cell r="B121" t="str">
            <v>726L93</v>
          </cell>
          <cell r="C121">
            <v>14530</v>
          </cell>
          <cell r="D121" t="str">
            <v>重症医学科</v>
          </cell>
          <cell r="E121">
            <v>15990011846</v>
          </cell>
          <cell r="F121" t="str">
            <v>2020年</v>
          </cell>
          <cell r="G121" t="str">
            <v>卢颖如</v>
          </cell>
          <cell r="H121" t="str">
            <v>ICU</v>
          </cell>
          <cell r="I121" t="str">
            <v>住院医师-外院</v>
          </cell>
        </row>
        <row r="122">
          <cell r="B122" t="str">
            <v>726L95</v>
          </cell>
          <cell r="C122">
            <v>14532</v>
          </cell>
          <cell r="D122" t="str">
            <v>重症医学科</v>
          </cell>
          <cell r="E122">
            <v>15267752689</v>
          </cell>
          <cell r="F122" t="str">
            <v>2020年</v>
          </cell>
          <cell r="G122" t="str">
            <v>王晓蓉</v>
          </cell>
          <cell r="H122" t="str">
            <v>ICU</v>
          </cell>
          <cell r="I122" t="str">
            <v>住院医师-外院</v>
          </cell>
        </row>
        <row r="123">
          <cell r="B123" t="str">
            <v>726L96</v>
          </cell>
          <cell r="C123">
            <v>14533</v>
          </cell>
          <cell r="D123" t="str">
            <v>重症医学科</v>
          </cell>
          <cell r="E123">
            <v>13456220210</v>
          </cell>
          <cell r="F123" t="str">
            <v>2020年</v>
          </cell>
          <cell r="G123" t="str">
            <v>杨梅</v>
          </cell>
          <cell r="H123" t="str">
            <v>ICU</v>
          </cell>
          <cell r="I123" t="str">
            <v>住院医师-外院</v>
          </cell>
        </row>
        <row r="124">
          <cell r="B124" t="str">
            <v>726L97</v>
          </cell>
          <cell r="C124">
            <v>14534</v>
          </cell>
          <cell r="D124" t="str">
            <v>重症医学科</v>
          </cell>
          <cell r="E124">
            <v>13666574808</v>
          </cell>
          <cell r="F124" t="str">
            <v>2020年</v>
          </cell>
          <cell r="G124" t="str">
            <v>王晓蓉</v>
          </cell>
          <cell r="H124" t="str">
            <v>ICU</v>
          </cell>
          <cell r="I124" t="str">
            <v>住院医师-外院</v>
          </cell>
        </row>
        <row r="125">
          <cell r="B125" t="str">
            <v>729L49</v>
          </cell>
          <cell r="C125">
            <v>15150</v>
          </cell>
          <cell r="D125" t="str">
            <v>儿科</v>
          </cell>
          <cell r="E125">
            <v>15067811329</v>
          </cell>
          <cell r="F125" t="str">
            <v>2020年</v>
          </cell>
          <cell r="G125" t="str">
            <v>王楸</v>
          </cell>
          <cell r="H125" t="str">
            <v>儿科</v>
          </cell>
          <cell r="I125" t="str">
            <v>住院医师-外院</v>
          </cell>
        </row>
        <row r="126">
          <cell r="B126" t="str">
            <v>726L98</v>
          </cell>
          <cell r="C126">
            <v>14535</v>
          </cell>
          <cell r="D126" t="str">
            <v>超声医学科</v>
          </cell>
          <cell r="E126">
            <v>13989782529</v>
          </cell>
          <cell r="F126" t="str">
            <v>2020年</v>
          </cell>
          <cell r="G126" t="str">
            <v>——</v>
          </cell>
          <cell r="H126" t="str">
            <v>——</v>
          </cell>
          <cell r="I126" t="str">
            <v>住院医师-联合体</v>
          </cell>
        </row>
        <row r="127">
          <cell r="B127" t="str">
            <v>727L01</v>
          </cell>
          <cell r="C127">
            <v>14537</v>
          </cell>
          <cell r="D127" t="str">
            <v>内科</v>
          </cell>
          <cell r="E127">
            <v>13736300913</v>
          </cell>
          <cell r="F127" t="str">
            <v>2020年</v>
          </cell>
          <cell r="G127" t="str">
            <v>——</v>
          </cell>
          <cell r="H127" t="str">
            <v>——</v>
          </cell>
          <cell r="I127" t="str">
            <v>住院医师-联合体</v>
          </cell>
        </row>
        <row r="128">
          <cell r="B128" t="str">
            <v>727L02</v>
          </cell>
          <cell r="C128">
            <v>14538</v>
          </cell>
          <cell r="D128" t="str">
            <v>内科</v>
          </cell>
          <cell r="E128">
            <v>13958718198</v>
          </cell>
          <cell r="F128" t="str">
            <v>2020年</v>
          </cell>
          <cell r="G128" t="str">
            <v>——</v>
          </cell>
          <cell r="H128" t="str">
            <v>——</v>
          </cell>
          <cell r="I128" t="str">
            <v>住院医师-联合体</v>
          </cell>
        </row>
        <row r="129">
          <cell r="B129" t="str">
            <v>726L99</v>
          </cell>
          <cell r="C129">
            <v>14536</v>
          </cell>
          <cell r="D129" t="str">
            <v>超声医学科</v>
          </cell>
          <cell r="E129">
            <v>15157743907</v>
          </cell>
          <cell r="F129" t="str">
            <v>2020年</v>
          </cell>
          <cell r="G129" t="str">
            <v>——</v>
          </cell>
          <cell r="H129" t="str">
            <v>——</v>
          </cell>
          <cell r="I129" t="str">
            <v>住院医师-联合体</v>
          </cell>
        </row>
        <row r="130">
          <cell r="B130" t="str">
            <v>727L03</v>
          </cell>
          <cell r="C130">
            <v>14539</v>
          </cell>
          <cell r="D130" t="str">
            <v>全科医学科</v>
          </cell>
          <cell r="E130">
            <v>15805771490</v>
          </cell>
          <cell r="F130" t="str">
            <v>2020年</v>
          </cell>
          <cell r="G130" t="str">
            <v>——</v>
          </cell>
          <cell r="H130" t="str">
            <v>——</v>
          </cell>
          <cell r="I130" t="str">
            <v>住院医师-联合体</v>
          </cell>
        </row>
        <row r="131">
          <cell r="B131" t="str">
            <v>727L15</v>
          </cell>
          <cell r="C131">
            <v>14577</v>
          </cell>
          <cell r="D131" t="str">
            <v>耳鼻咽喉科</v>
          </cell>
          <cell r="E131">
            <v>15754638576</v>
          </cell>
          <cell r="F131" t="str">
            <v>2020年</v>
          </cell>
          <cell r="G131" t="str">
            <v>李贺</v>
          </cell>
          <cell r="H131" t="str">
            <v>耳鼻喉科</v>
          </cell>
          <cell r="I131" t="str">
            <v>住院医师-外院-西藏</v>
          </cell>
        </row>
        <row r="132">
          <cell r="B132" t="str">
            <v>727L18</v>
          </cell>
          <cell r="C132">
            <v>14580</v>
          </cell>
          <cell r="D132" t="str">
            <v>内科</v>
          </cell>
          <cell r="E132">
            <v>15708038215</v>
          </cell>
          <cell r="F132" t="str">
            <v>2020年</v>
          </cell>
          <cell r="G132" t="str">
            <v>叶进燕</v>
          </cell>
          <cell r="H132" t="str">
            <v>呼吸与危重症医学科</v>
          </cell>
          <cell r="I132" t="str">
            <v>住院医师-外院-西藏</v>
          </cell>
        </row>
        <row r="133">
          <cell r="B133" t="str">
            <v>727L21</v>
          </cell>
          <cell r="C133">
            <v>14583</v>
          </cell>
          <cell r="D133" t="str">
            <v>内科</v>
          </cell>
          <cell r="E133">
            <v>18404998272</v>
          </cell>
          <cell r="F133" t="str">
            <v>2020年</v>
          </cell>
          <cell r="G133" t="str">
            <v>周浩</v>
          </cell>
          <cell r="H133" t="str">
            <v>心血管内科</v>
          </cell>
          <cell r="I133" t="str">
            <v>住院医师-外院-西藏</v>
          </cell>
        </row>
        <row r="134">
          <cell r="B134" t="str">
            <v>727L19</v>
          </cell>
          <cell r="C134">
            <v>14581</v>
          </cell>
          <cell r="D134" t="str">
            <v>全科医学科</v>
          </cell>
          <cell r="E134">
            <v>13658995302</v>
          </cell>
          <cell r="F134" t="str">
            <v>2020年</v>
          </cell>
          <cell r="G134" t="str">
            <v>赵峰</v>
          </cell>
          <cell r="H134" t="str">
            <v>创伤外科</v>
          </cell>
          <cell r="I134" t="str">
            <v>住院医师-外院-西藏</v>
          </cell>
        </row>
        <row r="135">
          <cell r="B135" t="str">
            <v>727L23</v>
          </cell>
          <cell r="C135">
            <v>14585</v>
          </cell>
          <cell r="D135" t="str">
            <v>外科</v>
          </cell>
          <cell r="E135">
            <v>18345293340</v>
          </cell>
          <cell r="F135" t="str">
            <v>2020年</v>
          </cell>
          <cell r="G135" t="str">
            <v>施红旗</v>
          </cell>
          <cell r="H135" t="str">
            <v>肝胆外科</v>
          </cell>
          <cell r="I135" t="str">
            <v>住院医师-外院-西藏</v>
          </cell>
        </row>
        <row r="136">
          <cell r="B136" t="str">
            <v>7AK257</v>
          </cell>
          <cell r="C136">
            <v>-12143</v>
          </cell>
          <cell r="D136" t="str">
            <v>超声医学科</v>
          </cell>
          <cell r="E136">
            <v>15888713398</v>
          </cell>
          <cell r="F136" t="str">
            <v>2020年</v>
          </cell>
          <cell r="G136" t="str">
            <v>陈斌</v>
          </cell>
          <cell r="H136" t="str">
            <v>超声影像科</v>
          </cell>
          <cell r="I136" t="str">
            <v>规培研究生</v>
          </cell>
        </row>
        <row r="137">
          <cell r="B137" t="str">
            <v>7AK238</v>
          </cell>
          <cell r="C137">
            <v>-12124</v>
          </cell>
          <cell r="D137" t="str">
            <v>儿科</v>
          </cell>
          <cell r="E137">
            <v>13857759781</v>
          </cell>
          <cell r="F137" t="str">
            <v>2020年</v>
          </cell>
          <cell r="G137" t="str">
            <v>王丹</v>
          </cell>
          <cell r="H137" t="str">
            <v>医疗保健(体检）中心</v>
          </cell>
          <cell r="I137" t="str">
            <v>规培研究生</v>
          </cell>
        </row>
        <row r="138">
          <cell r="B138" t="str">
            <v>7AK237</v>
          </cell>
          <cell r="C138">
            <v>-12123</v>
          </cell>
          <cell r="D138" t="str">
            <v>儿科</v>
          </cell>
          <cell r="E138">
            <v>18267726176</v>
          </cell>
          <cell r="F138" t="str">
            <v>2020年</v>
          </cell>
          <cell r="G138" t="str">
            <v>王丹</v>
          </cell>
          <cell r="H138" t="str">
            <v>医疗保健(体检）中心</v>
          </cell>
          <cell r="I138" t="str">
            <v>规培研究生</v>
          </cell>
        </row>
        <row r="139">
          <cell r="B139" t="str">
            <v>7AK338</v>
          </cell>
          <cell r="C139">
            <v>-12224</v>
          </cell>
          <cell r="D139" t="str">
            <v>耳鼻咽喉科</v>
          </cell>
          <cell r="E139">
            <v>15968735890</v>
          </cell>
          <cell r="F139" t="str">
            <v>2020年</v>
          </cell>
          <cell r="G139" t="str">
            <v>黄益灯</v>
          </cell>
          <cell r="H139" t="str">
            <v>耳鼻咽喉科</v>
          </cell>
          <cell r="I139" t="str">
            <v>规培研究生</v>
          </cell>
        </row>
        <row r="140">
          <cell r="B140" t="str">
            <v>7AK339</v>
          </cell>
          <cell r="C140">
            <v>-12225</v>
          </cell>
          <cell r="D140" t="str">
            <v>耳鼻咽喉科</v>
          </cell>
          <cell r="E140">
            <v>18895386086</v>
          </cell>
          <cell r="F140" t="str">
            <v>2020年</v>
          </cell>
          <cell r="G140" t="str">
            <v>廖志苏</v>
          </cell>
          <cell r="H140" t="str">
            <v>耳鼻咽喉科</v>
          </cell>
          <cell r="I140" t="str">
            <v>规培研究生</v>
          </cell>
        </row>
        <row r="141">
          <cell r="B141" t="str">
            <v>7AK341</v>
          </cell>
          <cell r="C141">
            <v>-12227</v>
          </cell>
          <cell r="D141" t="str">
            <v>耳鼻咽喉科</v>
          </cell>
          <cell r="E141">
            <v>13588163253</v>
          </cell>
          <cell r="F141" t="str">
            <v>2020年</v>
          </cell>
          <cell r="G141" t="str">
            <v>林刃舆</v>
          </cell>
          <cell r="H141" t="str">
            <v>耳鼻咽喉科</v>
          </cell>
          <cell r="I141" t="str">
            <v>规培研究生</v>
          </cell>
        </row>
        <row r="142">
          <cell r="B142" t="str">
            <v>7AK342</v>
          </cell>
          <cell r="C142">
            <v>-12228</v>
          </cell>
          <cell r="D142" t="str">
            <v>耳鼻咽喉科</v>
          </cell>
          <cell r="E142">
            <v>18242041651</v>
          </cell>
          <cell r="F142" t="str">
            <v>2020年</v>
          </cell>
          <cell r="G142" t="str">
            <v>林刃舆</v>
          </cell>
          <cell r="H142" t="str">
            <v>耳鼻咽喉科</v>
          </cell>
          <cell r="I142" t="str">
            <v>规培研究生</v>
          </cell>
        </row>
        <row r="143">
          <cell r="B143" t="str">
            <v>7AK340</v>
          </cell>
          <cell r="C143">
            <v>-12226</v>
          </cell>
          <cell r="D143" t="str">
            <v>耳鼻咽喉科</v>
          </cell>
          <cell r="E143">
            <v>18892618587</v>
          </cell>
          <cell r="F143" t="str">
            <v>2020年</v>
          </cell>
          <cell r="G143" t="str">
            <v>张悦</v>
          </cell>
          <cell r="H143" t="str">
            <v>耳鼻咽喉科</v>
          </cell>
          <cell r="I143" t="str">
            <v>规培研究生</v>
          </cell>
        </row>
        <row r="144">
          <cell r="B144" t="str">
            <v>7AK343</v>
          </cell>
          <cell r="C144">
            <v>-12229</v>
          </cell>
          <cell r="D144" t="str">
            <v>耳鼻咽喉科</v>
          </cell>
          <cell r="E144">
            <v>15267753830</v>
          </cell>
          <cell r="F144" t="str">
            <v>2020年</v>
          </cell>
          <cell r="G144" t="str">
            <v>张悦</v>
          </cell>
          <cell r="H144" t="str">
            <v>耳鼻咽喉科</v>
          </cell>
          <cell r="I144" t="str">
            <v>规培研究生</v>
          </cell>
        </row>
        <row r="145">
          <cell r="B145" t="str">
            <v>7AK265</v>
          </cell>
          <cell r="C145">
            <v>-12151</v>
          </cell>
          <cell r="D145" t="str">
            <v>放射科</v>
          </cell>
          <cell r="E145">
            <v>13506654991</v>
          </cell>
          <cell r="F145" t="str">
            <v>2020年</v>
          </cell>
          <cell r="G145" t="str">
            <v>陈伟建</v>
          </cell>
          <cell r="H145" t="str">
            <v>放射科</v>
          </cell>
          <cell r="I145" t="str">
            <v>规培研究生</v>
          </cell>
        </row>
        <row r="146">
          <cell r="B146" t="str">
            <v>7AK259</v>
          </cell>
          <cell r="C146">
            <v>-12145</v>
          </cell>
          <cell r="D146" t="str">
            <v>放射科</v>
          </cell>
          <cell r="E146">
            <v>15267755272</v>
          </cell>
          <cell r="F146" t="str">
            <v>2020年</v>
          </cell>
          <cell r="G146" t="str">
            <v>王美豪</v>
          </cell>
          <cell r="H146" t="str">
            <v>放射科</v>
          </cell>
          <cell r="I146" t="str">
            <v>规培研究生</v>
          </cell>
        </row>
        <row r="147">
          <cell r="B147" t="str">
            <v>7AK266</v>
          </cell>
          <cell r="C147">
            <v>-12152</v>
          </cell>
          <cell r="D147" t="str">
            <v>放射科</v>
          </cell>
          <cell r="E147">
            <v>13968898691</v>
          </cell>
          <cell r="F147" t="str">
            <v>2020年</v>
          </cell>
          <cell r="G147" t="str">
            <v>杨运俊</v>
          </cell>
          <cell r="H147" t="str">
            <v>放射科</v>
          </cell>
          <cell r="I147" t="str">
            <v>规培研究生</v>
          </cell>
        </row>
        <row r="148">
          <cell r="B148" t="str">
            <v>7AK262</v>
          </cell>
          <cell r="C148">
            <v>-12148</v>
          </cell>
          <cell r="D148" t="str">
            <v>放射科</v>
          </cell>
          <cell r="E148">
            <v>15968763720</v>
          </cell>
          <cell r="F148" t="str">
            <v>2020年</v>
          </cell>
          <cell r="G148" t="str">
            <v>杨运俊</v>
          </cell>
          <cell r="H148" t="str">
            <v>放射科</v>
          </cell>
          <cell r="I148" t="str">
            <v>规培研究生</v>
          </cell>
        </row>
        <row r="149">
          <cell r="B149" t="str">
            <v>7AK267</v>
          </cell>
          <cell r="C149">
            <v>-12153</v>
          </cell>
          <cell r="D149" t="str">
            <v>放射科</v>
          </cell>
          <cell r="E149">
            <v>15858517986</v>
          </cell>
          <cell r="F149" t="str">
            <v>2020年</v>
          </cell>
          <cell r="G149" t="str">
            <v>郑祥武</v>
          </cell>
          <cell r="H149" t="str">
            <v>放射科</v>
          </cell>
          <cell r="I149" t="str">
            <v>规培研究生</v>
          </cell>
        </row>
        <row r="150">
          <cell r="B150" t="str">
            <v>7AK258</v>
          </cell>
          <cell r="C150">
            <v>-12144</v>
          </cell>
          <cell r="D150" t="str">
            <v>放射科</v>
          </cell>
          <cell r="E150">
            <v>18267723608</v>
          </cell>
          <cell r="F150" t="str">
            <v>2020年</v>
          </cell>
          <cell r="G150" t="str">
            <v>郑祥武</v>
          </cell>
          <cell r="H150" t="str">
            <v>放射科</v>
          </cell>
          <cell r="I150" t="str">
            <v>规培研究生</v>
          </cell>
        </row>
        <row r="151">
          <cell r="B151" t="str">
            <v>7AK260</v>
          </cell>
          <cell r="C151">
            <v>-12146</v>
          </cell>
          <cell r="D151" t="str">
            <v>放射科</v>
          </cell>
          <cell r="E151">
            <v>13681784738</v>
          </cell>
          <cell r="F151" t="str">
            <v>2020年</v>
          </cell>
          <cell r="G151" t="str">
            <v>郑祥武</v>
          </cell>
          <cell r="H151" t="str">
            <v>放射科</v>
          </cell>
          <cell r="I151" t="str">
            <v>规培研究生</v>
          </cell>
        </row>
        <row r="152">
          <cell r="B152" t="str">
            <v>7AK360</v>
          </cell>
          <cell r="C152">
            <v>-12247</v>
          </cell>
          <cell r="D152" t="str">
            <v>放射肿瘤科</v>
          </cell>
          <cell r="E152">
            <v>13676513992</v>
          </cell>
          <cell r="F152" t="str">
            <v>2020年</v>
          </cell>
          <cell r="G152" t="str">
            <v>侯萌</v>
          </cell>
          <cell r="H152" t="str">
            <v>肿瘤内科</v>
          </cell>
          <cell r="I152" t="str">
            <v>规培研究生</v>
          </cell>
        </row>
        <row r="153">
          <cell r="B153" t="str">
            <v>7AK356</v>
          </cell>
          <cell r="C153">
            <v>-12243</v>
          </cell>
          <cell r="D153" t="str">
            <v>放射肿瘤科</v>
          </cell>
          <cell r="E153">
            <v>18267719028</v>
          </cell>
          <cell r="F153" t="str">
            <v>2020年</v>
          </cell>
          <cell r="G153" t="str">
            <v>李刚</v>
          </cell>
          <cell r="H153" t="str">
            <v>放疗中心</v>
          </cell>
          <cell r="I153" t="str">
            <v>规培研究生</v>
          </cell>
        </row>
        <row r="154">
          <cell r="B154" t="str">
            <v>7AK350</v>
          </cell>
          <cell r="C154">
            <v>-12236</v>
          </cell>
          <cell r="D154" t="str">
            <v>放射肿瘤科</v>
          </cell>
          <cell r="E154">
            <v>15932946207</v>
          </cell>
          <cell r="F154" t="str">
            <v>2020年</v>
          </cell>
          <cell r="G154" t="str">
            <v>李文峰</v>
          </cell>
          <cell r="H154" t="str">
            <v>肿瘤内科</v>
          </cell>
          <cell r="I154" t="str">
            <v>规培研究生</v>
          </cell>
        </row>
        <row r="155">
          <cell r="B155" t="str">
            <v>7AK354</v>
          </cell>
          <cell r="C155">
            <v>-12241</v>
          </cell>
          <cell r="D155" t="str">
            <v>放射肿瘤科</v>
          </cell>
          <cell r="E155">
            <v>13857768207</v>
          </cell>
          <cell r="F155" t="str">
            <v>2020年</v>
          </cell>
          <cell r="G155" t="str">
            <v>李文峰</v>
          </cell>
          <cell r="H155" t="str">
            <v>肿瘤内科</v>
          </cell>
          <cell r="I155" t="str">
            <v>规培研究生</v>
          </cell>
        </row>
        <row r="156">
          <cell r="B156" t="str">
            <v>7AK358</v>
          </cell>
          <cell r="C156">
            <v>-12245</v>
          </cell>
          <cell r="D156" t="str">
            <v>放射肿瘤科</v>
          </cell>
          <cell r="E156">
            <v>13706693152</v>
          </cell>
          <cell r="F156" t="str">
            <v>2020年</v>
          </cell>
          <cell r="G156" t="str">
            <v>苏华芳</v>
          </cell>
          <cell r="H156" t="str">
            <v>放疗中心</v>
          </cell>
          <cell r="I156" t="str">
            <v>规培研究生</v>
          </cell>
        </row>
        <row r="157">
          <cell r="B157" t="str">
            <v>7AK355</v>
          </cell>
          <cell r="C157">
            <v>-12242</v>
          </cell>
          <cell r="D157" t="str">
            <v>放射肿瘤科</v>
          </cell>
          <cell r="E157">
            <v>18705605523</v>
          </cell>
          <cell r="F157" t="str">
            <v>2020年</v>
          </cell>
          <cell r="G157" t="str">
            <v>邹长林</v>
          </cell>
          <cell r="H157" t="str">
            <v>放疗科</v>
          </cell>
          <cell r="I157" t="str">
            <v>规培研究生</v>
          </cell>
        </row>
        <row r="158">
          <cell r="B158" t="str">
            <v>7AK359</v>
          </cell>
          <cell r="C158">
            <v>-12246</v>
          </cell>
          <cell r="D158" t="str">
            <v>放射肿瘤科</v>
          </cell>
          <cell r="E158">
            <v>13588159353</v>
          </cell>
          <cell r="F158" t="str">
            <v>2020年</v>
          </cell>
          <cell r="G158" t="str">
            <v>邹长林</v>
          </cell>
          <cell r="H158" t="str">
            <v>放疗科</v>
          </cell>
          <cell r="I158" t="str">
            <v>规培研究生</v>
          </cell>
        </row>
        <row r="159">
          <cell r="B159" t="str">
            <v>7AK333</v>
          </cell>
          <cell r="C159">
            <v>-12219</v>
          </cell>
          <cell r="D159" t="str">
            <v>妇产科</v>
          </cell>
          <cell r="E159">
            <v>13757724800</v>
          </cell>
          <cell r="F159" t="str">
            <v>2020年</v>
          </cell>
          <cell r="G159" t="str">
            <v>胡燕</v>
          </cell>
          <cell r="H159" t="str">
            <v>妇科</v>
          </cell>
          <cell r="I159" t="str">
            <v>规培研究生</v>
          </cell>
        </row>
        <row r="160">
          <cell r="B160" t="str">
            <v>7AK329</v>
          </cell>
          <cell r="C160">
            <v>-12215</v>
          </cell>
          <cell r="D160" t="str">
            <v>妇产科</v>
          </cell>
          <cell r="E160">
            <v>15968765867</v>
          </cell>
          <cell r="F160" t="str">
            <v>2020年</v>
          </cell>
          <cell r="G160" t="str">
            <v>黄学锋</v>
          </cell>
          <cell r="H160" t="str">
            <v>生殖医学中心</v>
          </cell>
          <cell r="I160" t="str">
            <v>规培研究生</v>
          </cell>
        </row>
        <row r="161">
          <cell r="B161" t="str">
            <v>7AK335</v>
          </cell>
          <cell r="C161">
            <v>-12221</v>
          </cell>
          <cell r="D161" t="str">
            <v>妇产科</v>
          </cell>
          <cell r="E161">
            <v>13566276810</v>
          </cell>
          <cell r="F161" t="str">
            <v>2020年</v>
          </cell>
          <cell r="G161" t="str">
            <v>金利栩</v>
          </cell>
          <cell r="H161" t="str">
            <v>产科</v>
          </cell>
          <cell r="I161" t="str">
            <v>规培研究生</v>
          </cell>
        </row>
        <row r="162">
          <cell r="B162" t="str">
            <v>7AK334</v>
          </cell>
          <cell r="C162">
            <v>-12220</v>
          </cell>
          <cell r="D162" t="str">
            <v>妇产科</v>
          </cell>
          <cell r="E162">
            <v>13706751552</v>
          </cell>
          <cell r="F162" t="str">
            <v>2020年</v>
          </cell>
          <cell r="G162" t="str">
            <v>颜笑健</v>
          </cell>
          <cell r="H162" t="str">
            <v>妇科</v>
          </cell>
          <cell r="I162" t="str">
            <v>规培研究生</v>
          </cell>
        </row>
        <row r="163">
          <cell r="B163" t="str">
            <v>7AK331</v>
          </cell>
          <cell r="C163">
            <v>-12217</v>
          </cell>
          <cell r="D163" t="str">
            <v>妇产科</v>
          </cell>
          <cell r="E163">
            <v>15968729730</v>
          </cell>
          <cell r="F163" t="str">
            <v>2020年</v>
          </cell>
          <cell r="G163" t="str">
            <v>张文淼</v>
          </cell>
          <cell r="H163" t="str">
            <v>产科</v>
          </cell>
          <cell r="I163" t="str">
            <v>规培研究生</v>
          </cell>
        </row>
        <row r="164">
          <cell r="B164" t="str">
            <v>7AK330</v>
          </cell>
          <cell r="C164">
            <v>-12216</v>
          </cell>
          <cell r="D164" t="str">
            <v>妇产科</v>
          </cell>
          <cell r="E164">
            <v>13706679256</v>
          </cell>
          <cell r="F164" t="str">
            <v>2020年</v>
          </cell>
          <cell r="G164" t="str">
            <v>张玉阳</v>
          </cell>
          <cell r="H164" t="str">
            <v>妇科</v>
          </cell>
          <cell r="I164" t="str">
            <v>规培研究生</v>
          </cell>
        </row>
        <row r="165">
          <cell r="B165" t="str">
            <v>7AK336</v>
          </cell>
          <cell r="C165">
            <v>-12222</v>
          </cell>
          <cell r="D165" t="str">
            <v>妇产科</v>
          </cell>
          <cell r="E165">
            <v>13656508611</v>
          </cell>
          <cell r="F165" t="str">
            <v>2020年</v>
          </cell>
          <cell r="G165" t="str">
            <v>郑飞云2</v>
          </cell>
          <cell r="H165" t="str">
            <v>妇科</v>
          </cell>
          <cell r="I165" t="str">
            <v>规培研究生</v>
          </cell>
        </row>
        <row r="166">
          <cell r="B166" t="str">
            <v>7AK007</v>
          </cell>
          <cell r="C166">
            <v>-11685</v>
          </cell>
          <cell r="D166" t="str">
            <v>妇产科</v>
          </cell>
          <cell r="E166">
            <v>13968879915</v>
          </cell>
          <cell r="F166" t="str">
            <v>2020年</v>
          </cell>
          <cell r="G166" t="str">
            <v>朱华</v>
          </cell>
          <cell r="H166" t="str">
            <v>妇科</v>
          </cell>
          <cell r="I166" t="str">
            <v>规培研究生</v>
          </cell>
        </row>
        <row r="167">
          <cell r="B167" t="str">
            <v>7AK332</v>
          </cell>
          <cell r="C167">
            <v>-12218</v>
          </cell>
          <cell r="D167" t="str">
            <v>妇产科</v>
          </cell>
          <cell r="E167">
            <v>19858733675</v>
          </cell>
          <cell r="F167" t="str">
            <v>2020年</v>
          </cell>
          <cell r="G167" t="str">
            <v>朱华</v>
          </cell>
          <cell r="H167" t="str">
            <v>妇科</v>
          </cell>
          <cell r="I167" t="str">
            <v>规培研究生</v>
          </cell>
        </row>
        <row r="168">
          <cell r="B168" t="str">
            <v>7AK300</v>
          </cell>
          <cell r="C168">
            <v>-12186</v>
          </cell>
          <cell r="D168" t="str">
            <v>骨科</v>
          </cell>
          <cell r="E168">
            <v>15968778619</v>
          </cell>
          <cell r="F168" t="str">
            <v>2020年</v>
          </cell>
          <cell r="G168" t="str">
            <v>陈春</v>
          </cell>
          <cell r="H168" t="str">
            <v>骨科</v>
          </cell>
          <cell r="I168" t="str">
            <v>规培研究生</v>
          </cell>
        </row>
        <row r="169">
          <cell r="B169" t="str">
            <v>7AK295</v>
          </cell>
          <cell r="C169">
            <v>-12181</v>
          </cell>
          <cell r="D169" t="str">
            <v>骨科</v>
          </cell>
          <cell r="E169">
            <v>19858734575</v>
          </cell>
          <cell r="F169" t="str">
            <v>2020年</v>
          </cell>
          <cell r="G169" t="str">
            <v>潘哲尔</v>
          </cell>
          <cell r="H169" t="str">
            <v>骨科</v>
          </cell>
          <cell r="I169" t="str">
            <v>规培研究生</v>
          </cell>
        </row>
        <row r="170">
          <cell r="B170" t="str">
            <v>7AK294</v>
          </cell>
          <cell r="C170">
            <v>-12180</v>
          </cell>
          <cell r="D170" t="str">
            <v>骨科</v>
          </cell>
          <cell r="E170">
            <v>15057760620</v>
          </cell>
          <cell r="F170" t="str">
            <v>2020年</v>
          </cell>
          <cell r="G170" t="str">
            <v>滕红林</v>
          </cell>
          <cell r="H170" t="str">
            <v>骨科</v>
          </cell>
          <cell r="I170" t="str">
            <v>规培研究生</v>
          </cell>
        </row>
        <row r="171">
          <cell r="B171" t="str">
            <v>7AK299</v>
          </cell>
          <cell r="C171">
            <v>-12185</v>
          </cell>
          <cell r="D171" t="str">
            <v>骨科</v>
          </cell>
          <cell r="E171">
            <v>17853737348</v>
          </cell>
          <cell r="F171" t="str">
            <v>2020年</v>
          </cell>
          <cell r="G171" t="str">
            <v>滕红林</v>
          </cell>
          <cell r="H171" t="str">
            <v>骨科</v>
          </cell>
          <cell r="I171" t="str">
            <v>规培研究生</v>
          </cell>
        </row>
        <row r="172">
          <cell r="B172" t="str">
            <v>7AK301</v>
          </cell>
          <cell r="C172">
            <v>-12187</v>
          </cell>
          <cell r="D172" t="str">
            <v>骨科</v>
          </cell>
          <cell r="E172">
            <v>13705883177</v>
          </cell>
          <cell r="F172" t="str">
            <v>2020年</v>
          </cell>
          <cell r="G172" t="str">
            <v>滕红林</v>
          </cell>
          <cell r="H172" t="str">
            <v>骨科</v>
          </cell>
          <cell r="I172" t="str">
            <v>规培研究生</v>
          </cell>
        </row>
        <row r="173">
          <cell r="B173" t="str">
            <v>7AK297</v>
          </cell>
          <cell r="C173">
            <v>-12183</v>
          </cell>
          <cell r="D173" t="str">
            <v>骨科</v>
          </cell>
          <cell r="E173">
            <v>15088921113</v>
          </cell>
          <cell r="F173" t="str">
            <v>2020年</v>
          </cell>
          <cell r="G173" t="str">
            <v>王健</v>
          </cell>
          <cell r="H173" t="str">
            <v>骨科（手外科）</v>
          </cell>
          <cell r="I173" t="str">
            <v>规培研究生</v>
          </cell>
        </row>
        <row r="174">
          <cell r="B174" t="str">
            <v>7AK302</v>
          </cell>
          <cell r="C174">
            <v>-12188</v>
          </cell>
          <cell r="D174" t="str">
            <v>骨科</v>
          </cell>
          <cell r="E174">
            <v>18857731860</v>
          </cell>
          <cell r="F174" t="str">
            <v>2020年</v>
          </cell>
          <cell r="G174" t="str">
            <v>王靖</v>
          </cell>
          <cell r="H174" t="str">
            <v>骨科</v>
          </cell>
          <cell r="I174" t="str">
            <v>规培研究生</v>
          </cell>
        </row>
        <row r="175">
          <cell r="B175" t="str">
            <v>7AK298</v>
          </cell>
          <cell r="C175">
            <v>-12184</v>
          </cell>
          <cell r="D175" t="str">
            <v>骨科</v>
          </cell>
          <cell r="E175">
            <v>18006681810</v>
          </cell>
          <cell r="F175" t="str">
            <v>2020年</v>
          </cell>
          <cell r="G175" t="str">
            <v>王靖</v>
          </cell>
          <cell r="H175" t="str">
            <v>骨科</v>
          </cell>
          <cell r="I175" t="str">
            <v>规培研究生</v>
          </cell>
        </row>
        <row r="176">
          <cell r="B176" t="str">
            <v>7AK303</v>
          </cell>
          <cell r="C176">
            <v>-12189</v>
          </cell>
          <cell r="D176" t="str">
            <v>骨科</v>
          </cell>
          <cell r="E176">
            <v>13291563776</v>
          </cell>
          <cell r="F176" t="str">
            <v>2020年</v>
          </cell>
          <cell r="G176" t="str">
            <v>杨胜武</v>
          </cell>
          <cell r="H176" t="str">
            <v>骨科</v>
          </cell>
          <cell r="I176" t="str">
            <v>规培研究生</v>
          </cell>
        </row>
        <row r="177">
          <cell r="B177" t="str">
            <v>7AK296</v>
          </cell>
          <cell r="C177">
            <v>-12182</v>
          </cell>
          <cell r="D177" t="str">
            <v>骨科</v>
          </cell>
          <cell r="E177">
            <v>15057732738</v>
          </cell>
          <cell r="F177" t="str">
            <v>2020年</v>
          </cell>
          <cell r="G177" t="str">
            <v>袁健东</v>
          </cell>
          <cell r="H177" t="str">
            <v>骨科</v>
          </cell>
          <cell r="I177" t="str">
            <v>规培研究生</v>
          </cell>
        </row>
        <row r="178">
          <cell r="B178" t="str">
            <v>7AK384</v>
          </cell>
          <cell r="C178">
            <v>-12271</v>
          </cell>
          <cell r="D178" t="str">
            <v>急诊科</v>
          </cell>
          <cell r="E178">
            <v>13957728193</v>
          </cell>
          <cell r="F178" t="str">
            <v>2020年</v>
          </cell>
          <cell r="G178" t="str">
            <v>洪广亮</v>
          </cell>
          <cell r="H178" t="str">
            <v>急诊科</v>
          </cell>
          <cell r="I178" t="str">
            <v>规培研究生</v>
          </cell>
        </row>
        <row r="179">
          <cell r="B179" t="str">
            <v>7AK383</v>
          </cell>
          <cell r="C179">
            <v>-12270</v>
          </cell>
          <cell r="D179" t="str">
            <v>急诊科</v>
          </cell>
          <cell r="E179">
            <v>18155577891</v>
          </cell>
          <cell r="F179" t="str">
            <v>2020年</v>
          </cell>
          <cell r="G179" t="str">
            <v>卢中秋</v>
          </cell>
          <cell r="H179" t="str">
            <v>党政综合办</v>
          </cell>
          <cell r="I179" t="str">
            <v>规培研究生</v>
          </cell>
        </row>
        <row r="180">
          <cell r="B180" t="str">
            <v>7AK386</v>
          </cell>
          <cell r="C180">
            <v>-12273</v>
          </cell>
          <cell r="D180" t="str">
            <v>急诊科</v>
          </cell>
          <cell r="E180">
            <v>15858258530</v>
          </cell>
          <cell r="F180" t="str">
            <v>2020年</v>
          </cell>
          <cell r="G180" t="str">
            <v>卢中秋</v>
          </cell>
          <cell r="H180" t="str">
            <v>党政综合办</v>
          </cell>
          <cell r="I180" t="str">
            <v>规培研究生</v>
          </cell>
        </row>
        <row r="181">
          <cell r="B181" t="str">
            <v>7AK385</v>
          </cell>
          <cell r="C181">
            <v>-12272</v>
          </cell>
          <cell r="D181" t="str">
            <v>急诊科</v>
          </cell>
          <cell r="E181">
            <v>18302311859</v>
          </cell>
          <cell r="F181" t="str">
            <v>2020年</v>
          </cell>
          <cell r="G181" t="str">
            <v>卢中秋</v>
          </cell>
          <cell r="H181" t="str">
            <v>党政综合办</v>
          </cell>
          <cell r="I181" t="str">
            <v>规培研究生</v>
          </cell>
        </row>
        <row r="182">
          <cell r="B182" t="str">
            <v>7AK381</v>
          </cell>
          <cell r="C182">
            <v>-12268</v>
          </cell>
          <cell r="D182" t="str">
            <v>急诊科</v>
          </cell>
          <cell r="E182">
            <v>17775483512</v>
          </cell>
          <cell r="F182" t="str">
            <v>2020年</v>
          </cell>
          <cell r="G182" t="str">
            <v>赵光举</v>
          </cell>
          <cell r="H182" t="str">
            <v>急诊科</v>
          </cell>
          <cell r="I182" t="str">
            <v>规培研究生</v>
          </cell>
        </row>
        <row r="183">
          <cell r="B183" t="str">
            <v>7AK365</v>
          </cell>
          <cell r="C183">
            <v>-12252</v>
          </cell>
          <cell r="D183" t="str">
            <v>康复医学科</v>
          </cell>
          <cell r="E183">
            <v>18842675126</v>
          </cell>
          <cell r="F183" t="str">
            <v>2020年</v>
          </cell>
          <cell r="G183" t="str">
            <v>李海燕2</v>
          </cell>
          <cell r="H183" t="str">
            <v>康复科</v>
          </cell>
          <cell r="I183" t="str">
            <v>规培研究生</v>
          </cell>
        </row>
        <row r="184">
          <cell r="B184" t="str">
            <v>7AK363</v>
          </cell>
          <cell r="C184">
            <v>-12250</v>
          </cell>
          <cell r="D184" t="str">
            <v>康复医学科</v>
          </cell>
          <cell r="E184">
            <v>15057855694</v>
          </cell>
          <cell r="F184" t="str">
            <v>2020年</v>
          </cell>
          <cell r="G184" t="str">
            <v>谢文霞</v>
          </cell>
          <cell r="H184" t="str">
            <v>针推理疗科</v>
          </cell>
          <cell r="I184" t="str">
            <v>规培研究生</v>
          </cell>
        </row>
        <row r="185">
          <cell r="B185" t="str">
            <v>7AK366</v>
          </cell>
          <cell r="C185">
            <v>-12253</v>
          </cell>
          <cell r="D185" t="str">
            <v>康复医学科</v>
          </cell>
          <cell r="E185">
            <v>18867200976</v>
          </cell>
          <cell r="F185" t="str">
            <v>2020年</v>
          </cell>
          <cell r="G185" t="str">
            <v>叶天申</v>
          </cell>
          <cell r="H185" t="str">
            <v>针推理疗科</v>
          </cell>
          <cell r="I185" t="str">
            <v>规培研究生</v>
          </cell>
        </row>
        <row r="186">
          <cell r="B186" t="str">
            <v>7AK001</v>
          </cell>
          <cell r="C186">
            <v>-11679</v>
          </cell>
          <cell r="D186" t="str">
            <v>康复医学科</v>
          </cell>
          <cell r="E186">
            <v>15957793398</v>
          </cell>
          <cell r="F186" t="str">
            <v>2020年</v>
          </cell>
          <cell r="G186" t="str">
            <v>叶天申</v>
          </cell>
          <cell r="H186" t="str">
            <v>针推理疗科</v>
          </cell>
          <cell r="I186" t="str">
            <v>规培研究生</v>
          </cell>
        </row>
        <row r="187">
          <cell r="B187" t="str">
            <v>7AK362</v>
          </cell>
          <cell r="C187">
            <v>-12249</v>
          </cell>
          <cell r="D187" t="str">
            <v>康复医学科</v>
          </cell>
          <cell r="E187">
            <v>18072012048</v>
          </cell>
          <cell r="F187" t="str">
            <v>2020年</v>
          </cell>
          <cell r="G187" t="str">
            <v>张纯武</v>
          </cell>
          <cell r="H187" t="str">
            <v>党政综合办</v>
          </cell>
          <cell r="I187" t="str">
            <v>规培研究生</v>
          </cell>
        </row>
        <row r="188">
          <cell r="B188" t="str">
            <v>7AK364</v>
          </cell>
          <cell r="C188">
            <v>-12251</v>
          </cell>
          <cell r="D188" t="str">
            <v>康复医学科</v>
          </cell>
          <cell r="E188">
            <v>15067825817</v>
          </cell>
          <cell r="F188" t="str">
            <v>2020年</v>
          </cell>
          <cell r="G188" t="str">
            <v>周成业</v>
          </cell>
          <cell r="H188" t="str">
            <v>康复科</v>
          </cell>
          <cell r="I188" t="str">
            <v>规培研究生</v>
          </cell>
        </row>
        <row r="189">
          <cell r="B189" t="str">
            <v>7AK397</v>
          </cell>
          <cell r="C189">
            <v>-12284</v>
          </cell>
          <cell r="D189" t="str">
            <v>口腔全科</v>
          </cell>
          <cell r="E189">
            <v>18367806102</v>
          </cell>
          <cell r="F189" t="str">
            <v>2020年</v>
          </cell>
          <cell r="G189" t="str">
            <v>丁熙</v>
          </cell>
          <cell r="H189" t="str">
            <v>口腔科</v>
          </cell>
          <cell r="I189" t="str">
            <v>规培研究生</v>
          </cell>
        </row>
        <row r="190">
          <cell r="B190" t="str">
            <v>7AK400</v>
          </cell>
          <cell r="C190">
            <v>-12287</v>
          </cell>
          <cell r="D190" t="str">
            <v>口腔全科</v>
          </cell>
          <cell r="E190">
            <v>18092070236</v>
          </cell>
          <cell r="F190" t="str">
            <v>2020年</v>
          </cell>
          <cell r="G190" t="str">
            <v>丁熙</v>
          </cell>
          <cell r="H190" t="str">
            <v>口腔科</v>
          </cell>
          <cell r="I190" t="str">
            <v>规培研究生</v>
          </cell>
        </row>
        <row r="191">
          <cell r="B191" t="str">
            <v>7AK398</v>
          </cell>
          <cell r="C191">
            <v>-12285</v>
          </cell>
          <cell r="D191" t="str">
            <v>口腔全科</v>
          </cell>
          <cell r="E191">
            <v>13101507388</v>
          </cell>
          <cell r="F191" t="str">
            <v>2020年</v>
          </cell>
          <cell r="G191" t="str">
            <v>丁熙</v>
          </cell>
          <cell r="H191" t="str">
            <v>口腔科</v>
          </cell>
          <cell r="I191" t="str">
            <v>规培研究生</v>
          </cell>
        </row>
        <row r="192">
          <cell r="B192" t="str">
            <v>7AK399</v>
          </cell>
          <cell r="C192">
            <v>-12286</v>
          </cell>
          <cell r="D192" t="str">
            <v>口腔全科</v>
          </cell>
          <cell r="E192">
            <v>18072371651</v>
          </cell>
          <cell r="F192" t="str">
            <v>2020年</v>
          </cell>
          <cell r="G192" t="str">
            <v>丁熙</v>
          </cell>
          <cell r="H192" t="str">
            <v>口腔科</v>
          </cell>
          <cell r="I192" t="str">
            <v>规培研究生</v>
          </cell>
        </row>
        <row r="193">
          <cell r="B193" t="str">
            <v>7AK396</v>
          </cell>
          <cell r="C193">
            <v>-12283</v>
          </cell>
          <cell r="D193" t="str">
            <v>口腔全科</v>
          </cell>
          <cell r="E193">
            <v>13858813358</v>
          </cell>
          <cell r="F193" t="str">
            <v>2020年</v>
          </cell>
          <cell r="G193" t="str">
            <v>方一鸣</v>
          </cell>
          <cell r="H193" t="str">
            <v>口腔科</v>
          </cell>
          <cell r="I193" t="str">
            <v>规培研究生</v>
          </cell>
        </row>
        <row r="194">
          <cell r="B194" t="str">
            <v>7AK395</v>
          </cell>
          <cell r="C194">
            <v>-12282</v>
          </cell>
          <cell r="D194" t="str">
            <v>口腔全科</v>
          </cell>
          <cell r="E194">
            <v>15057721519</v>
          </cell>
          <cell r="F194" t="str">
            <v>2020年</v>
          </cell>
          <cell r="G194" t="str">
            <v>王靖虓</v>
          </cell>
          <cell r="H194" t="str">
            <v>口腔科</v>
          </cell>
          <cell r="I194" t="str">
            <v>规培研究生</v>
          </cell>
        </row>
        <row r="195">
          <cell r="B195" t="str">
            <v>7AK392</v>
          </cell>
          <cell r="C195">
            <v>-12279</v>
          </cell>
          <cell r="D195" t="str">
            <v>临床病理科</v>
          </cell>
          <cell r="E195">
            <v>15328407953</v>
          </cell>
          <cell r="F195" t="str">
            <v>2020年</v>
          </cell>
          <cell r="G195" t="str">
            <v>陈国荣</v>
          </cell>
          <cell r="H195" t="str">
            <v>病理科</v>
          </cell>
          <cell r="I195" t="str">
            <v>规培研究生</v>
          </cell>
        </row>
        <row r="196">
          <cell r="B196" t="str">
            <v>7AK393</v>
          </cell>
          <cell r="C196">
            <v>-12280</v>
          </cell>
          <cell r="D196" t="str">
            <v>临床病理科</v>
          </cell>
          <cell r="E196">
            <v>18176249403</v>
          </cell>
          <cell r="F196" t="str">
            <v>2020年</v>
          </cell>
          <cell r="G196" t="str">
            <v>陈国荣</v>
          </cell>
          <cell r="H196" t="str">
            <v>病理科</v>
          </cell>
          <cell r="I196" t="str">
            <v>规培研究生</v>
          </cell>
        </row>
        <row r="197">
          <cell r="B197" t="str">
            <v>7AK394</v>
          </cell>
          <cell r="C197">
            <v>-12281</v>
          </cell>
          <cell r="D197" t="str">
            <v>临床病理科</v>
          </cell>
          <cell r="E197">
            <v>15267770795</v>
          </cell>
          <cell r="F197" t="str">
            <v>2020年</v>
          </cell>
          <cell r="G197" t="str">
            <v>李剑敏</v>
          </cell>
          <cell r="H197" t="str">
            <v>病理科</v>
          </cell>
          <cell r="I197" t="str">
            <v>规培研究生</v>
          </cell>
        </row>
        <row r="198">
          <cell r="B198" t="str">
            <v>7AK380</v>
          </cell>
          <cell r="C198">
            <v>-12267</v>
          </cell>
          <cell r="D198" t="str">
            <v>麻醉科</v>
          </cell>
          <cell r="E198">
            <v>15622172934</v>
          </cell>
          <cell r="F198" t="str">
            <v>2020年</v>
          </cell>
          <cell r="G198" t="str">
            <v>耿武军</v>
          </cell>
          <cell r="H198" t="str">
            <v>科教处</v>
          </cell>
          <cell r="I198" t="str">
            <v>规培研究生</v>
          </cell>
        </row>
        <row r="199">
          <cell r="B199" t="str">
            <v>7AK022</v>
          </cell>
          <cell r="C199">
            <v>-11700</v>
          </cell>
          <cell r="D199" t="str">
            <v>麻醉科</v>
          </cell>
          <cell r="E199">
            <v>13868303697</v>
          </cell>
          <cell r="F199" t="str">
            <v>2020年</v>
          </cell>
          <cell r="G199" t="str">
            <v>林丽娜</v>
          </cell>
          <cell r="H199" t="str">
            <v>麻醉科</v>
          </cell>
          <cell r="I199" t="str">
            <v>规培研究生</v>
          </cell>
        </row>
        <row r="200">
          <cell r="B200" t="str">
            <v>7AK372</v>
          </cell>
          <cell r="C200">
            <v>-12259</v>
          </cell>
          <cell r="D200" t="str">
            <v>麻醉科</v>
          </cell>
          <cell r="E200">
            <v>15058302192</v>
          </cell>
          <cell r="F200" t="str">
            <v>2020年</v>
          </cell>
          <cell r="G200" t="str">
            <v>林丽娜</v>
          </cell>
          <cell r="H200" t="str">
            <v>麻醉科</v>
          </cell>
          <cell r="I200" t="str">
            <v>规培研究生</v>
          </cell>
        </row>
        <row r="201">
          <cell r="B201" t="str">
            <v>7AK371</v>
          </cell>
          <cell r="C201">
            <v>-12258</v>
          </cell>
          <cell r="D201" t="str">
            <v>麻醉科</v>
          </cell>
          <cell r="E201">
            <v>18257753013</v>
          </cell>
          <cell r="F201" t="str">
            <v>2020年</v>
          </cell>
          <cell r="G201" t="str">
            <v>莫云长</v>
          </cell>
          <cell r="H201" t="str">
            <v>麻醉科</v>
          </cell>
          <cell r="I201" t="str">
            <v>规培研究生</v>
          </cell>
        </row>
        <row r="202">
          <cell r="B202" t="str">
            <v>7AK367</v>
          </cell>
          <cell r="C202">
            <v>-12254</v>
          </cell>
          <cell r="D202" t="str">
            <v>麻醉科</v>
          </cell>
          <cell r="E202">
            <v>18267836708</v>
          </cell>
          <cell r="F202" t="str">
            <v>2020年</v>
          </cell>
          <cell r="G202" t="str">
            <v>孙捷豪</v>
          </cell>
          <cell r="H202" t="str">
            <v>麻醉科</v>
          </cell>
          <cell r="I202" t="str">
            <v>规培研究生</v>
          </cell>
        </row>
        <row r="203">
          <cell r="B203" t="str">
            <v>7AK370</v>
          </cell>
          <cell r="C203">
            <v>-12257</v>
          </cell>
          <cell r="D203" t="str">
            <v>麻醉科</v>
          </cell>
          <cell r="E203">
            <v>13588246294</v>
          </cell>
          <cell r="F203" t="str">
            <v>2020年</v>
          </cell>
          <cell r="G203" t="str">
            <v>汪炜健</v>
          </cell>
          <cell r="H203" t="str">
            <v>麻醉科</v>
          </cell>
          <cell r="I203" t="str">
            <v>规培研究生</v>
          </cell>
        </row>
        <row r="204">
          <cell r="B204" t="str">
            <v>7AK376</v>
          </cell>
          <cell r="C204">
            <v>-12263</v>
          </cell>
          <cell r="D204" t="str">
            <v>麻醉科</v>
          </cell>
          <cell r="E204">
            <v>18863666608</v>
          </cell>
          <cell r="F204" t="str">
            <v>2020年</v>
          </cell>
          <cell r="G204" t="str">
            <v>汪炜健</v>
          </cell>
          <cell r="H204" t="str">
            <v>麻醉科</v>
          </cell>
          <cell r="I204" t="str">
            <v>规培研究生</v>
          </cell>
        </row>
        <row r="205">
          <cell r="B205" t="str">
            <v>7AK378</v>
          </cell>
          <cell r="C205">
            <v>-12265</v>
          </cell>
          <cell r="D205" t="str">
            <v>麻醉科</v>
          </cell>
          <cell r="E205">
            <v>18815153567</v>
          </cell>
          <cell r="F205" t="str">
            <v>2020年</v>
          </cell>
          <cell r="G205" t="str">
            <v>王均炉</v>
          </cell>
          <cell r="H205" t="str">
            <v>麻醉科</v>
          </cell>
          <cell r="I205" t="str">
            <v>规培研究生</v>
          </cell>
        </row>
        <row r="206">
          <cell r="B206" t="str">
            <v>7AK379</v>
          </cell>
          <cell r="C206">
            <v>-12266</v>
          </cell>
          <cell r="D206" t="str">
            <v>麻醉科</v>
          </cell>
          <cell r="E206">
            <v>15058301383</v>
          </cell>
          <cell r="F206" t="str">
            <v>2020年</v>
          </cell>
          <cell r="G206" t="str">
            <v>王均炉</v>
          </cell>
          <cell r="H206" t="str">
            <v>麻醉科</v>
          </cell>
          <cell r="I206" t="str">
            <v>规培研究生</v>
          </cell>
        </row>
        <row r="207">
          <cell r="B207" t="str">
            <v>7AK369</v>
          </cell>
          <cell r="C207">
            <v>-12256</v>
          </cell>
          <cell r="D207" t="str">
            <v>麻醉科</v>
          </cell>
          <cell r="E207">
            <v>18772821041</v>
          </cell>
          <cell r="F207" t="str">
            <v>2020年</v>
          </cell>
          <cell r="G207" t="str">
            <v>王均炉</v>
          </cell>
          <cell r="H207" t="str">
            <v>麻醉科</v>
          </cell>
          <cell r="I207" t="str">
            <v>规培研究生</v>
          </cell>
        </row>
        <row r="208">
          <cell r="B208" t="str">
            <v>7AK373</v>
          </cell>
          <cell r="C208">
            <v>-12260</v>
          </cell>
          <cell r="D208" t="str">
            <v>麻醉科</v>
          </cell>
          <cell r="E208">
            <v>18971721539</v>
          </cell>
          <cell r="F208" t="str">
            <v>2020年</v>
          </cell>
          <cell r="G208" t="str">
            <v>王均炉</v>
          </cell>
          <cell r="H208" t="str">
            <v>麻醉科</v>
          </cell>
          <cell r="I208" t="str">
            <v>规培研究生</v>
          </cell>
        </row>
        <row r="209">
          <cell r="B209" t="str">
            <v>7AK368</v>
          </cell>
          <cell r="C209">
            <v>-12255</v>
          </cell>
          <cell r="D209" t="str">
            <v>麻醉科</v>
          </cell>
          <cell r="E209">
            <v>15988762371</v>
          </cell>
          <cell r="F209" t="str">
            <v>2020年</v>
          </cell>
          <cell r="G209" t="str">
            <v>熊响清</v>
          </cell>
          <cell r="H209" t="str">
            <v>麻醉科</v>
          </cell>
          <cell r="I209" t="str">
            <v>规培研究生</v>
          </cell>
        </row>
        <row r="210">
          <cell r="B210" t="str">
            <v>7AK374</v>
          </cell>
          <cell r="C210">
            <v>-12261</v>
          </cell>
          <cell r="D210" t="str">
            <v>麻醉科</v>
          </cell>
          <cell r="E210">
            <v>13806860983</v>
          </cell>
          <cell r="F210" t="str">
            <v>2020年</v>
          </cell>
          <cell r="G210" t="str">
            <v>熊响清</v>
          </cell>
          <cell r="H210" t="str">
            <v>麻醉科</v>
          </cell>
          <cell r="I210" t="str">
            <v>规培研究生</v>
          </cell>
        </row>
        <row r="211">
          <cell r="B211" t="str">
            <v>7AK377</v>
          </cell>
          <cell r="C211">
            <v>-12264</v>
          </cell>
          <cell r="D211" t="str">
            <v>麻醉科</v>
          </cell>
          <cell r="E211">
            <v>15722875305</v>
          </cell>
          <cell r="F211" t="str">
            <v>2020年</v>
          </cell>
          <cell r="G211" t="str">
            <v>熊响清</v>
          </cell>
          <cell r="H211" t="str">
            <v>麻醉科</v>
          </cell>
          <cell r="I211" t="str">
            <v>规培研究生</v>
          </cell>
        </row>
        <row r="212">
          <cell r="B212" t="str">
            <v>7AK375</v>
          </cell>
          <cell r="C212">
            <v>-12262</v>
          </cell>
          <cell r="D212" t="str">
            <v>麻醉科</v>
          </cell>
          <cell r="E212">
            <v>13967868110</v>
          </cell>
          <cell r="F212" t="str">
            <v>2020年</v>
          </cell>
          <cell r="G212" t="str">
            <v>熊响清</v>
          </cell>
          <cell r="H212" t="str">
            <v>麻醉科</v>
          </cell>
          <cell r="I212" t="str">
            <v>规培研究生</v>
          </cell>
        </row>
        <row r="213">
          <cell r="B213" t="str">
            <v>7AK209</v>
          </cell>
          <cell r="C213">
            <v>-12095</v>
          </cell>
          <cell r="D213" t="str">
            <v>内科</v>
          </cell>
          <cell r="E213">
            <v>15057762608</v>
          </cell>
          <cell r="F213" t="str">
            <v>2020年</v>
          </cell>
          <cell r="G213" t="str">
            <v>蔡畅</v>
          </cell>
          <cell r="H213" t="str">
            <v>呼吸内科</v>
          </cell>
          <cell r="I213" t="str">
            <v>规培研究生</v>
          </cell>
        </row>
        <row r="214">
          <cell r="B214" t="str">
            <v>7AK239</v>
          </cell>
          <cell r="C214">
            <v>-12125</v>
          </cell>
          <cell r="D214" t="str">
            <v>内科</v>
          </cell>
          <cell r="E214">
            <v>18281945371</v>
          </cell>
          <cell r="F214" t="str">
            <v>2020年</v>
          </cell>
          <cell r="G214" t="str">
            <v>陈婵</v>
          </cell>
          <cell r="H214" t="str">
            <v>老年</v>
          </cell>
          <cell r="I214" t="str">
            <v>规培研究生</v>
          </cell>
        </row>
        <row r="215">
          <cell r="B215" t="str">
            <v>7AK190</v>
          </cell>
          <cell r="C215">
            <v>-12076</v>
          </cell>
          <cell r="D215" t="str">
            <v>内科</v>
          </cell>
          <cell r="E215">
            <v>18066296878</v>
          </cell>
          <cell r="F215" t="str">
            <v>2020年</v>
          </cell>
          <cell r="G215" t="str">
            <v>陈朝生</v>
          </cell>
          <cell r="H215" t="str">
            <v>肾内科</v>
          </cell>
          <cell r="I215" t="str">
            <v>规培研究生</v>
          </cell>
        </row>
        <row r="216">
          <cell r="B216" t="str">
            <v>7AK201</v>
          </cell>
          <cell r="C216">
            <v>-12087</v>
          </cell>
          <cell r="D216" t="str">
            <v>内科</v>
          </cell>
          <cell r="E216">
            <v>18895682837</v>
          </cell>
          <cell r="F216" t="str">
            <v>2020年</v>
          </cell>
          <cell r="G216" t="str">
            <v>陈成水</v>
          </cell>
          <cell r="H216" t="str">
            <v>呼吸内科</v>
          </cell>
          <cell r="I216" t="str">
            <v>规培研究生</v>
          </cell>
        </row>
        <row r="217">
          <cell r="B217" t="str">
            <v>7AK204</v>
          </cell>
          <cell r="C217">
            <v>-12090</v>
          </cell>
          <cell r="D217" t="str">
            <v>内科</v>
          </cell>
          <cell r="E217">
            <v>15058323363</v>
          </cell>
          <cell r="F217" t="str">
            <v>2020年</v>
          </cell>
          <cell r="G217" t="str">
            <v>陈成水</v>
          </cell>
          <cell r="H217" t="str">
            <v>呼吸内科</v>
          </cell>
          <cell r="I217" t="str">
            <v>规培研究生</v>
          </cell>
        </row>
        <row r="218">
          <cell r="B218" t="str">
            <v>7AK220</v>
          </cell>
          <cell r="C218">
            <v>-12106</v>
          </cell>
          <cell r="D218" t="str">
            <v>内科</v>
          </cell>
          <cell r="E218">
            <v>17858504591</v>
          </cell>
          <cell r="F218" t="str">
            <v>2020年</v>
          </cell>
          <cell r="G218" t="str">
            <v>陈坛辀</v>
          </cell>
          <cell r="H218" t="str">
            <v>消化内科一</v>
          </cell>
          <cell r="I218" t="str">
            <v>规培研究生</v>
          </cell>
        </row>
        <row r="219">
          <cell r="B219" t="str">
            <v>7AK221</v>
          </cell>
          <cell r="C219">
            <v>-12107</v>
          </cell>
          <cell r="D219" t="str">
            <v>内科</v>
          </cell>
          <cell r="E219">
            <v>18969736927</v>
          </cell>
          <cell r="F219" t="str">
            <v>2020年</v>
          </cell>
          <cell r="G219" t="str">
            <v>陈坛辀</v>
          </cell>
          <cell r="H219" t="str">
            <v>消化内科一</v>
          </cell>
          <cell r="I219" t="str">
            <v>规培研究生</v>
          </cell>
        </row>
        <row r="220">
          <cell r="B220" t="str">
            <v>7AK214</v>
          </cell>
          <cell r="C220">
            <v>-12100</v>
          </cell>
          <cell r="D220" t="str">
            <v>内科</v>
          </cell>
          <cell r="E220">
            <v>13857719371</v>
          </cell>
          <cell r="F220" t="str">
            <v>2020年</v>
          </cell>
          <cell r="G220" t="str">
            <v>陈坛辀</v>
          </cell>
          <cell r="H220" t="str">
            <v>消化内科一</v>
          </cell>
          <cell r="I220" t="str">
            <v>规培研究生</v>
          </cell>
        </row>
        <row r="221">
          <cell r="B221" t="str">
            <v>7AK205</v>
          </cell>
          <cell r="C221">
            <v>-12091</v>
          </cell>
          <cell r="D221" t="str">
            <v>内科</v>
          </cell>
          <cell r="E221">
            <v>18257766338</v>
          </cell>
          <cell r="F221" t="str">
            <v>2020年</v>
          </cell>
          <cell r="G221" t="str">
            <v>陈彦凡</v>
          </cell>
          <cell r="H221" t="str">
            <v>呼吸内科</v>
          </cell>
          <cell r="I221" t="str">
            <v>规培研究生</v>
          </cell>
        </row>
        <row r="222">
          <cell r="B222" t="str">
            <v>7AK233</v>
          </cell>
          <cell r="C222">
            <v>-12119</v>
          </cell>
          <cell r="D222" t="str">
            <v>内科</v>
          </cell>
          <cell r="E222">
            <v>18857756212</v>
          </cell>
          <cell r="F222" t="str">
            <v>2020年</v>
          </cell>
          <cell r="G222" t="str">
            <v>陈永平</v>
          </cell>
          <cell r="H222" t="str">
            <v>感染科</v>
          </cell>
          <cell r="I222" t="str">
            <v>规培研究生</v>
          </cell>
        </row>
        <row r="223">
          <cell r="B223" t="str">
            <v>7AK235</v>
          </cell>
          <cell r="C223">
            <v>-12121</v>
          </cell>
          <cell r="D223" t="str">
            <v>内科</v>
          </cell>
          <cell r="E223">
            <v>18267735271</v>
          </cell>
          <cell r="F223" t="str">
            <v>2020年</v>
          </cell>
          <cell r="G223" t="str">
            <v>陈永平</v>
          </cell>
          <cell r="H223" t="str">
            <v>感染科</v>
          </cell>
          <cell r="I223" t="str">
            <v>规培研究生</v>
          </cell>
        </row>
        <row r="224">
          <cell r="B224" t="str">
            <v>7AK185</v>
          </cell>
          <cell r="C224">
            <v>-12071</v>
          </cell>
          <cell r="D224" t="str">
            <v>内科</v>
          </cell>
          <cell r="E224">
            <v>18858791960</v>
          </cell>
          <cell r="F224" t="str">
            <v>2020年</v>
          </cell>
          <cell r="G224" t="str">
            <v>单培仁</v>
          </cell>
          <cell r="H224" t="str">
            <v>心血管内科</v>
          </cell>
          <cell r="I224" t="str">
            <v>规培研究生</v>
          </cell>
        </row>
        <row r="225">
          <cell r="B225" t="str">
            <v>7AK227</v>
          </cell>
          <cell r="C225">
            <v>-12113</v>
          </cell>
          <cell r="D225" t="str">
            <v>内科</v>
          </cell>
          <cell r="E225">
            <v>18267830738</v>
          </cell>
          <cell r="F225" t="str">
            <v>2020年</v>
          </cell>
          <cell r="G225" t="str">
            <v>顾雪疆</v>
          </cell>
          <cell r="H225" t="str">
            <v>内分泌科</v>
          </cell>
          <cell r="I225" t="str">
            <v>规培研究生</v>
          </cell>
        </row>
        <row r="226">
          <cell r="B226" t="str">
            <v>7AK225</v>
          </cell>
          <cell r="C226">
            <v>-12111</v>
          </cell>
          <cell r="D226" t="str">
            <v>内科</v>
          </cell>
          <cell r="E226">
            <v>13958910628</v>
          </cell>
          <cell r="F226" t="str">
            <v>2020年</v>
          </cell>
          <cell r="G226" t="str">
            <v>顾雪疆</v>
          </cell>
          <cell r="H226" t="str">
            <v>内分泌科</v>
          </cell>
          <cell r="I226" t="str">
            <v>规培研究生</v>
          </cell>
        </row>
        <row r="227">
          <cell r="B227" t="str">
            <v>7AK226</v>
          </cell>
          <cell r="C227">
            <v>-12112</v>
          </cell>
          <cell r="D227" t="str">
            <v>内科</v>
          </cell>
          <cell r="E227">
            <v>13735394696</v>
          </cell>
          <cell r="F227" t="str">
            <v>2020年</v>
          </cell>
          <cell r="G227" t="str">
            <v>顾雪疆</v>
          </cell>
          <cell r="H227" t="str">
            <v>内分泌科</v>
          </cell>
          <cell r="I227" t="str">
            <v>规培研究生</v>
          </cell>
        </row>
        <row r="228">
          <cell r="B228" t="str">
            <v>7AK194</v>
          </cell>
          <cell r="C228">
            <v>-12080</v>
          </cell>
          <cell r="D228" t="str">
            <v>内科</v>
          </cell>
          <cell r="E228">
            <v>18969578873</v>
          </cell>
          <cell r="F228" t="str">
            <v>2020年</v>
          </cell>
          <cell r="G228" t="str">
            <v>黄朝兴</v>
          </cell>
          <cell r="H228" t="str">
            <v>肾内科</v>
          </cell>
          <cell r="I228" t="str">
            <v>规培研究生</v>
          </cell>
        </row>
        <row r="229">
          <cell r="B229" t="str">
            <v>7AK189</v>
          </cell>
          <cell r="C229">
            <v>-12075</v>
          </cell>
          <cell r="D229" t="str">
            <v>内科</v>
          </cell>
          <cell r="E229">
            <v>15727856927</v>
          </cell>
          <cell r="F229" t="str">
            <v>2020年</v>
          </cell>
          <cell r="G229" t="str">
            <v>黄伟剑</v>
          </cell>
          <cell r="H229" t="str">
            <v>心血管内科</v>
          </cell>
          <cell r="I229" t="str">
            <v>规培研究生</v>
          </cell>
        </row>
        <row r="230">
          <cell r="B230" t="str">
            <v>7AK181</v>
          </cell>
          <cell r="C230">
            <v>-12067</v>
          </cell>
          <cell r="D230" t="str">
            <v>内科</v>
          </cell>
          <cell r="E230">
            <v>18857755732</v>
          </cell>
          <cell r="F230" t="str">
            <v>2020年</v>
          </cell>
          <cell r="G230" t="str">
            <v>黄伟剑</v>
          </cell>
          <cell r="H230" t="str">
            <v>心血管内科</v>
          </cell>
          <cell r="I230" t="str">
            <v>规培研究生</v>
          </cell>
        </row>
        <row r="231">
          <cell r="B231" t="str">
            <v>7AK184</v>
          </cell>
          <cell r="C231">
            <v>-12070</v>
          </cell>
          <cell r="D231" t="str">
            <v>内科</v>
          </cell>
          <cell r="E231">
            <v>18267721160</v>
          </cell>
          <cell r="F231" t="str">
            <v>2020年</v>
          </cell>
          <cell r="G231" t="str">
            <v>黄伟剑</v>
          </cell>
          <cell r="H231" t="str">
            <v>心血管内科</v>
          </cell>
          <cell r="I231" t="str">
            <v>规培研究生</v>
          </cell>
        </row>
        <row r="232">
          <cell r="B232" t="str">
            <v>7AK002</v>
          </cell>
          <cell r="C232">
            <v>-11680</v>
          </cell>
          <cell r="D232" t="str">
            <v>内科</v>
          </cell>
          <cell r="E232">
            <v>13968885615</v>
          </cell>
          <cell r="F232" t="str">
            <v>2020年</v>
          </cell>
          <cell r="G232" t="str">
            <v>黄晓颖</v>
          </cell>
          <cell r="H232" t="str">
            <v>呼吸内科</v>
          </cell>
          <cell r="I232" t="str">
            <v>规培研究生</v>
          </cell>
        </row>
        <row r="233">
          <cell r="B233" t="str">
            <v>7AK015</v>
          </cell>
          <cell r="C233">
            <v>-11693</v>
          </cell>
          <cell r="D233" t="str">
            <v>内科</v>
          </cell>
          <cell r="E233">
            <v>15957793663</v>
          </cell>
          <cell r="F233" t="str">
            <v>2020年</v>
          </cell>
          <cell r="G233" t="str">
            <v>黄晓颖</v>
          </cell>
          <cell r="H233" t="str">
            <v>呼吸内科</v>
          </cell>
          <cell r="I233" t="str">
            <v>规培研究生</v>
          </cell>
        </row>
        <row r="234">
          <cell r="B234" t="str">
            <v>7AK218</v>
          </cell>
          <cell r="C234">
            <v>-12104</v>
          </cell>
          <cell r="D234" t="str">
            <v>内科</v>
          </cell>
          <cell r="E234">
            <v>18815178700</v>
          </cell>
          <cell r="F234" t="str">
            <v>2020年</v>
          </cell>
          <cell r="G234" t="str">
            <v>黄智铭</v>
          </cell>
          <cell r="H234" t="str">
            <v>消化内一科</v>
          </cell>
          <cell r="I234" t="str">
            <v>规培研究生</v>
          </cell>
        </row>
        <row r="235">
          <cell r="B235" t="str">
            <v>7AK014</v>
          </cell>
          <cell r="C235">
            <v>-11692</v>
          </cell>
          <cell r="D235" t="str">
            <v>内科</v>
          </cell>
          <cell r="E235">
            <v>18257753102</v>
          </cell>
          <cell r="F235" t="str">
            <v>2020年</v>
          </cell>
          <cell r="G235" t="str">
            <v>黄智铭</v>
          </cell>
          <cell r="H235" t="str">
            <v>消化内一科</v>
          </cell>
          <cell r="I235" t="str">
            <v>规培研究生</v>
          </cell>
        </row>
        <row r="236">
          <cell r="B236" t="str">
            <v>7AK188</v>
          </cell>
          <cell r="C236">
            <v>-12074</v>
          </cell>
          <cell r="D236" t="str">
            <v>内科</v>
          </cell>
          <cell r="E236">
            <v>13705864225</v>
          </cell>
          <cell r="F236" t="str">
            <v>2020年</v>
          </cell>
          <cell r="G236" t="str">
            <v>黄周青</v>
          </cell>
          <cell r="H236" t="str">
            <v>心血管内科</v>
          </cell>
          <cell r="I236" t="str">
            <v>规培研究生</v>
          </cell>
        </row>
        <row r="237">
          <cell r="B237" t="str">
            <v>7AK186</v>
          </cell>
          <cell r="C237">
            <v>-12072</v>
          </cell>
          <cell r="D237" t="str">
            <v>内科</v>
          </cell>
          <cell r="E237">
            <v>13858706067</v>
          </cell>
          <cell r="F237" t="str">
            <v>2020年</v>
          </cell>
          <cell r="G237" t="str">
            <v>黄周青</v>
          </cell>
          <cell r="H237" t="str">
            <v>心血管内科</v>
          </cell>
          <cell r="I237" t="str">
            <v>规培研究生</v>
          </cell>
        </row>
        <row r="238">
          <cell r="B238" t="str">
            <v>7AK222</v>
          </cell>
          <cell r="C238">
            <v>-12108</v>
          </cell>
          <cell r="D238" t="str">
            <v>内科</v>
          </cell>
          <cell r="E238">
            <v>13566280337</v>
          </cell>
          <cell r="F238" t="str">
            <v>2020年</v>
          </cell>
          <cell r="G238" t="str">
            <v>金嵘</v>
          </cell>
          <cell r="H238" t="str">
            <v>消化内科一</v>
          </cell>
          <cell r="I238" t="str">
            <v>规培研究生</v>
          </cell>
        </row>
        <row r="239">
          <cell r="B239" t="str">
            <v>7AK206</v>
          </cell>
          <cell r="C239">
            <v>-12092</v>
          </cell>
          <cell r="D239" t="str">
            <v>内科</v>
          </cell>
          <cell r="E239">
            <v>18257755317</v>
          </cell>
          <cell r="F239" t="str">
            <v>2020年</v>
          </cell>
          <cell r="G239" t="str">
            <v>李玉苹</v>
          </cell>
          <cell r="H239" t="str">
            <v>呼吸与危重症医学科科科</v>
          </cell>
          <cell r="I239" t="str">
            <v>规培研究生</v>
          </cell>
        </row>
        <row r="240">
          <cell r="B240" t="str">
            <v>7AK210</v>
          </cell>
          <cell r="C240">
            <v>-12096</v>
          </cell>
          <cell r="D240" t="str">
            <v>内科</v>
          </cell>
          <cell r="E240">
            <v>15257716858</v>
          </cell>
          <cell r="F240" t="str">
            <v>2020年</v>
          </cell>
          <cell r="G240" t="str">
            <v>李玉苹</v>
          </cell>
          <cell r="H240" t="str">
            <v>呼吸与危重症医学科科科</v>
          </cell>
          <cell r="I240" t="str">
            <v>规培研究生</v>
          </cell>
        </row>
        <row r="241">
          <cell r="B241" t="str">
            <v>7AK009</v>
          </cell>
          <cell r="C241">
            <v>-11687</v>
          </cell>
          <cell r="D241" t="str">
            <v>内科</v>
          </cell>
          <cell r="E241">
            <v>15868706658</v>
          </cell>
          <cell r="F241" t="str">
            <v>2020年</v>
          </cell>
          <cell r="G241" t="str">
            <v>卢明芹</v>
          </cell>
          <cell r="H241" t="str">
            <v>感染科</v>
          </cell>
          <cell r="I241" t="str">
            <v>规培研究生</v>
          </cell>
        </row>
        <row r="242">
          <cell r="B242" t="str">
            <v>7AK199</v>
          </cell>
          <cell r="C242">
            <v>-12085</v>
          </cell>
          <cell r="D242" t="str">
            <v>内科</v>
          </cell>
          <cell r="E242">
            <v>13588164528</v>
          </cell>
          <cell r="F242" t="str">
            <v>2020年</v>
          </cell>
          <cell r="G242" t="str">
            <v>马泳泳</v>
          </cell>
          <cell r="H242" t="str">
            <v>血液内科</v>
          </cell>
          <cell r="I242" t="str">
            <v>规培研究生</v>
          </cell>
        </row>
        <row r="243">
          <cell r="B243" t="str">
            <v>7AK229</v>
          </cell>
          <cell r="C243">
            <v>-12115</v>
          </cell>
          <cell r="D243" t="str">
            <v>内科</v>
          </cell>
          <cell r="E243">
            <v>18789025872</v>
          </cell>
          <cell r="F243" t="str">
            <v>2020年</v>
          </cell>
          <cell r="G243" t="str">
            <v>沈飞霞</v>
          </cell>
          <cell r="H243" t="str">
            <v>内分泌科</v>
          </cell>
          <cell r="I243" t="str">
            <v>规培研究生</v>
          </cell>
        </row>
        <row r="244">
          <cell r="B244" t="str">
            <v>7AK195</v>
          </cell>
          <cell r="C244">
            <v>-12081</v>
          </cell>
          <cell r="D244" t="str">
            <v>内科</v>
          </cell>
          <cell r="E244">
            <v>18267788668</v>
          </cell>
          <cell r="F244" t="str">
            <v>2020年</v>
          </cell>
          <cell r="G244" t="str">
            <v>苏震</v>
          </cell>
          <cell r="H244" t="str">
            <v>肾内科</v>
          </cell>
          <cell r="I244" t="str">
            <v>规培研究生</v>
          </cell>
        </row>
        <row r="245">
          <cell r="B245" t="str">
            <v>7AK192</v>
          </cell>
          <cell r="C245">
            <v>-12078</v>
          </cell>
          <cell r="D245" t="str">
            <v>内科</v>
          </cell>
          <cell r="E245">
            <v>18267729180</v>
          </cell>
          <cell r="F245" t="str">
            <v>2020年</v>
          </cell>
          <cell r="G245" t="str">
            <v>苏震</v>
          </cell>
          <cell r="H245" t="str">
            <v>肾内科</v>
          </cell>
          <cell r="I245" t="str">
            <v>规培研究生</v>
          </cell>
        </row>
        <row r="246">
          <cell r="B246" t="str">
            <v>7AK207</v>
          </cell>
          <cell r="C246">
            <v>-12093</v>
          </cell>
          <cell r="D246" t="str">
            <v>内科</v>
          </cell>
          <cell r="E246">
            <v>13588142996</v>
          </cell>
          <cell r="F246" t="str">
            <v>2020年</v>
          </cell>
          <cell r="G246" t="str">
            <v>王良兴</v>
          </cell>
          <cell r="H246" t="str">
            <v>呼吸与危重症医学科科科</v>
          </cell>
          <cell r="I246" t="str">
            <v>规培研究生</v>
          </cell>
        </row>
        <row r="247">
          <cell r="B247" t="str">
            <v>7AK202</v>
          </cell>
          <cell r="C247">
            <v>-12088</v>
          </cell>
          <cell r="D247" t="str">
            <v>内科</v>
          </cell>
          <cell r="E247">
            <v>13706699601</v>
          </cell>
          <cell r="F247" t="str">
            <v>2020年</v>
          </cell>
          <cell r="G247" t="str">
            <v>王良兴</v>
          </cell>
          <cell r="H247" t="str">
            <v>呼吸与危重症医学科科科</v>
          </cell>
          <cell r="I247" t="str">
            <v>规培研究生</v>
          </cell>
        </row>
        <row r="248">
          <cell r="B248" t="str">
            <v>7AK231</v>
          </cell>
          <cell r="C248">
            <v>-12117</v>
          </cell>
          <cell r="D248" t="str">
            <v>内科</v>
          </cell>
          <cell r="E248">
            <v>15057723212</v>
          </cell>
          <cell r="F248" t="str">
            <v>2020年</v>
          </cell>
          <cell r="G248" t="str">
            <v>王晓冰</v>
          </cell>
          <cell r="H248" t="str">
            <v>风湿免疫科</v>
          </cell>
          <cell r="I248" t="str">
            <v>规培研究生</v>
          </cell>
        </row>
        <row r="249">
          <cell r="B249" t="str">
            <v>7AK217</v>
          </cell>
          <cell r="C249">
            <v>-12103</v>
          </cell>
          <cell r="D249" t="str">
            <v>内科</v>
          </cell>
          <cell r="E249">
            <v>18367813200</v>
          </cell>
          <cell r="F249" t="str">
            <v>2020年</v>
          </cell>
          <cell r="G249" t="str">
            <v>吴建胜</v>
          </cell>
          <cell r="H249" t="str">
            <v>医疗保健(体检）中心</v>
          </cell>
          <cell r="I249" t="str">
            <v>规培研究生</v>
          </cell>
        </row>
        <row r="250">
          <cell r="B250" t="str">
            <v>7AK213</v>
          </cell>
          <cell r="C250">
            <v>-12099</v>
          </cell>
          <cell r="D250" t="str">
            <v>内科</v>
          </cell>
          <cell r="E250">
            <v>18857755856</v>
          </cell>
          <cell r="F250" t="str">
            <v>2020年</v>
          </cell>
          <cell r="G250" t="str">
            <v>吴建胜</v>
          </cell>
          <cell r="H250" t="str">
            <v>医疗保健(体检）中心</v>
          </cell>
          <cell r="I250" t="str">
            <v>规培研究生</v>
          </cell>
        </row>
        <row r="251">
          <cell r="B251" t="str">
            <v>7AK211</v>
          </cell>
          <cell r="C251">
            <v>-12097</v>
          </cell>
          <cell r="D251" t="str">
            <v>内科</v>
          </cell>
          <cell r="E251">
            <v>18267856658</v>
          </cell>
          <cell r="F251" t="str">
            <v>2020年</v>
          </cell>
          <cell r="G251" t="str">
            <v>吴金明</v>
          </cell>
          <cell r="H251" t="str">
            <v>消化内一科</v>
          </cell>
          <cell r="I251" t="str">
            <v>规培研究生</v>
          </cell>
        </row>
        <row r="252">
          <cell r="B252" t="str">
            <v>7AK224</v>
          </cell>
          <cell r="C252">
            <v>-12110</v>
          </cell>
          <cell r="D252" t="str">
            <v>内科</v>
          </cell>
          <cell r="E252">
            <v>15825656106</v>
          </cell>
          <cell r="F252" t="str">
            <v>2020年</v>
          </cell>
          <cell r="G252" t="str">
            <v>吴小丽</v>
          </cell>
          <cell r="H252" t="str">
            <v>消化内一科</v>
          </cell>
          <cell r="I252" t="str">
            <v>规培研究生</v>
          </cell>
        </row>
        <row r="253">
          <cell r="B253" t="str">
            <v>7AK216</v>
          </cell>
          <cell r="C253">
            <v>-12102</v>
          </cell>
          <cell r="D253" t="str">
            <v>内科</v>
          </cell>
          <cell r="E253">
            <v>19883736615</v>
          </cell>
          <cell r="F253" t="str">
            <v>2020年</v>
          </cell>
          <cell r="G253" t="str">
            <v>夏景林</v>
          </cell>
          <cell r="H253" t="str">
            <v>消化内科一</v>
          </cell>
          <cell r="I253" t="str">
            <v>规培研究生</v>
          </cell>
        </row>
        <row r="254">
          <cell r="B254" t="str">
            <v>7AK215</v>
          </cell>
          <cell r="C254">
            <v>-12101</v>
          </cell>
          <cell r="D254" t="str">
            <v>内科</v>
          </cell>
          <cell r="E254">
            <v>13968023811</v>
          </cell>
          <cell r="F254" t="str">
            <v>2020年</v>
          </cell>
          <cell r="G254" t="str">
            <v>夏景林</v>
          </cell>
          <cell r="H254" t="str">
            <v>消化内科一</v>
          </cell>
          <cell r="I254" t="str">
            <v>规培研究生</v>
          </cell>
        </row>
        <row r="255">
          <cell r="B255" t="str">
            <v>7AK197</v>
          </cell>
          <cell r="C255">
            <v>-12083</v>
          </cell>
          <cell r="D255" t="str">
            <v>内科</v>
          </cell>
          <cell r="E255">
            <v>17805853670</v>
          </cell>
          <cell r="F255" t="str">
            <v>2020年</v>
          </cell>
          <cell r="G255" t="str">
            <v>叶海格</v>
          </cell>
          <cell r="H255" t="str">
            <v>血液内科</v>
          </cell>
          <cell r="I255" t="str">
            <v>规培研究生</v>
          </cell>
        </row>
        <row r="256">
          <cell r="B256" t="str">
            <v>7AK219</v>
          </cell>
          <cell r="C256">
            <v>-12105</v>
          </cell>
          <cell r="D256" t="str">
            <v>内科</v>
          </cell>
          <cell r="E256">
            <v>18267832128</v>
          </cell>
          <cell r="F256" t="str">
            <v>2020年</v>
          </cell>
          <cell r="G256" t="str">
            <v>俞富军</v>
          </cell>
          <cell r="H256" t="str">
            <v>消化内一科</v>
          </cell>
          <cell r="I256" t="str">
            <v>规培研究生</v>
          </cell>
        </row>
        <row r="257">
          <cell r="B257" t="str">
            <v>7AK198</v>
          </cell>
          <cell r="C257">
            <v>-12084</v>
          </cell>
          <cell r="D257" t="str">
            <v>内科</v>
          </cell>
          <cell r="E257">
            <v>15267755700</v>
          </cell>
          <cell r="F257" t="str">
            <v>2020年</v>
          </cell>
          <cell r="G257" t="str">
            <v>俞康</v>
          </cell>
          <cell r="H257" t="str">
            <v>血液内科</v>
          </cell>
          <cell r="I257" t="str">
            <v>规培研究生</v>
          </cell>
        </row>
        <row r="258">
          <cell r="B258" t="str">
            <v>7AK208</v>
          </cell>
          <cell r="C258">
            <v>-12094</v>
          </cell>
          <cell r="D258" t="str">
            <v>内科</v>
          </cell>
          <cell r="E258">
            <v>15168758259</v>
          </cell>
          <cell r="F258" t="str">
            <v>2020年</v>
          </cell>
          <cell r="G258" t="str">
            <v>张丹</v>
          </cell>
          <cell r="H258" t="str">
            <v>呼吸与危重症医学科科科</v>
          </cell>
          <cell r="I258" t="str">
            <v>规培研究生</v>
          </cell>
        </row>
        <row r="259">
          <cell r="B259" t="str">
            <v>7AK234</v>
          </cell>
          <cell r="C259">
            <v>-12120</v>
          </cell>
          <cell r="D259" t="str">
            <v>内科</v>
          </cell>
          <cell r="E259">
            <v>13758702020</v>
          </cell>
          <cell r="F259" t="str">
            <v>2020年</v>
          </cell>
          <cell r="G259" t="str">
            <v>郑明华</v>
          </cell>
          <cell r="H259" t="str">
            <v>感染科</v>
          </cell>
          <cell r="I259" t="str">
            <v>规培研究生</v>
          </cell>
        </row>
        <row r="260">
          <cell r="B260" t="str">
            <v>7AK191</v>
          </cell>
          <cell r="C260">
            <v>-12077</v>
          </cell>
          <cell r="D260" t="str">
            <v>内科</v>
          </cell>
          <cell r="E260">
            <v>19858735421</v>
          </cell>
          <cell r="F260" t="str">
            <v>2020年</v>
          </cell>
          <cell r="G260" t="str">
            <v>郑少玲</v>
          </cell>
          <cell r="H260" t="str">
            <v>移植科</v>
          </cell>
          <cell r="I260" t="str">
            <v>规培研究生</v>
          </cell>
        </row>
        <row r="261">
          <cell r="B261" t="str">
            <v>7AK180</v>
          </cell>
          <cell r="C261">
            <v>-12066</v>
          </cell>
          <cell r="D261" t="str">
            <v>内科</v>
          </cell>
          <cell r="E261">
            <v>15968735891</v>
          </cell>
          <cell r="F261" t="str">
            <v>2020年</v>
          </cell>
          <cell r="G261" t="str">
            <v>周浩</v>
          </cell>
          <cell r="H261" t="str">
            <v>心血管内科</v>
          </cell>
          <cell r="I261" t="str">
            <v>规培研究生</v>
          </cell>
        </row>
        <row r="262">
          <cell r="B262" t="str">
            <v>7AK183</v>
          </cell>
          <cell r="C262">
            <v>-12069</v>
          </cell>
          <cell r="D262" t="str">
            <v>内科</v>
          </cell>
          <cell r="E262">
            <v>13867232814</v>
          </cell>
          <cell r="F262" t="str">
            <v>2020年</v>
          </cell>
          <cell r="G262" t="str">
            <v>周浩</v>
          </cell>
          <cell r="H262" t="str">
            <v>心血管内科</v>
          </cell>
          <cell r="I262" t="str">
            <v>规培研究生</v>
          </cell>
        </row>
        <row r="263">
          <cell r="B263" t="str">
            <v>7AK182</v>
          </cell>
          <cell r="C263">
            <v>-12068</v>
          </cell>
          <cell r="D263" t="str">
            <v>内科</v>
          </cell>
          <cell r="E263">
            <v>18158608870</v>
          </cell>
          <cell r="F263" t="str">
            <v>2020年</v>
          </cell>
          <cell r="G263" t="str">
            <v>周浩</v>
          </cell>
          <cell r="H263" t="str">
            <v>心血管内科</v>
          </cell>
          <cell r="I263" t="str">
            <v>规培研究生</v>
          </cell>
        </row>
        <row r="264">
          <cell r="B264" t="str">
            <v>7AK230</v>
          </cell>
          <cell r="C264">
            <v>-12116</v>
          </cell>
          <cell r="D264" t="str">
            <v>内科</v>
          </cell>
          <cell r="E264">
            <v>18966752886</v>
          </cell>
          <cell r="F264" t="str">
            <v>2020年</v>
          </cell>
          <cell r="G264" t="str">
            <v>朱虹</v>
          </cell>
          <cell r="H264" t="str">
            <v>内分泌科</v>
          </cell>
          <cell r="I264" t="str">
            <v>规培研究生</v>
          </cell>
        </row>
        <row r="265">
          <cell r="B265" t="str">
            <v>7AK228</v>
          </cell>
          <cell r="C265">
            <v>-12114</v>
          </cell>
          <cell r="D265" t="str">
            <v>内科</v>
          </cell>
          <cell r="E265">
            <v>18888641909</v>
          </cell>
          <cell r="F265" t="str">
            <v>2020年</v>
          </cell>
          <cell r="G265" t="str">
            <v>朱虹</v>
          </cell>
          <cell r="H265" t="str">
            <v>内分泌科</v>
          </cell>
          <cell r="I265" t="str">
            <v>规培研究生</v>
          </cell>
        </row>
        <row r="266">
          <cell r="B266" t="str">
            <v>7AK232</v>
          </cell>
          <cell r="C266">
            <v>-12118</v>
          </cell>
          <cell r="D266" t="str">
            <v>内科</v>
          </cell>
          <cell r="E266">
            <v>15168758720</v>
          </cell>
          <cell r="F266" t="str">
            <v>2020年</v>
          </cell>
          <cell r="G266" t="str">
            <v>朱小春</v>
          </cell>
          <cell r="H266" t="str">
            <v>风湿免疫科</v>
          </cell>
          <cell r="I266" t="str">
            <v>规培研究生</v>
          </cell>
        </row>
        <row r="267">
          <cell r="B267" t="str">
            <v>7AK256</v>
          </cell>
          <cell r="C267">
            <v>-12142</v>
          </cell>
          <cell r="D267" t="str">
            <v>皮肤科</v>
          </cell>
          <cell r="E267">
            <v>13575445775</v>
          </cell>
          <cell r="F267" t="str">
            <v>2020年</v>
          </cell>
          <cell r="G267" t="str">
            <v>李智铭</v>
          </cell>
          <cell r="H267" t="str">
            <v>皮肤科</v>
          </cell>
          <cell r="I267" t="str">
            <v>规培研究生</v>
          </cell>
        </row>
        <row r="268">
          <cell r="B268" t="str">
            <v>7AK255</v>
          </cell>
          <cell r="C268">
            <v>-12141</v>
          </cell>
          <cell r="D268" t="str">
            <v>皮肤科</v>
          </cell>
          <cell r="E268">
            <v>13780130511</v>
          </cell>
          <cell r="F268" t="str">
            <v>2020年</v>
          </cell>
          <cell r="G268" t="str">
            <v>李智铭</v>
          </cell>
          <cell r="H268" t="str">
            <v>皮肤科</v>
          </cell>
          <cell r="I268" t="str">
            <v>规培研究生</v>
          </cell>
        </row>
        <row r="269">
          <cell r="B269" t="str">
            <v>7AK391</v>
          </cell>
          <cell r="C269">
            <v>-12278</v>
          </cell>
          <cell r="D269" t="str">
            <v>全科医学科</v>
          </cell>
          <cell r="E269">
            <v>18855783185</v>
          </cell>
          <cell r="F269" t="str">
            <v>2020年</v>
          </cell>
          <cell r="G269" t="str">
            <v>卢中秋</v>
          </cell>
          <cell r="H269" t="str">
            <v>党政综合办</v>
          </cell>
          <cell r="I269" t="str">
            <v>规培研究生</v>
          </cell>
        </row>
        <row r="270">
          <cell r="B270" t="str">
            <v>7AM367</v>
          </cell>
          <cell r="C270">
            <v>-14609</v>
          </cell>
          <cell r="D270" t="str">
            <v>内科</v>
          </cell>
          <cell r="E270">
            <v>15727819669</v>
          </cell>
          <cell r="F270" t="str">
            <v>2021年</v>
          </cell>
          <cell r="G270" t="str">
            <v>陈坛辀</v>
          </cell>
          <cell r="H270" t="str">
            <v>消化内科</v>
          </cell>
          <cell r="I270" t="str">
            <v>规培研究生</v>
          </cell>
        </row>
        <row r="271">
          <cell r="B271" t="str">
            <v>7AK387</v>
          </cell>
          <cell r="C271">
            <v>-12274</v>
          </cell>
          <cell r="D271" t="str">
            <v>全科医学科</v>
          </cell>
          <cell r="E271">
            <v>15258090815</v>
          </cell>
          <cell r="F271" t="str">
            <v>2020年</v>
          </cell>
          <cell r="G271" t="str">
            <v>潘景业</v>
          </cell>
          <cell r="H271" t="str">
            <v>党政综合办</v>
          </cell>
          <cell r="I271" t="str">
            <v>规培研究生</v>
          </cell>
        </row>
        <row r="272">
          <cell r="B272" t="str">
            <v>7AK248</v>
          </cell>
          <cell r="C272">
            <v>-12134</v>
          </cell>
          <cell r="D272" t="str">
            <v>神经内科</v>
          </cell>
          <cell r="E272">
            <v>18857732027</v>
          </cell>
          <cell r="F272" t="str">
            <v>2020年</v>
          </cell>
          <cell r="G272" t="str">
            <v>陈为安</v>
          </cell>
          <cell r="H272" t="str">
            <v>神经内科二</v>
          </cell>
          <cell r="I272" t="str">
            <v>规培研究生</v>
          </cell>
        </row>
        <row r="273">
          <cell r="B273" t="str">
            <v>7AK240</v>
          </cell>
          <cell r="C273">
            <v>-12126</v>
          </cell>
          <cell r="D273" t="str">
            <v>神经内科</v>
          </cell>
          <cell r="E273">
            <v>13757878268</v>
          </cell>
          <cell r="F273" t="str">
            <v>2020年</v>
          </cell>
          <cell r="G273" t="str">
            <v>程建华</v>
          </cell>
          <cell r="H273" t="str">
            <v>神经内科一</v>
          </cell>
          <cell r="I273" t="str">
            <v>规培研究生</v>
          </cell>
        </row>
        <row r="274">
          <cell r="B274" t="str">
            <v>7AK243</v>
          </cell>
          <cell r="C274">
            <v>-12129</v>
          </cell>
          <cell r="D274" t="str">
            <v>神经内科</v>
          </cell>
          <cell r="E274">
            <v>13868703239</v>
          </cell>
          <cell r="F274" t="str">
            <v>2020年</v>
          </cell>
          <cell r="G274" t="str">
            <v>何金彩</v>
          </cell>
          <cell r="H274" t="str">
            <v>神经内科一</v>
          </cell>
          <cell r="I274" t="str">
            <v>规培研究生</v>
          </cell>
        </row>
        <row r="275">
          <cell r="B275" t="str">
            <v>7AK249</v>
          </cell>
          <cell r="C275">
            <v>-12135</v>
          </cell>
          <cell r="D275" t="str">
            <v>神经内科</v>
          </cell>
          <cell r="E275">
            <v>18867743306</v>
          </cell>
          <cell r="F275" t="str">
            <v>2020年</v>
          </cell>
          <cell r="G275" t="str">
            <v>何金彩</v>
          </cell>
          <cell r="H275" t="str">
            <v>神经内科一</v>
          </cell>
          <cell r="I275" t="str">
            <v>规培研究生</v>
          </cell>
        </row>
        <row r="276">
          <cell r="B276" t="str">
            <v>7AK241</v>
          </cell>
          <cell r="C276">
            <v>-12127</v>
          </cell>
          <cell r="D276" t="str">
            <v>神经内科</v>
          </cell>
          <cell r="E276">
            <v>15372110103</v>
          </cell>
          <cell r="F276" t="str">
            <v>2020年</v>
          </cell>
          <cell r="G276" t="str">
            <v>何金彩</v>
          </cell>
          <cell r="H276" t="str">
            <v>神经内科一</v>
          </cell>
          <cell r="I276" t="str">
            <v>规培研究生</v>
          </cell>
        </row>
        <row r="277">
          <cell r="B277" t="str">
            <v>7AK250</v>
          </cell>
          <cell r="C277">
            <v>-12136</v>
          </cell>
          <cell r="D277" t="str">
            <v>神经内科</v>
          </cell>
          <cell r="E277">
            <v>15236619002</v>
          </cell>
          <cell r="F277" t="str">
            <v>2020年</v>
          </cell>
          <cell r="G277" t="str">
            <v>黄欢捷</v>
          </cell>
          <cell r="H277" t="str">
            <v>神经内科一</v>
          </cell>
          <cell r="I277" t="str">
            <v>规培研究生</v>
          </cell>
        </row>
        <row r="278">
          <cell r="B278" t="str">
            <v>7AK245</v>
          </cell>
          <cell r="C278">
            <v>-12131</v>
          </cell>
          <cell r="D278" t="str">
            <v>神经内科</v>
          </cell>
          <cell r="E278">
            <v>18815080053</v>
          </cell>
          <cell r="F278" t="str">
            <v>2020年</v>
          </cell>
          <cell r="G278" t="str">
            <v>林源绍</v>
          </cell>
          <cell r="H278" t="str">
            <v>神经内科一</v>
          </cell>
          <cell r="I278" t="str">
            <v>规培研究生</v>
          </cell>
        </row>
        <row r="279">
          <cell r="B279" t="str">
            <v>7AK246</v>
          </cell>
          <cell r="C279">
            <v>-12132</v>
          </cell>
          <cell r="D279" t="str">
            <v>神经内科</v>
          </cell>
          <cell r="E279">
            <v>17858282342</v>
          </cell>
          <cell r="F279" t="str">
            <v>2020年</v>
          </cell>
          <cell r="G279" t="str">
            <v>林源绍</v>
          </cell>
          <cell r="H279" t="str">
            <v>神经内科一</v>
          </cell>
          <cell r="I279" t="str">
            <v>规培研究生</v>
          </cell>
        </row>
        <row r="280">
          <cell r="B280" t="str">
            <v>7AK244</v>
          </cell>
          <cell r="C280">
            <v>-12130</v>
          </cell>
          <cell r="D280" t="str">
            <v>神经内科</v>
          </cell>
          <cell r="E280">
            <v>15888278708</v>
          </cell>
          <cell r="F280" t="str">
            <v>2020年</v>
          </cell>
          <cell r="G280" t="str">
            <v>邵蓓</v>
          </cell>
          <cell r="H280" t="str">
            <v>神经内科一</v>
          </cell>
          <cell r="I280" t="str">
            <v>规培研究生</v>
          </cell>
        </row>
        <row r="281">
          <cell r="B281" t="str">
            <v>7AK251</v>
          </cell>
          <cell r="C281">
            <v>-12137</v>
          </cell>
          <cell r="D281" t="str">
            <v>神经内科</v>
          </cell>
          <cell r="E281">
            <v>18132525051</v>
          </cell>
          <cell r="F281" t="str">
            <v>2020年</v>
          </cell>
          <cell r="G281" t="str">
            <v>邵蓓</v>
          </cell>
          <cell r="H281" t="str">
            <v>神经内科一</v>
          </cell>
          <cell r="I281" t="str">
            <v>规培研究生</v>
          </cell>
        </row>
        <row r="282">
          <cell r="B282" t="str">
            <v>7AK254</v>
          </cell>
          <cell r="C282">
            <v>-12140</v>
          </cell>
          <cell r="D282" t="str">
            <v>神经内科</v>
          </cell>
          <cell r="E282">
            <v>13345709259</v>
          </cell>
          <cell r="F282" t="str">
            <v>2020年</v>
          </cell>
          <cell r="G282" t="str">
            <v>王贞</v>
          </cell>
          <cell r="H282" t="str">
            <v>神经内科一</v>
          </cell>
          <cell r="I282" t="str">
            <v>规培研究生</v>
          </cell>
        </row>
        <row r="283">
          <cell r="B283" t="str">
            <v>7AK247</v>
          </cell>
          <cell r="C283">
            <v>-12133</v>
          </cell>
          <cell r="D283" t="str">
            <v>神经内科</v>
          </cell>
          <cell r="E283">
            <v>15267752773</v>
          </cell>
          <cell r="F283" t="str">
            <v>2020年</v>
          </cell>
          <cell r="G283" t="str">
            <v>夏君慧</v>
          </cell>
          <cell r="H283" t="str">
            <v>神经内科二</v>
          </cell>
          <cell r="I283" t="str">
            <v>规培研究生</v>
          </cell>
        </row>
        <row r="284">
          <cell r="B284" t="str">
            <v>7AK242</v>
          </cell>
          <cell r="C284">
            <v>-12128</v>
          </cell>
          <cell r="D284" t="str">
            <v>神经内科</v>
          </cell>
          <cell r="E284">
            <v>13857778295</v>
          </cell>
          <cell r="F284" t="str">
            <v>2020年</v>
          </cell>
          <cell r="G284" t="str">
            <v>谢成龙</v>
          </cell>
          <cell r="H284" t="str">
            <v>神经内科一</v>
          </cell>
          <cell r="I284" t="str">
            <v>规培研究生</v>
          </cell>
        </row>
        <row r="285">
          <cell r="B285" t="str">
            <v>7AK017</v>
          </cell>
          <cell r="C285">
            <v>-11695</v>
          </cell>
          <cell r="D285" t="str">
            <v>神经内科</v>
          </cell>
          <cell r="E285">
            <v>15257712208</v>
          </cell>
          <cell r="F285" t="str">
            <v>2020年</v>
          </cell>
          <cell r="G285" t="str">
            <v>徐惠琴</v>
          </cell>
          <cell r="H285" t="str">
            <v>神经内科一</v>
          </cell>
          <cell r="I285" t="str">
            <v>规培研究生</v>
          </cell>
        </row>
        <row r="286">
          <cell r="B286" t="str">
            <v>7AK253</v>
          </cell>
          <cell r="C286">
            <v>-12139</v>
          </cell>
          <cell r="D286" t="str">
            <v>神经内科</v>
          </cell>
          <cell r="E286">
            <v>15267755093</v>
          </cell>
          <cell r="F286" t="str">
            <v>2020年</v>
          </cell>
          <cell r="G286" t="str">
            <v>张旭</v>
          </cell>
          <cell r="H286" t="str">
            <v>神经内科二</v>
          </cell>
          <cell r="I286" t="str">
            <v>规培研究生</v>
          </cell>
        </row>
        <row r="287">
          <cell r="B287" t="str">
            <v>7AK023</v>
          </cell>
          <cell r="C287">
            <v>-11701</v>
          </cell>
          <cell r="D287" t="str">
            <v>神经内科</v>
          </cell>
          <cell r="E287">
            <v>15168758805</v>
          </cell>
          <cell r="F287" t="str">
            <v>2020年</v>
          </cell>
          <cell r="G287" t="str">
            <v>张旭</v>
          </cell>
          <cell r="H287" t="str">
            <v>神经内科二</v>
          </cell>
          <cell r="I287" t="str">
            <v>规培研究生</v>
          </cell>
        </row>
        <row r="288">
          <cell r="B288" t="str">
            <v>7AK319</v>
          </cell>
          <cell r="C288">
            <v>-12205</v>
          </cell>
          <cell r="D288" t="str">
            <v>外科（神经外科方向）</v>
          </cell>
          <cell r="E288">
            <v>13736343965</v>
          </cell>
          <cell r="F288" t="str">
            <v>2020年</v>
          </cell>
          <cell r="G288" t="str">
            <v>李则群</v>
          </cell>
          <cell r="H288" t="str">
            <v>神经外科</v>
          </cell>
          <cell r="I288" t="str">
            <v>规培研究生</v>
          </cell>
        </row>
        <row r="289">
          <cell r="B289" t="str">
            <v>7AK326</v>
          </cell>
          <cell r="C289">
            <v>-12212</v>
          </cell>
          <cell r="D289" t="str">
            <v>外科（神经外科方向）</v>
          </cell>
          <cell r="E289">
            <v>13588251257</v>
          </cell>
          <cell r="F289" t="str">
            <v>2020年</v>
          </cell>
          <cell r="G289" t="str">
            <v>鲁祥和</v>
          </cell>
          <cell r="H289" t="str">
            <v>神经外科</v>
          </cell>
          <cell r="I289" t="str">
            <v>规培研究生</v>
          </cell>
        </row>
        <row r="290">
          <cell r="B290" t="str">
            <v>7AK322</v>
          </cell>
          <cell r="C290">
            <v>-12208</v>
          </cell>
          <cell r="D290" t="str">
            <v>外科（神经外科方向）</v>
          </cell>
          <cell r="E290">
            <v>15381562833</v>
          </cell>
          <cell r="F290" t="str">
            <v>2020年</v>
          </cell>
          <cell r="G290" t="str">
            <v>苏志鹏</v>
          </cell>
          <cell r="H290" t="str">
            <v>神经外科</v>
          </cell>
          <cell r="I290" t="str">
            <v>规培研究生</v>
          </cell>
        </row>
        <row r="291">
          <cell r="B291" t="str">
            <v>7AK320</v>
          </cell>
          <cell r="C291">
            <v>-12206</v>
          </cell>
          <cell r="D291" t="str">
            <v>外科（神经外科方向）</v>
          </cell>
          <cell r="E291">
            <v>18019316836</v>
          </cell>
          <cell r="F291" t="str">
            <v>2020年</v>
          </cell>
          <cell r="G291" t="str">
            <v>苏志鹏</v>
          </cell>
          <cell r="H291" t="str">
            <v>神经外科</v>
          </cell>
          <cell r="I291" t="str">
            <v>规培研究生</v>
          </cell>
        </row>
        <row r="292">
          <cell r="B292" t="str">
            <v>7AK323</v>
          </cell>
          <cell r="C292">
            <v>-12209</v>
          </cell>
          <cell r="D292" t="str">
            <v>外科（神经外科方向）</v>
          </cell>
          <cell r="E292">
            <v>15168757569</v>
          </cell>
          <cell r="F292" t="str">
            <v>2020年</v>
          </cell>
          <cell r="G292" t="str">
            <v>苏志鹏</v>
          </cell>
          <cell r="H292" t="str">
            <v>神经外科</v>
          </cell>
          <cell r="I292" t="str">
            <v>规培研究生</v>
          </cell>
        </row>
        <row r="293">
          <cell r="B293" t="str">
            <v>7AK324</v>
          </cell>
          <cell r="C293">
            <v>-12210</v>
          </cell>
          <cell r="D293" t="str">
            <v>外科（神经外科方向）</v>
          </cell>
          <cell r="E293">
            <v>13417042165</v>
          </cell>
          <cell r="F293" t="str">
            <v>2020年</v>
          </cell>
          <cell r="G293" t="str">
            <v>夏雷</v>
          </cell>
          <cell r="H293" t="str">
            <v>神经外科</v>
          </cell>
          <cell r="I293" t="str">
            <v>规培研究生</v>
          </cell>
        </row>
        <row r="294">
          <cell r="B294" t="str">
            <v>7AK327</v>
          </cell>
          <cell r="C294">
            <v>-12213</v>
          </cell>
          <cell r="D294" t="str">
            <v>外科（神经外科方向）</v>
          </cell>
          <cell r="E294">
            <v>17816325337</v>
          </cell>
          <cell r="F294" t="str">
            <v>2020年</v>
          </cell>
          <cell r="G294" t="str">
            <v>钟鸣</v>
          </cell>
          <cell r="H294" t="str">
            <v>神经外科</v>
          </cell>
          <cell r="I294" t="str">
            <v>规培研究生</v>
          </cell>
        </row>
        <row r="295">
          <cell r="B295" t="str">
            <v>7AK325</v>
          </cell>
          <cell r="C295">
            <v>-12211</v>
          </cell>
          <cell r="D295" t="str">
            <v>外科（神经外科方向）</v>
          </cell>
          <cell r="E295">
            <v>13758758764</v>
          </cell>
          <cell r="F295" t="str">
            <v>2020年</v>
          </cell>
          <cell r="G295" t="str">
            <v>钟鸣</v>
          </cell>
          <cell r="H295" t="str">
            <v>神经外科</v>
          </cell>
          <cell r="I295" t="str">
            <v>规培研究生</v>
          </cell>
        </row>
        <row r="296">
          <cell r="B296" t="str">
            <v>7AK328</v>
          </cell>
          <cell r="C296">
            <v>-12214</v>
          </cell>
          <cell r="D296" t="str">
            <v>外科（神经外科方向）</v>
          </cell>
          <cell r="E296">
            <v>18867710252</v>
          </cell>
          <cell r="F296" t="str">
            <v>2020年</v>
          </cell>
          <cell r="G296" t="str">
            <v>诸葛启钏</v>
          </cell>
          <cell r="H296" t="str">
            <v>神经外科</v>
          </cell>
          <cell r="I296" t="str">
            <v>规培研究生</v>
          </cell>
        </row>
        <row r="297">
          <cell r="B297" t="str">
            <v>7AK321</v>
          </cell>
          <cell r="C297">
            <v>-12207</v>
          </cell>
          <cell r="D297" t="str">
            <v>外科（神经外科方向）</v>
          </cell>
          <cell r="E297">
            <v>18072911710</v>
          </cell>
          <cell r="F297" t="str">
            <v>2020年</v>
          </cell>
          <cell r="G297" t="str">
            <v>诸葛启钏</v>
          </cell>
          <cell r="H297" t="str">
            <v>神经外科</v>
          </cell>
          <cell r="I297" t="str">
            <v>规培研究生</v>
          </cell>
        </row>
        <row r="298">
          <cell r="B298" t="str">
            <v>7AK005</v>
          </cell>
          <cell r="C298">
            <v>-11683</v>
          </cell>
          <cell r="D298" t="str">
            <v>外科（神经外科方向）</v>
          </cell>
          <cell r="E298">
            <v>18267832068</v>
          </cell>
          <cell r="F298" t="str">
            <v>2020年</v>
          </cell>
          <cell r="G298" t="str">
            <v>诸葛启钏</v>
          </cell>
          <cell r="H298" t="str">
            <v>神经外科</v>
          </cell>
          <cell r="I298" t="str">
            <v>规培研究生</v>
          </cell>
        </row>
        <row r="299">
          <cell r="B299" t="str">
            <v>7AK310</v>
          </cell>
          <cell r="C299">
            <v>-12196</v>
          </cell>
          <cell r="D299" t="str">
            <v>外科（泌尿外科）</v>
          </cell>
          <cell r="E299">
            <v>15858597696</v>
          </cell>
          <cell r="F299" t="str">
            <v>2020年</v>
          </cell>
          <cell r="G299" t="str">
            <v>蔡健</v>
          </cell>
          <cell r="H299" t="str">
            <v>男性科</v>
          </cell>
          <cell r="I299" t="str">
            <v>规培研究生</v>
          </cell>
        </row>
        <row r="300">
          <cell r="B300" t="str">
            <v>7AK304</v>
          </cell>
          <cell r="C300">
            <v>-12190</v>
          </cell>
          <cell r="D300" t="str">
            <v>外科（泌尿外科）</v>
          </cell>
          <cell r="E300">
            <v>18976524129</v>
          </cell>
          <cell r="F300" t="str">
            <v>2020年</v>
          </cell>
          <cell r="G300" t="str">
            <v>蔡勇</v>
          </cell>
          <cell r="H300" t="str">
            <v>移植科</v>
          </cell>
          <cell r="I300" t="str">
            <v>规培研究生</v>
          </cell>
        </row>
        <row r="301">
          <cell r="B301" t="str">
            <v>7AK278</v>
          </cell>
          <cell r="C301">
            <v>-12164</v>
          </cell>
          <cell r="D301" t="str">
            <v>外科</v>
          </cell>
          <cell r="E301">
            <v>13957752021</v>
          </cell>
          <cell r="F301" t="str">
            <v>2020年</v>
          </cell>
          <cell r="G301" t="str">
            <v>陈钢</v>
          </cell>
          <cell r="H301" t="str">
            <v>肝胆外科</v>
          </cell>
          <cell r="I301" t="str">
            <v>规培研究生</v>
          </cell>
        </row>
        <row r="302">
          <cell r="B302" t="str">
            <v>7AK003</v>
          </cell>
          <cell r="C302">
            <v>-11681</v>
          </cell>
          <cell r="D302" t="str">
            <v>外科</v>
          </cell>
          <cell r="E302">
            <v>18267836208</v>
          </cell>
          <cell r="F302" t="str">
            <v>2020年</v>
          </cell>
          <cell r="G302" t="str">
            <v>陈钢</v>
          </cell>
          <cell r="H302" t="str">
            <v>肝胆外科</v>
          </cell>
          <cell r="I302" t="str">
            <v>规培研究生</v>
          </cell>
        </row>
        <row r="303">
          <cell r="B303" t="str">
            <v>7AK016</v>
          </cell>
          <cell r="C303">
            <v>-11694</v>
          </cell>
          <cell r="D303" t="str">
            <v>外科</v>
          </cell>
          <cell r="E303">
            <v>15888278765</v>
          </cell>
          <cell r="F303" t="str">
            <v>2020年</v>
          </cell>
          <cell r="G303" t="str">
            <v>陈祥建</v>
          </cell>
          <cell r="H303" t="str">
            <v>胃肠外科</v>
          </cell>
          <cell r="I303" t="str">
            <v>规培研究生</v>
          </cell>
        </row>
        <row r="304">
          <cell r="B304" t="str">
            <v>7AK012</v>
          </cell>
          <cell r="C304">
            <v>-11690</v>
          </cell>
          <cell r="D304" t="str">
            <v>外科</v>
          </cell>
          <cell r="E304">
            <v>15968767612</v>
          </cell>
          <cell r="F304" t="str">
            <v>2020年</v>
          </cell>
          <cell r="G304" t="str">
            <v>陈笑雷</v>
          </cell>
          <cell r="H304" t="str">
            <v>胃肠外科</v>
          </cell>
          <cell r="I304" t="str">
            <v>规培研究生</v>
          </cell>
        </row>
        <row r="305">
          <cell r="B305" t="str">
            <v>7AK277</v>
          </cell>
          <cell r="C305">
            <v>-12163</v>
          </cell>
          <cell r="D305" t="str">
            <v>外科</v>
          </cell>
          <cell r="E305">
            <v>13705870733</v>
          </cell>
          <cell r="F305" t="str">
            <v>2020年</v>
          </cell>
          <cell r="G305" t="str">
            <v>陈宗静</v>
          </cell>
          <cell r="H305" t="str">
            <v>肝胆外科</v>
          </cell>
          <cell r="I305" t="str">
            <v>规培研究生</v>
          </cell>
        </row>
        <row r="306">
          <cell r="B306" t="str">
            <v>7AK285</v>
          </cell>
          <cell r="C306">
            <v>-12171</v>
          </cell>
          <cell r="D306" t="str">
            <v>外科</v>
          </cell>
          <cell r="E306">
            <v>13676459640</v>
          </cell>
          <cell r="F306" t="str">
            <v>2020年</v>
          </cell>
          <cell r="G306" t="str">
            <v>陈宗静</v>
          </cell>
          <cell r="H306" t="str">
            <v>肝胆外科</v>
          </cell>
          <cell r="I306" t="str">
            <v>规培研究生</v>
          </cell>
        </row>
        <row r="307">
          <cell r="B307" t="str">
            <v>7AK314</v>
          </cell>
          <cell r="C307">
            <v>-12200</v>
          </cell>
          <cell r="D307" t="str">
            <v>外科（心胸外科）</v>
          </cell>
          <cell r="E307">
            <v>15058366955</v>
          </cell>
          <cell r="F307" t="str">
            <v>2020年</v>
          </cell>
          <cell r="G307" t="str">
            <v>程德志</v>
          </cell>
          <cell r="H307" t="str">
            <v>胸外科</v>
          </cell>
          <cell r="I307" t="str">
            <v>规培研究生</v>
          </cell>
        </row>
        <row r="308">
          <cell r="B308" t="str">
            <v>7AK318</v>
          </cell>
          <cell r="C308">
            <v>-12204</v>
          </cell>
          <cell r="D308" t="str">
            <v>外科（心胸外科）</v>
          </cell>
          <cell r="E308">
            <v>13655773062</v>
          </cell>
          <cell r="F308" t="str">
            <v>2020年</v>
          </cell>
          <cell r="G308" t="str">
            <v>程德志</v>
          </cell>
          <cell r="H308" t="str">
            <v>胸外科</v>
          </cell>
          <cell r="I308" t="str">
            <v>规培研究生</v>
          </cell>
        </row>
        <row r="309">
          <cell r="B309" t="str">
            <v>7AK347</v>
          </cell>
          <cell r="C309">
            <v>-12233</v>
          </cell>
          <cell r="D309" t="str">
            <v>外科</v>
          </cell>
          <cell r="E309">
            <v>18757713762</v>
          </cell>
          <cell r="F309" t="str">
            <v>2020年</v>
          </cell>
          <cell r="G309" t="str">
            <v>戴璇璇</v>
          </cell>
          <cell r="H309" t="str">
            <v>乳腺外科</v>
          </cell>
          <cell r="I309" t="str">
            <v>规培研究生</v>
          </cell>
        </row>
        <row r="310">
          <cell r="B310" t="str">
            <v>7AK006</v>
          </cell>
          <cell r="C310">
            <v>-11684</v>
          </cell>
          <cell r="D310" t="str">
            <v>外科</v>
          </cell>
          <cell r="E310">
            <v>15968768397</v>
          </cell>
          <cell r="F310" t="str">
            <v>2020年</v>
          </cell>
          <cell r="G310" t="str">
            <v>郭贵龙</v>
          </cell>
          <cell r="H310" t="str">
            <v>乳腺外科</v>
          </cell>
          <cell r="I310" t="str">
            <v>规培研究生</v>
          </cell>
        </row>
        <row r="311">
          <cell r="B311" t="str">
            <v>7AK346</v>
          </cell>
          <cell r="C311">
            <v>-12232</v>
          </cell>
          <cell r="D311" t="str">
            <v>外科</v>
          </cell>
          <cell r="E311">
            <v>17858282353</v>
          </cell>
          <cell r="F311" t="str">
            <v>2020年</v>
          </cell>
          <cell r="G311" t="str">
            <v>郭贵龙</v>
          </cell>
          <cell r="H311" t="str">
            <v>乳腺外科</v>
          </cell>
          <cell r="I311" t="str">
            <v>规培研究生</v>
          </cell>
        </row>
        <row r="312">
          <cell r="B312" t="str">
            <v>7AK287</v>
          </cell>
          <cell r="C312">
            <v>-12173</v>
          </cell>
          <cell r="D312" t="str">
            <v>外科</v>
          </cell>
          <cell r="E312">
            <v>15868718155</v>
          </cell>
          <cell r="F312" t="str">
            <v>2020年</v>
          </cell>
          <cell r="G312" t="str">
            <v>韩少良</v>
          </cell>
          <cell r="H312" t="str">
            <v>胃肠外科</v>
          </cell>
          <cell r="I312" t="str">
            <v>规培研究生</v>
          </cell>
        </row>
        <row r="313">
          <cell r="B313" t="str">
            <v>7AK290</v>
          </cell>
          <cell r="C313">
            <v>-12176</v>
          </cell>
          <cell r="D313" t="str">
            <v>外科</v>
          </cell>
          <cell r="E313">
            <v>18257707137</v>
          </cell>
          <cell r="F313" t="str">
            <v>2020年</v>
          </cell>
          <cell r="G313" t="str">
            <v>韩少良</v>
          </cell>
          <cell r="H313" t="str">
            <v>胃肠外科</v>
          </cell>
          <cell r="I313" t="str">
            <v>规培研究生</v>
          </cell>
        </row>
        <row r="314">
          <cell r="B314" t="str">
            <v>7AK349</v>
          </cell>
          <cell r="C314">
            <v>-12235</v>
          </cell>
          <cell r="D314" t="str">
            <v>外科</v>
          </cell>
          <cell r="E314">
            <v>13957987336</v>
          </cell>
          <cell r="F314" t="str">
            <v>2020年</v>
          </cell>
          <cell r="G314" t="str">
            <v>胡孝渠</v>
          </cell>
          <cell r="H314" t="str">
            <v>乳腺外科</v>
          </cell>
          <cell r="I314" t="str">
            <v>规培研究生</v>
          </cell>
        </row>
        <row r="315">
          <cell r="B315" t="str">
            <v>7AK307</v>
          </cell>
          <cell r="C315">
            <v>-12193</v>
          </cell>
          <cell r="D315" t="str">
            <v>外科（泌尿外科）</v>
          </cell>
          <cell r="E315">
            <v>15267755669</v>
          </cell>
          <cell r="F315" t="str">
            <v>2020年</v>
          </cell>
          <cell r="G315" t="str">
            <v>江海红</v>
          </cell>
          <cell r="H315" t="str">
            <v>泌尿外科</v>
          </cell>
          <cell r="I315" t="str">
            <v>规培研究生</v>
          </cell>
        </row>
        <row r="316">
          <cell r="B316" t="str">
            <v>7AK309</v>
          </cell>
          <cell r="C316">
            <v>-12195</v>
          </cell>
          <cell r="D316" t="str">
            <v>外科（泌尿外科）</v>
          </cell>
          <cell r="E316">
            <v>15868360882</v>
          </cell>
          <cell r="F316" t="str">
            <v>2020年</v>
          </cell>
          <cell r="G316" t="str">
            <v>江海红</v>
          </cell>
          <cell r="H316" t="str">
            <v>泌尿外科</v>
          </cell>
          <cell r="I316" t="str">
            <v>规培研究生</v>
          </cell>
        </row>
        <row r="317">
          <cell r="B317" t="str">
            <v>7AK289</v>
          </cell>
          <cell r="C317">
            <v>-12175</v>
          </cell>
          <cell r="D317" t="str">
            <v>外科</v>
          </cell>
          <cell r="E317">
            <v>18257753787</v>
          </cell>
          <cell r="F317" t="str">
            <v>2020年</v>
          </cell>
          <cell r="G317" t="str">
            <v>金约朋</v>
          </cell>
          <cell r="H317" t="str">
            <v>肝胆外科</v>
          </cell>
          <cell r="I317" t="str">
            <v>规培研究生</v>
          </cell>
        </row>
        <row r="318">
          <cell r="B318" t="str">
            <v>7AK284</v>
          </cell>
          <cell r="C318">
            <v>-12170</v>
          </cell>
          <cell r="D318" t="str">
            <v>外科（整形科）</v>
          </cell>
          <cell r="E318">
            <v>18377373985</v>
          </cell>
          <cell r="F318" t="str">
            <v>2020年</v>
          </cell>
          <cell r="G318" t="str">
            <v>李翅翅</v>
          </cell>
          <cell r="H318" t="str">
            <v>整形科</v>
          </cell>
          <cell r="I318" t="str">
            <v>规培研究生</v>
          </cell>
        </row>
        <row r="319">
          <cell r="B319" t="str">
            <v>7AK011</v>
          </cell>
          <cell r="C319">
            <v>-11689</v>
          </cell>
          <cell r="D319" t="str">
            <v>外科（整形科）</v>
          </cell>
          <cell r="E319">
            <v>13867728852</v>
          </cell>
          <cell r="F319" t="str">
            <v>2020年</v>
          </cell>
          <cell r="G319" t="str">
            <v>李力群</v>
          </cell>
          <cell r="H319" t="str">
            <v>整形科</v>
          </cell>
          <cell r="I319" t="str">
            <v>规培研究生</v>
          </cell>
        </row>
        <row r="320">
          <cell r="B320" t="str">
            <v>7AK291</v>
          </cell>
          <cell r="C320">
            <v>-12177</v>
          </cell>
          <cell r="D320" t="str">
            <v>外科</v>
          </cell>
          <cell r="E320">
            <v>15257703348</v>
          </cell>
          <cell r="F320" t="str">
            <v>2020年</v>
          </cell>
          <cell r="G320" t="str">
            <v>李绍堂</v>
          </cell>
          <cell r="H320" t="str">
            <v>结直肠肛门外科</v>
          </cell>
          <cell r="I320" t="str">
            <v>规培研究生</v>
          </cell>
        </row>
        <row r="321">
          <cell r="B321" t="str">
            <v>7AK283</v>
          </cell>
          <cell r="C321">
            <v>-12169</v>
          </cell>
          <cell r="D321" t="str">
            <v>外科</v>
          </cell>
          <cell r="E321">
            <v>15968723118</v>
          </cell>
          <cell r="F321" t="str">
            <v>2020年</v>
          </cell>
          <cell r="G321" t="str">
            <v>李绍堂</v>
          </cell>
          <cell r="H321" t="str">
            <v>结直肠肛门外科</v>
          </cell>
          <cell r="I321" t="str">
            <v>规培研究生</v>
          </cell>
        </row>
        <row r="322">
          <cell r="B322" t="str">
            <v>7AK282</v>
          </cell>
          <cell r="C322">
            <v>-12168</v>
          </cell>
          <cell r="D322" t="str">
            <v>外科</v>
          </cell>
          <cell r="E322">
            <v>15088925698</v>
          </cell>
          <cell r="F322" t="str">
            <v>2020年</v>
          </cell>
          <cell r="G322" t="str">
            <v>林才</v>
          </cell>
          <cell r="H322" t="str">
            <v>烧伤·伤口中心</v>
          </cell>
          <cell r="I322" t="str">
            <v>规培研究生</v>
          </cell>
        </row>
        <row r="323">
          <cell r="B323" t="str">
            <v>7AK316</v>
          </cell>
          <cell r="C323">
            <v>-12202</v>
          </cell>
          <cell r="D323" t="str">
            <v>外科（心胸外科）</v>
          </cell>
          <cell r="E323">
            <v>15858263101</v>
          </cell>
          <cell r="F323" t="str">
            <v>2020年</v>
          </cell>
          <cell r="G323" t="str">
            <v>林晓铭</v>
          </cell>
          <cell r="H323" t="str">
            <v>胸外科</v>
          </cell>
          <cell r="I323" t="str">
            <v>规培研究生</v>
          </cell>
        </row>
        <row r="324">
          <cell r="B324" t="str">
            <v>7AK313</v>
          </cell>
          <cell r="C324">
            <v>-12199</v>
          </cell>
          <cell r="D324" t="str">
            <v>外科（心胸外科）</v>
          </cell>
          <cell r="E324">
            <v>13459097000</v>
          </cell>
          <cell r="F324" t="str">
            <v>2020年</v>
          </cell>
          <cell r="G324" t="str">
            <v>林晓铭</v>
          </cell>
          <cell r="H324" t="str">
            <v>胸外科</v>
          </cell>
          <cell r="I324" t="str">
            <v>规培研究生</v>
          </cell>
        </row>
        <row r="325">
          <cell r="B325" t="str">
            <v>7AK317</v>
          </cell>
          <cell r="C325">
            <v>-12203</v>
          </cell>
          <cell r="D325" t="str">
            <v>外科（心胸外科）</v>
          </cell>
          <cell r="E325">
            <v>18757791218</v>
          </cell>
          <cell r="F325" t="str">
            <v>2020年</v>
          </cell>
          <cell r="G325" t="str">
            <v>刘瑜</v>
          </cell>
          <cell r="H325" t="str">
            <v>胸外科</v>
          </cell>
          <cell r="I325" t="str">
            <v>规培研究生</v>
          </cell>
        </row>
        <row r="326">
          <cell r="B326" t="str">
            <v>7AK286</v>
          </cell>
          <cell r="C326">
            <v>-12172</v>
          </cell>
          <cell r="D326" t="str">
            <v>外科</v>
          </cell>
          <cell r="E326">
            <v>18815011978</v>
          </cell>
          <cell r="F326" t="str">
            <v>2020年</v>
          </cell>
          <cell r="G326" t="str">
            <v>刘政军</v>
          </cell>
          <cell r="H326" t="str">
            <v>烧伤·伤口中心</v>
          </cell>
          <cell r="I326" t="str">
            <v>规培研究生</v>
          </cell>
        </row>
        <row r="327">
          <cell r="B327" t="str">
            <v>7AK280</v>
          </cell>
          <cell r="C327">
            <v>-12166</v>
          </cell>
          <cell r="D327" t="str">
            <v>外科</v>
          </cell>
          <cell r="E327">
            <v>19858732372</v>
          </cell>
          <cell r="F327" t="str">
            <v>2020年</v>
          </cell>
          <cell r="G327" t="str">
            <v>潘贻飞</v>
          </cell>
          <cell r="H327" t="str">
            <v>结直肠肛门外科</v>
          </cell>
          <cell r="I327" t="str">
            <v>规培研究生</v>
          </cell>
        </row>
        <row r="328">
          <cell r="B328" t="str">
            <v>7AK018</v>
          </cell>
          <cell r="C328">
            <v>-11696</v>
          </cell>
          <cell r="D328" t="str">
            <v>外科</v>
          </cell>
          <cell r="E328">
            <v>15558863515</v>
          </cell>
          <cell r="F328" t="str">
            <v>2020年</v>
          </cell>
          <cell r="G328" t="str">
            <v>瞿金妙</v>
          </cell>
          <cell r="H328" t="str">
            <v>甲状腺外科</v>
          </cell>
          <cell r="I328" t="str">
            <v>规培研究生</v>
          </cell>
        </row>
        <row r="329">
          <cell r="B329" t="str">
            <v>7AK293</v>
          </cell>
          <cell r="C329">
            <v>-12179</v>
          </cell>
          <cell r="D329" t="str">
            <v>外科</v>
          </cell>
          <cell r="E329">
            <v>18267831338</v>
          </cell>
          <cell r="F329" t="str">
            <v>2020年</v>
          </cell>
          <cell r="G329" t="str">
            <v>施红旗</v>
          </cell>
          <cell r="H329" t="str">
            <v>肝胆外科</v>
          </cell>
          <cell r="I329" t="str">
            <v>规培研究生</v>
          </cell>
        </row>
        <row r="330">
          <cell r="B330" t="str">
            <v>7AK020</v>
          </cell>
          <cell r="C330">
            <v>-11698</v>
          </cell>
          <cell r="D330" t="str">
            <v>外科</v>
          </cell>
          <cell r="E330">
            <v>15968710573</v>
          </cell>
          <cell r="F330" t="str">
            <v>2020年</v>
          </cell>
          <cell r="G330" t="str">
            <v>屠金夫</v>
          </cell>
          <cell r="H330" t="str">
            <v>肝胆外科</v>
          </cell>
          <cell r="I330" t="str">
            <v>规培研究生</v>
          </cell>
        </row>
        <row r="331">
          <cell r="B331" t="str">
            <v>7AK312</v>
          </cell>
          <cell r="C331">
            <v>-12198</v>
          </cell>
          <cell r="D331" t="str">
            <v>外科（心胸外科）</v>
          </cell>
          <cell r="E331">
            <v>18245496721</v>
          </cell>
          <cell r="F331" t="str">
            <v>2020年</v>
          </cell>
          <cell r="G331" t="str">
            <v>王珏1</v>
          </cell>
          <cell r="H331" t="str">
            <v>心胸外科</v>
          </cell>
          <cell r="I331" t="str">
            <v>规培研究生</v>
          </cell>
        </row>
        <row r="332">
          <cell r="B332" t="str">
            <v>7AK311</v>
          </cell>
          <cell r="C332">
            <v>-12197</v>
          </cell>
          <cell r="D332" t="str">
            <v>外科（心胸外科）</v>
          </cell>
          <cell r="E332">
            <v>18534538917</v>
          </cell>
          <cell r="F332" t="str">
            <v>2020年</v>
          </cell>
          <cell r="G332" t="str">
            <v>王珏1</v>
          </cell>
          <cell r="H332" t="str">
            <v>心胸外科</v>
          </cell>
          <cell r="I332" t="str">
            <v>规培研究生</v>
          </cell>
        </row>
        <row r="333">
          <cell r="B333" t="str">
            <v>7AK019</v>
          </cell>
          <cell r="C333">
            <v>-11697</v>
          </cell>
          <cell r="D333" t="str">
            <v>外科</v>
          </cell>
          <cell r="E333">
            <v>13858873069</v>
          </cell>
          <cell r="F333" t="str">
            <v>2020年</v>
          </cell>
          <cell r="G333" t="str">
            <v>王瓯晨</v>
          </cell>
          <cell r="H333" t="str">
            <v>乳腺外科</v>
          </cell>
          <cell r="I333" t="str">
            <v>规培研究生</v>
          </cell>
        </row>
        <row r="334">
          <cell r="B334" t="str">
            <v>7AK308</v>
          </cell>
          <cell r="C334">
            <v>-12194</v>
          </cell>
          <cell r="D334" t="str">
            <v>外科（泌尿外科）</v>
          </cell>
          <cell r="E334">
            <v>15622131865</v>
          </cell>
          <cell r="F334" t="str">
            <v>2020年</v>
          </cell>
          <cell r="G334" t="str">
            <v>翁志梁</v>
          </cell>
          <cell r="H334" t="str">
            <v>泌尿外科</v>
          </cell>
          <cell r="I334" t="str">
            <v>规培研究生</v>
          </cell>
        </row>
        <row r="335">
          <cell r="B335" t="str">
            <v>7AK306</v>
          </cell>
          <cell r="C335">
            <v>-12192</v>
          </cell>
          <cell r="D335" t="str">
            <v>外科（泌尿外科）</v>
          </cell>
          <cell r="E335">
            <v>15957738279</v>
          </cell>
          <cell r="F335" t="str">
            <v>2020年</v>
          </cell>
          <cell r="G335" t="str">
            <v>吴存造</v>
          </cell>
          <cell r="H335" t="str">
            <v>移植科</v>
          </cell>
          <cell r="I335" t="str">
            <v>规培研究生</v>
          </cell>
        </row>
        <row r="336">
          <cell r="B336" t="str">
            <v>7AK010</v>
          </cell>
          <cell r="C336">
            <v>-11688</v>
          </cell>
          <cell r="D336" t="str">
            <v>外科（泌尿外科）</v>
          </cell>
          <cell r="E336">
            <v>15057762157</v>
          </cell>
          <cell r="F336" t="str">
            <v>2020年</v>
          </cell>
          <cell r="G336" t="str">
            <v>谢辉</v>
          </cell>
          <cell r="H336" t="str">
            <v>泌尿外科</v>
          </cell>
          <cell r="I336" t="str">
            <v>规培研究生</v>
          </cell>
        </row>
        <row r="337">
          <cell r="B337" t="str">
            <v>7AK275</v>
          </cell>
          <cell r="C337">
            <v>-12161</v>
          </cell>
          <cell r="D337" t="str">
            <v>外科</v>
          </cell>
          <cell r="E337">
            <v>15058358900</v>
          </cell>
          <cell r="F337" t="str">
            <v>2020年</v>
          </cell>
          <cell r="G337" t="str">
            <v>杨文军</v>
          </cell>
          <cell r="H337" t="str">
            <v>肝胆外科</v>
          </cell>
          <cell r="I337" t="str">
            <v>规培研究生</v>
          </cell>
        </row>
        <row r="338">
          <cell r="B338" t="str">
            <v>7AK292</v>
          </cell>
          <cell r="C338">
            <v>-12178</v>
          </cell>
          <cell r="D338" t="str">
            <v>外科</v>
          </cell>
          <cell r="E338">
            <v>17857058874</v>
          </cell>
          <cell r="F338" t="str">
            <v>2020年</v>
          </cell>
          <cell r="G338" t="str">
            <v>叶乐驰</v>
          </cell>
          <cell r="H338" t="str">
            <v>结直肠肛门外科</v>
          </cell>
          <cell r="I338" t="str">
            <v>规培研究生</v>
          </cell>
        </row>
        <row r="339">
          <cell r="B339" t="str">
            <v>7AK305</v>
          </cell>
          <cell r="C339">
            <v>-12191</v>
          </cell>
          <cell r="D339" t="str">
            <v>外科（泌尿外科）</v>
          </cell>
          <cell r="E339">
            <v>18768431244</v>
          </cell>
          <cell r="F339" t="str">
            <v>2020年</v>
          </cell>
          <cell r="G339" t="str">
            <v>余志贤</v>
          </cell>
          <cell r="H339" t="str">
            <v>泌尿外科</v>
          </cell>
          <cell r="I339" t="str">
            <v>规培研究生</v>
          </cell>
        </row>
        <row r="340">
          <cell r="B340" t="str">
            <v>7AK013</v>
          </cell>
          <cell r="C340">
            <v>-11691</v>
          </cell>
          <cell r="D340" t="str">
            <v>外科</v>
          </cell>
          <cell r="E340">
            <v>15968766170</v>
          </cell>
          <cell r="F340" t="str">
            <v>2020年</v>
          </cell>
          <cell r="G340" t="str">
            <v>张启瑜</v>
          </cell>
          <cell r="H340" t="str">
            <v>肝胆外科</v>
          </cell>
          <cell r="I340" t="str">
            <v>规培研究生</v>
          </cell>
        </row>
        <row r="341">
          <cell r="B341" t="str">
            <v>7AK344</v>
          </cell>
          <cell r="C341">
            <v>-12230</v>
          </cell>
          <cell r="D341" t="str">
            <v>外科</v>
          </cell>
          <cell r="E341">
            <v>15168755990</v>
          </cell>
          <cell r="F341" t="str">
            <v>2020年</v>
          </cell>
          <cell r="G341" t="str">
            <v>张筱骅</v>
          </cell>
          <cell r="H341" t="str">
            <v>乳腺外科</v>
          </cell>
          <cell r="I341" t="str">
            <v>规培研究生</v>
          </cell>
        </row>
        <row r="342">
          <cell r="B342" t="str">
            <v>7AK021</v>
          </cell>
          <cell r="C342">
            <v>-11699</v>
          </cell>
          <cell r="D342" t="str">
            <v>外科</v>
          </cell>
          <cell r="E342">
            <v>18267856228</v>
          </cell>
          <cell r="F342" t="str">
            <v>2020年</v>
          </cell>
          <cell r="G342" t="str">
            <v>张筱骅</v>
          </cell>
          <cell r="H342" t="str">
            <v>乳腺外科</v>
          </cell>
          <cell r="I342" t="str">
            <v>规培研究生</v>
          </cell>
        </row>
        <row r="343">
          <cell r="B343" t="str">
            <v>7AK281</v>
          </cell>
          <cell r="C343">
            <v>-12167</v>
          </cell>
          <cell r="D343" t="str">
            <v>外科</v>
          </cell>
          <cell r="E343">
            <v>15957796028</v>
          </cell>
          <cell r="F343" t="str">
            <v>2020年</v>
          </cell>
          <cell r="G343" t="str">
            <v>左志贵</v>
          </cell>
          <cell r="H343" t="str">
            <v>结直肠肛门外科</v>
          </cell>
          <cell r="I343" t="str">
            <v>规培研究生</v>
          </cell>
        </row>
        <row r="344">
          <cell r="B344" t="str">
            <v>7AK288</v>
          </cell>
          <cell r="C344">
            <v>-12174</v>
          </cell>
          <cell r="D344" t="str">
            <v>外科</v>
          </cell>
          <cell r="E344">
            <v>13336088112</v>
          </cell>
          <cell r="F344" t="str">
            <v>2020年</v>
          </cell>
          <cell r="G344" t="str">
            <v>左志贵</v>
          </cell>
          <cell r="H344" t="str">
            <v>结直肠肛门外科</v>
          </cell>
          <cell r="I344" t="str">
            <v>规培研究生</v>
          </cell>
        </row>
        <row r="345">
          <cell r="B345" t="str">
            <v>7AK279</v>
          </cell>
          <cell r="C345">
            <v>-12165</v>
          </cell>
          <cell r="D345" t="str">
            <v>外科</v>
          </cell>
          <cell r="E345">
            <v>18358743553</v>
          </cell>
          <cell r="F345" t="str">
            <v>2020年</v>
          </cell>
          <cell r="G345" t="str">
            <v>左志贵</v>
          </cell>
          <cell r="H345" t="str">
            <v>结直肠肛门外科</v>
          </cell>
          <cell r="I345" t="str">
            <v>规培研究生</v>
          </cell>
        </row>
        <row r="346">
          <cell r="B346" t="str">
            <v>7AK337</v>
          </cell>
          <cell r="C346">
            <v>-12223</v>
          </cell>
          <cell r="D346" t="str">
            <v>眼科</v>
          </cell>
          <cell r="E346">
            <v>18867743676</v>
          </cell>
          <cell r="F346" t="str">
            <v>2020年</v>
          </cell>
          <cell r="G346" t="str">
            <v>蒋自培</v>
          </cell>
          <cell r="H346" t="str">
            <v>眼科</v>
          </cell>
          <cell r="I346" t="str">
            <v>规培研究生</v>
          </cell>
        </row>
        <row r="347">
          <cell r="B347" t="str">
            <v>7AK271</v>
          </cell>
          <cell r="C347">
            <v>-12157</v>
          </cell>
          <cell r="D347" t="str">
            <v>检验医学科</v>
          </cell>
          <cell r="E347">
            <v>13587831673</v>
          </cell>
          <cell r="F347" t="str">
            <v>2020年</v>
          </cell>
          <cell r="G347" t="str">
            <v>王明山</v>
          </cell>
          <cell r="H347" t="str">
            <v>检验科</v>
          </cell>
          <cell r="I347" t="str">
            <v>规培研究生</v>
          </cell>
        </row>
        <row r="348">
          <cell r="B348" t="str">
            <v>7AK268</v>
          </cell>
          <cell r="C348">
            <v>-12154</v>
          </cell>
          <cell r="D348" t="str">
            <v>检验医学科</v>
          </cell>
          <cell r="E348">
            <v>15967710681</v>
          </cell>
          <cell r="F348" t="str">
            <v>2020年</v>
          </cell>
          <cell r="G348" t="str">
            <v>王瑜敏</v>
          </cell>
          <cell r="H348" t="str">
            <v>检验科</v>
          </cell>
          <cell r="I348" t="str">
            <v>规培研究生</v>
          </cell>
        </row>
        <row r="349">
          <cell r="B349" t="str">
            <v>7AK273</v>
          </cell>
          <cell r="C349">
            <v>-12159</v>
          </cell>
          <cell r="D349" t="str">
            <v>检验医学科</v>
          </cell>
          <cell r="E349">
            <v>13787656852</v>
          </cell>
          <cell r="F349" t="str">
            <v>2020年</v>
          </cell>
          <cell r="G349" t="str">
            <v>王瑜敏</v>
          </cell>
          <cell r="H349" t="str">
            <v>检验科</v>
          </cell>
          <cell r="I349" t="str">
            <v>规培研究生</v>
          </cell>
        </row>
        <row r="350">
          <cell r="B350" t="str">
            <v>7AK272</v>
          </cell>
          <cell r="C350">
            <v>-12158</v>
          </cell>
          <cell r="D350" t="str">
            <v>检验医学科</v>
          </cell>
          <cell r="E350">
            <v>15561609879</v>
          </cell>
          <cell r="F350" t="str">
            <v>2020年</v>
          </cell>
          <cell r="G350" t="str">
            <v>周铁丽</v>
          </cell>
          <cell r="H350" t="str">
            <v>检验科</v>
          </cell>
          <cell r="I350" t="str">
            <v>规培研究生</v>
          </cell>
        </row>
        <row r="351">
          <cell r="B351" t="str">
            <v>7AK269</v>
          </cell>
          <cell r="C351">
            <v>-12155</v>
          </cell>
          <cell r="D351" t="str">
            <v>检验医学科</v>
          </cell>
          <cell r="E351">
            <v>15858594558</v>
          </cell>
          <cell r="F351" t="str">
            <v>2020年</v>
          </cell>
          <cell r="G351" t="str">
            <v>周铁丽</v>
          </cell>
          <cell r="H351" t="str">
            <v>检验科</v>
          </cell>
          <cell r="I351" t="str">
            <v>规培研究生</v>
          </cell>
        </row>
        <row r="352">
          <cell r="B352" t="str">
            <v>7AK382</v>
          </cell>
          <cell r="C352">
            <v>-12269</v>
          </cell>
          <cell r="D352" t="str">
            <v>重症医学科</v>
          </cell>
          <cell r="E352">
            <v>15869635559</v>
          </cell>
          <cell r="F352" t="str">
            <v>2020年</v>
          </cell>
          <cell r="G352" t="str">
            <v>潘景业</v>
          </cell>
          <cell r="H352" t="str">
            <v>党政综合办</v>
          </cell>
          <cell r="I352" t="str">
            <v>规培研究生</v>
          </cell>
        </row>
        <row r="353">
          <cell r="B353" t="str">
            <v>7AK439</v>
          </cell>
          <cell r="C353">
            <v>-12326</v>
          </cell>
          <cell r="D353" t="str">
            <v>精神科</v>
          </cell>
          <cell r="E353">
            <v>13588145773</v>
          </cell>
          <cell r="F353" t="str">
            <v>2020年</v>
          </cell>
          <cell r="G353" t="str">
            <v>潘景业</v>
          </cell>
          <cell r="H353" t="str">
            <v>党政综合办公室</v>
          </cell>
          <cell r="I353" t="str">
            <v>规培研究生</v>
          </cell>
        </row>
        <row r="354">
          <cell r="B354" t="str">
            <v>7AK438</v>
          </cell>
          <cell r="C354">
            <v>-12325</v>
          </cell>
          <cell r="D354" t="str">
            <v>精神科</v>
          </cell>
          <cell r="E354">
            <v>18152596878</v>
          </cell>
          <cell r="F354" t="str">
            <v>2020年</v>
          </cell>
          <cell r="G354" t="str">
            <v>于欣</v>
          </cell>
          <cell r="H354" t="e">
            <v>#N/A</v>
          </cell>
          <cell r="I354" t="str">
            <v>规培研究生</v>
          </cell>
        </row>
        <row r="355">
          <cell r="B355" t="str">
            <v>7AK437</v>
          </cell>
          <cell r="C355">
            <v>-12324</v>
          </cell>
          <cell r="D355" t="str">
            <v>精神科</v>
          </cell>
          <cell r="E355">
            <v>17865207530</v>
          </cell>
          <cell r="F355" t="str">
            <v>2020年</v>
          </cell>
          <cell r="G355" t="str">
            <v>于欣</v>
          </cell>
          <cell r="H355" t="e">
            <v>#N/A</v>
          </cell>
          <cell r="I355" t="str">
            <v>规培研究生</v>
          </cell>
        </row>
        <row r="356">
          <cell r="B356" t="str">
            <v>7AK004</v>
          </cell>
          <cell r="C356">
            <v>-11682</v>
          </cell>
          <cell r="D356" t="str">
            <v>内科</v>
          </cell>
          <cell r="E356">
            <v>15267752955</v>
          </cell>
          <cell r="F356" t="str">
            <v>2020年</v>
          </cell>
          <cell r="G356" t="str">
            <v>谷雪梅</v>
          </cell>
          <cell r="H356" t="str">
            <v>内分泌科</v>
          </cell>
          <cell r="I356" t="str">
            <v>规培研究生</v>
          </cell>
        </row>
        <row r="357">
          <cell r="B357" t="str">
            <v>7AK196</v>
          </cell>
          <cell r="C357">
            <v>-12082</v>
          </cell>
          <cell r="D357" t="str">
            <v>内科</v>
          </cell>
          <cell r="E357">
            <v>18267738566</v>
          </cell>
          <cell r="F357" t="str">
            <v>2020年</v>
          </cell>
          <cell r="G357" t="str">
            <v>江松福</v>
          </cell>
          <cell r="H357" t="str">
            <v>血液内科</v>
          </cell>
          <cell r="I357" t="str">
            <v>规培研究生</v>
          </cell>
        </row>
        <row r="358">
          <cell r="B358">
            <v>121111</v>
          </cell>
          <cell r="C358">
            <v>14721</v>
          </cell>
          <cell r="D358" t="str">
            <v>超声医学科</v>
          </cell>
          <cell r="E358">
            <v>15888270742</v>
          </cell>
          <cell r="F358" t="str">
            <v>2021年</v>
          </cell>
          <cell r="G358" t="str">
            <v>谢作流</v>
          </cell>
          <cell r="H358" t="str">
            <v>超声科</v>
          </cell>
          <cell r="I358" t="str">
            <v>住院医师-本院</v>
          </cell>
        </row>
        <row r="359">
          <cell r="B359" t="str">
            <v>727L53</v>
          </cell>
          <cell r="C359">
            <v>15020</v>
          </cell>
          <cell r="D359" t="str">
            <v>超声医学科</v>
          </cell>
          <cell r="E359">
            <v>13758848681</v>
          </cell>
          <cell r="F359" t="str">
            <v>2021年</v>
          </cell>
          <cell r="G359" t="str">
            <v>林晓</v>
          </cell>
          <cell r="H359" t="str">
            <v>超声科</v>
          </cell>
          <cell r="I359" t="str">
            <v>住院医师-外院</v>
          </cell>
        </row>
        <row r="360">
          <cell r="B360" t="str">
            <v>727L55</v>
          </cell>
          <cell r="C360">
            <v>15023</v>
          </cell>
          <cell r="D360" t="str">
            <v>超声医学科</v>
          </cell>
          <cell r="E360">
            <v>13968851638</v>
          </cell>
          <cell r="F360" t="str">
            <v>2021年</v>
          </cell>
          <cell r="G360" t="str">
            <v>林晓</v>
          </cell>
          <cell r="H360" t="str">
            <v>超声科</v>
          </cell>
          <cell r="I360" t="str">
            <v>住院医师-外院</v>
          </cell>
        </row>
        <row r="361">
          <cell r="B361" t="str">
            <v>727L52</v>
          </cell>
          <cell r="C361">
            <v>15021</v>
          </cell>
          <cell r="D361" t="str">
            <v>超声医学科</v>
          </cell>
          <cell r="E361">
            <v>13967728355</v>
          </cell>
          <cell r="F361" t="str">
            <v>2021年</v>
          </cell>
          <cell r="G361" t="str">
            <v>廖书生</v>
          </cell>
          <cell r="H361" t="str">
            <v>超声科</v>
          </cell>
          <cell r="I361" t="str">
            <v>住院医师-外院</v>
          </cell>
        </row>
        <row r="362">
          <cell r="B362" t="str">
            <v>727L54</v>
          </cell>
          <cell r="C362">
            <v>15022</v>
          </cell>
          <cell r="D362" t="str">
            <v>超声医学科</v>
          </cell>
          <cell r="E362">
            <v>15258427782</v>
          </cell>
          <cell r="F362" t="str">
            <v>2021年</v>
          </cell>
          <cell r="G362" t="str">
            <v>廖书生</v>
          </cell>
          <cell r="H362" t="str">
            <v>超声科</v>
          </cell>
          <cell r="I362" t="str">
            <v>住院医师-外院</v>
          </cell>
        </row>
        <row r="363">
          <cell r="B363" t="str">
            <v>727L56</v>
          </cell>
          <cell r="C363">
            <v>15024</v>
          </cell>
          <cell r="D363" t="str">
            <v>儿科</v>
          </cell>
          <cell r="E363">
            <v>15888767808</v>
          </cell>
          <cell r="F363" t="str">
            <v>2021年</v>
          </cell>
          <cell r="G363" t="str">
            <v>张玲玲</v>
          </cell>
          <cell r="H363" t="str">
            <v>儿科</v>
          </cell>
          <cell r="I363" t="str">
            <v>住院医师-外院</v>
          </cell>
        </row>
        <row r="364">
          <cell r="B364" t="str">
            <v>727L57</v>
          </cell>
          <cell r="C364">
            <v>15025</v>
          </cell>
          <cell r="D364" t="str">
            <v>耳鼻咽喉科</v>
          </cell>
          <cell r="E364">
            <v>15888767103</v>
          </cell>
          <cell r="F364" t="str">
            <v>2021年</v>
          </cell>
          <cell r="G364" t="str">
            <v>杜瀚</v>
          </cell>
          <cell r="H364" t="str">
            <v>耳鼻咽喉科</v>
          </cell>
          <cell r="I364" t="str">
            <v>住院医师-外院</v>
          </cell>
        </row>
        <row r="365">
          <cell r="B365" t="str">
            <v>727L59</v>
          </cell>
          <cell r="C365">
            <v>15027</v>
          </cell>
          <cell r="D365" t="str">
            <v>放射科</v>
          </cell>
          <cell r="E365">
            <v>15167750387</v>
          </cell>
          <cell r="F365" t="str">
            <v>2021年</v>
          </cell>
          <cell r="G365" t="str">
            <v>叶彩儿</v>
          </cell>
          <cell r="H365" t="str">
            <v>放射科</v>
          </cell>
          <cell r="I365" t="str">
            <v>住院医师-外院</v>
          </cell>
        </row>
        <row r="366">
          <cell r="B366" t="str">
            <v>727L58</v>
          </cell>
          <cell r="C366">
            <v>15026</v>
          </cell>
          <cell r="D366" t="str">
            <v>放射科</v>
          </cell>
          <cell r="E366">
            <v>13587660773</v>
          </cell>
          <cell r="F366" t="str">
            <v>2021年</v>
          </cell>
          <cell r="G366" t="str">
            <v>潘克华</v>
          </cell>
          <cell r="H366" t="str">
            <v>放射科</v>
          </cell>
          <cell r="I366" t="str">
            <v>住院医师-外院</v>
          </cell>
        </row>
        <row r="367">
          <cell r="B367" t="str">
            <v>729L22</v>
          </cell>
          <cell r="C367">
            <v>15091</v>
          </cell>
          <cell r="D367" t="str">
            <v>放射科</v>
          </cell>
          <cell r="E367">
            <v>18267098282</v>
          </cell>
          <cell r="F367" t="str">
            <v>2021年</v>
          </cell>
          <cell r="G367" t="str">
            <v>黄杨见</v>
          </cell>
          <cell r="H367" t="str">
            <v>放射科</v>
          </cell>
          <cell r="I367" t="str">
            <v>住院医师-外院</v>
          </cell>
        </row>
        <row r="368">
          <cell r="B368" t="str">
            <v>729L21</v>
          </cell>
          <cell r="C368">
            <v>15086</v>
          </cell>
          <cell r="D368" t="str">
            <v>放射科</v>
          </cell>
          <cell r="E368">
            <v>18358542047</v>
          </cell>
          <cell r="F368" t="str">
            <v>2021年</v>
          </cell>
          <cell r="G368" t="str">
            <v>孙厚长</v>
          </cell>
          <cell r="H368" t="str">
            <v>放射科</v>
          </cell>
          <cell r="I368" t="str">
            <v>住院医师-外院</v>
          </cell>
        </row>
        <row r="369">
          <cell r="B369">
            <v>621023</v>
          </cell>
          <cell r="C369">
            <v>14967</v>
          </cell>
          <cell r="D369" t="str">
            <v>妇产科</v>
          </cell>
          <cell r="E369">
            <v>15867137918</v>
          </cell>
          <cell r="F369" t="str">
            <v>2021年</v>
          </cell>
          <cell r="G369" t="str">
            <v>杨海燕</v>
          </cell>
          <cell r="H369" t="str">
            <v>生殖医学中心</v>
          </cell>
          <cell r="I369" t="str">
            <v>住院医师-本院</v>
          </cell>
        </row>
        <row r="370">
          <cell r="B370" t="str">
            <v>727L60</v>
          </cell>
          <cell r="C370">
            <v>15028</v>
          </cell>
          <cell r="D370" t="str">
            <v>妇产科</v>
          </cell>
          <cell r="E370">
            <v>15057708275</v>
          </cell>
          <cell r="F370" t="str">
            <v>2021年</v>
          </cell>
          <cell r="G370" t="str">
            <v>钱旭芳</v>
          </cell>
          <cell r="H370" t="str">
            <v>产科</v>
          </cell>
          <cell r="I370" t="str">
            <v>住院医师-外院</v>
          </cell>
        </row>
        <row r="371">
          <cell r="B371">
            <v>121029</v>
          </cell>
          <cell r="C371">
            <v>14693</v>
          </cell>
          <cell r="D371" t="str">
            <v>骨科</v>
          </cell>
          <cell r="E371">
            <v>13732050655</v>
          </cell>
          <cell r="F371" t="str">
            <v>2021年</v>
          </cell>
          <cell r="G371" t="str">
            <v>陈雷</v>
          </cell>
          <cell r="H371" t="str">
            <v>骨科</v>
          </cell>
          <cell r="I371" t="str">
            <v>住院医师-本院</v>
          </cell>
        </row>
        <row r="372">
          <cell r="B372">
            <v>121033</v>
          </cell>
          <cell r="C372">
            <v>14697</v>
          </cell>
          <cell r="D372" t="str">
            <v>骨科</v>
          </cell>
          <cell r="E372">
            <v>13567785233</v>
          </cell>
          <cell r="F372" t="str">
            <v>2021年</v>
          </cell>
          <cell r="G372" t="str">
            <v>张怀保</v>
          </cell>
          <cell r="H372" t="str">
            <v>骨科</v>
          </cell>
          <cell r="I372" t="str">
            <v>住院医师-本院</v>
          </cell>
        </row>
        <row r="373">
          <cell r="B373" t="str">
            <v>727L61</v>
          </cell>
          <cell r="C373">
            <v>15029</v>
          </cell>
          <cell r="D373" t="str">
            <v>骨科</v>
          </cell>
          <cell r="E373">
            <v>19817500917</v>
          </cell>
          <cell r="F373" t="str">
            <v>2021年</v>
          </cell>
          <cell r="G373" t="str">
            <v>周海波</v>
          </cell>
          <cell r="H373" t="str">
            <v>骨科</v>
          </cell>
          <cell r="I373" t="str">
            <v>住院医师-外院</v>
          </cell>
        </row>
        <row r="374">
          <cell r="B374" t="str">
            <v>727L62</v>
          </cell>
          <cell r="C374">
            <v>15030</v>
          </cell>
          <cell r="D374" t="str">
            <v>骨科</v>
          </cell>
          <cell r="E374">
            <v>15058381700</v>
          </cell>
          <cell r="F374" t="str">
            <v>2021年</v>
          </cell>
          <cell r="G374" t="str">
            <v>王宇</v>
          </cell>
          <cell r="H374" t="str">
            <v>骨科</v>
          </cell>
          <cell r="I374" t="str">
            <v>住院医师-外院</v>
          </cell>
        </row>
        <row r="375">
          <cell r="B375" t="str">
            <v>727L63</v>
          </cell>
          <cell r="C375">
            <v>15031</v>
          </cell>
          <cell r="D375" t="str">
            <v>精神科</v>
          </cell>
          <cell r="E375">
            <v>17769504550</v>
          </cell>
          <cell r="F375" t="str">
            <v>2021年</v>
          </cell>
          <cell r="G375" t="str">
            <v>赵永忠</v>
          </cell>
          <cell r="H375" t="str">
            <v>精神卫生科</v>
          </cell>
          <cell r="I375" t="str">
            <v>住院医师-外院</v>
          </cell>
        </row>
        <row r="376">
          <cell r="B376" t="str">
            <v>727L65</v>
          </cell>
          <cell r="C376">
            <v>15033</v>
          </cell>
          <cell r="D376" t="str">
            <v>精神科</v>
          </cell>
          <cell r="E376">
            <v>18358721877</v>
          </cell>
          <cell r="F376" t="str">
            <v>2021年</v>
          </cell>
          <cell r="G376" t="str">
            <v>陈宏2</v>
          </cell>
          <cell r="H376" t="str">
            <v>精神卫生科</v>
          </cell>
          <cell r="I376" t="str">
            <v>住院医师-外院</v>
          </cell>
        </row>
        <row r="377">
          <cell r="B377" t="str">
            <v>727L70</v>
          </cell>
          <cell r="C377">
            <v>15038</v>
          </cell>
          <cell r="D377" t="str">
            <v>口腔全科</v>
          </cell>
          <cell r="E377">
            <v>17858902076</v>
          </cell>
          <cell r="F377" t="str">
            <v>2021年</v>
          </cell>
          <cell r="G377" t="str">
            <v>王莹</v>
          </cell>
          <cell r="H377" t="str">
            <v>口腔科</v>
          </cell>
          <cell r="I377" t="str">
            <v>住院医师-外院</v>
          </cell>
        </row>
        <row r="378">
          <cell r="B378" t="str">
            <v>727L72</v>
          </cell>
          <cell r="C378">
            <v>15040</v>
          </cell>
          <cell r="D378" t="str">
            <v>口腔全科</v>
          </cell>
          <cell r="E378">
            <v>18358797586</v>
          </cell>
          <cell r="F378" t="str">
            <v>2021年</v>
          </cell>
          <cell r="G378" t="str">
            <v>黄建静</v>
          </cell>
          <cell r="H378" t="str">
            <v>口腔科</v>
          </cell>
          <cell r="I378" t="str">
            <v>住院医师-外院</v>
          </cell>
        </row>
        <row r="379">
          <cell r="B379" t="str">
            <v>727L71</v>
          </cell>
          <cell r="C379">
            <v>15039</v>
          </cell>
          <cell r="D379" t="str">
            <v>口腔全科</v>
          </cell>
          <cell r="E379">
            <v>15258625898</v>
          </cell>
          <cell r="F379" t="str">
            <v>2021年</v>
          </cell>
          <cell r="G379" t="str">
            <v>王莹</v>
          </cell>
          <cell r="H379" t="str">
            <v>口腔科</v>
          </cell>
          <cell r="I379" t="str">
            <v>住院医师-外院</v>
          </cell>
        </row>
        <row r="380">
          <cell r="B380" t="str">
            <v>727L74</v>
          </cell>
          <cell r="C380">
            <v>15042</v>
          </cell>
          <cell r="D380" t="str">
            <v>临床病理科</v>
          </cell>
          <cell r="E380">
            <v>15988734502</v>
          </cell>
          <cell r="F380" t="str">
            <v>2021年</v>
          </cell>
          <cell r="G380" t="str">
            <v>吴亮</v>
          </cell>
          <cell r="H380" t="str">
            <v>病理科</v>
          </cell>
          <cell r="I380" t="str">
            <v>住院医师-外院</v>
          </cell>
        </row>
        <row r="381">
          <cell r="B381" t="str">
            <v>727L73</v>
          </cell>
          <cell r="C381">
            <v>15041</v>
          </cell>
          <cell r="D381" t="str">
            <v>临床病理科</v>
          </cell>
          <cell r="E381">
            <v>18758884665</v>
          </cell>
          <cell r="F381" t="str">
            <v>2021年</v>
          </cell>
          <cell r="G381" t="str">
            <v>吴亮</v>
          </cell>
          <cell r="H381" t="str">
            <v>病理科</v>
          </cell>
          <cell r="I381" t="str">
            <v>住院医师-外院</v>
          </cell>
        </row>
        <row r="382">
          <cell r="B382">
            <v>621020</v>
          </cell>
          <cell r="C382">
            <v>14964</v>
          </cell>
          <cell r="D382" t="str">
            <v>麻醉科</v>
          </cell>
          <cell r="E382">
            <v>18267850662</v>
          </cell>
          <cell r="F382" t="str">
            <v>2021年</v>
          </cell>
          <cell r="G382" t="str">
            <v>王一川</v>
          </cell>
          <cell r="H382" t="str">
            <v>麻醉科</v>
          </cell>
          <cell r="I382" t="str">
            <v>住院医师-本院</v>
          </cell>
        </row>
        <row r="383">
          <cell r="B383">
            <v>621019</v>
          </cell>
          <cell r="C383">
            <v>14963</v>
          </cell>
          <cell r="D383" t="str">
            <v>麻醉科</v>
          </cell>
          <cell r="E383">
            <v>18858736692</v>
          </cell>
          <cell r="F383" t="str">
            <v>2021年</v>
          </cell>
          <cell r="G383" t="str">
            <v>黄陆平</v>
          </cell>
          <cell r="H383" t="str">
            <v>麻醉科</v>
          </cell>
          <cell r="I383" t="str">
            <v>住院医师-本院</v>
          </cell>
        </row>
        <row r="384">
          <cell r="B384" t="str">
            <v>727L79</v>
          </cell>
          <cell r="C384">
            <v>15047</v>
          </cell>
          <cell r="D384" t="str">
            <v>麻醉科</v>
          </cell>
          <cell r="E384">
            <v>17858381921</v>
          </cell>
          <cell r="F384" t="str">
            <v>2021年</v>
          </cell>
          <cell r="G384" t="str">
            <v>夏芳芳</v>
          </cell>
          <cell r="H384" t="str">
            <v>麻醉科</v>
          </cell>
          <cell r="I384" t="str">
            <v>住院医师-外院</v>
          </cell>
        </row>
        <row r="385">
          <cell r="B385" t="str">
            <v>727L78</v>
          </cell>
          <cell r="C385">
            <v>15046</v>
          </cell>
          <cell r="D385" t="str">
            <v>麻醉科</v>
          </cell>
          <cell r="E385">
            <v>18767822291</v>
          </cell>
          <cell r="F385" t="str">
            <v>2021年</v>
          </cell>
          <cell r="G385" t="str">
            <v>方向宇</v>
          </cell>
          <cell r="H385" t="str">
            <v>麻醉科</v>
          </cell>
          <cell r="I385" t="str">
            <v>住院医师-外院</v>
          </cell>
        </row>
        <row r="386">
          <cell r="B386" t="str">
            <v>727L76</v>
          </cell>
          <cell r="C386">
            <v>15044</v>
          </cell>
          <cell r="D386" t="str">
            <v>麻醉科</v>
          </cell>
          <cell r="E386">
            <v>18357717130</v>
          </cell>
          <cell r="F386" t="str">
            <v>2021年</v>
          </cell>
          <cell r="G386" t="str">
            <v>蒋柳明</v>
          </cell>
          <cell r="H386" t="str">
            <v>麻醉科</v>
          </cell>
          <cell r="I386" t="str">
            <v>住院医师-外院</v>
          </cell>
        </row>
        <row r="387">
          <cell r="B387" t="str">
            <v>727L80</v>
          </cell>
          <cell r="C387">
            <v>15048</v>
          </cell>
          <cell r="D387" t="str">
            <v>麻醉科</v>
          </cell>
          <cell r="E387">
            <v>18758722706</v>
          </cell>
          <cell r="F387" t="str">
            <v>2021年</v>
          </cell>
          <cell r="G387" t="str">
            <v>施克俭</v>
          </cell>
          <cell r="H387" t="str">
            <v>麻醉科</v>
          </cell>
          <cell r="I387" t="str">
            <v>住院医师-外院</v>
          </cell>
        </row>
        <row r="388">
          <cell r="B388" t="str">
            <v>727L75</v>
          </cell>
          <cell r="C388">
            <v>15043</v>
          </cell>
          <cell r="D388" t="str">
            <v>麻醉科</v>
          </cell>
          <cell r="E388">
            <v>18267823280</v>
          </cell>
          <cell r="F388" t="str">
            <v>2021年</v>
          </cell>
          <cell r="G388" t="str">
            <v>金立达</v>
          </cell>
          <cell r="H388" t="str">
            <v>麻醉科</v>
          </cell>
          <cell r="I388" t="str">
            <v>住院医师-外院</v>
          </cell>
        </row>
        <row r="389">
          <cell r="B389" t="str">
            <v>729L18</v>
          </cell>
          <cell r="C389">
            <v>15088</v>
          </cell>
          <cell r="D389" t="str">
            <v>麻醉科</v>
          </cell>
          <cell r="E389">
            <v>18379786025</v>
          </cell>
          <cell r="F389" t="str">
            <v>2021年</v>
          </cell>
          <cell r="G389" t="str">
            <v>张学政</v>
          </cell>
          <cell r="H389" t="str">
            <v>麻醉科</v>
          </cell>
          <cell r="I389" t="str">
            <v>住院医师-外院</v>
          </cell>
        </row>
        <row r="390">
          <cell r="B390">
            <v>621010</v>
          </cell>
          <cell r="C390">
            <v>14955</v>
          </cell>
          <cell r="D390" t="str">
            <v>内科</v>
          </cell>
          <cell r="E390">
            <v>13506662567</v>
          </cell>
          <cell r="F390" t="str">
            <v>2021年</v>
          </cell>
          <cell r="G390" t="str">
            <v>陈迎晓</v>
          </cell>
          <cell r="H390" t="str">
            <v>感染科</v>
          </cell>
          <cell r="I390" t="str">
            <v>住院医师-本院</v>
          </cell>
        </row>
        <row r="391">
          <cell r="B391">
            <v>121006</v>
          </cell>
          <cell r="C391">
            <v>14672</v>
          </cell>
          <cell r="D391" t="str">
            <v>内科</v>
          </cell>
          <cell r="E391">
            <v>15267758687</v>
          </cell>
          <cell r="F391" t="str">
            <v>2021年</v>
          </cell>
          <cell r="G391" t="str">
            <v>姚丹</v>
          </cell>
          <cell r="H391" t="str">
            <v>呼吸与危重症医学科</v>
          </cell>
          <cell r="I391" t="str">
            <v>住院医师-本院</v>
          </cell>
        </row>
        <row r="392">
          <cell r="B392">
            <v>121117</v>
          </cell>
          <cell r="C392">
            <v>14998</v>
          </cell>
          <cell r="D392" t="str">
            <v>内科</v>
          </cell>
          <cell r="E392">
            <v>15257731051</v>
          </cell>
          <cell r="F392" t="str">
            <v>2021年</v>
          </cell>
          <cell r="G392" t="str">
            <v>丁晓凯</v>
          </cell>
          <cell r="H392" t="str">
            <v>肾内科</v>
          </cell>
          <cell r="I392" t="str">
            <v>住院医师-本院</v>
          </cell>
        </row>
        <row r="393">
          <cell r="B393">
            <v>621008</v>
          </cell>
          <cell r="C393">
            <v>14953</v>
          </cell>
          <cell r="D393" t="str">
            <v>内科</v>
          </cell>
          <cell r="E393">
            <v>18868818241</v>
          </cell>
          <cell r="F393" t="str">
            <v>2021年</v>
          </cell>
          <cell r="G393" t="str">
            <v>黄尔炯</v>
          </cell>
          <cell r="H393" t="str">
            <v>消化内科</v>
          </cell>
          <cell r="I393" t="str">
            <v>住院医师-本院</v>
          </cell>
        </row>
        <row r="394">
          <cell r="B394">
            <v>621001</v>
          </cell>
          <cell r="C394">
            <v>14949</v>
          </cell>
          <cell r="D394" t="str">
            <v>内科</v>
          </cell>
          <cell r="E394">
            <v>19518111206</v>
          </cell>
          <cell r="F394" t="str">
            <v>2021年</v>
          </cell>
          <cell r="G394" t="str">
            <v>冯霞飞</v>
          </cell>
          <cell r="H394" t="str">
            <v>CCU</v>
          </cell>
          <cell r="I394" t="str">
            <v>住院医师-本院</v>
          </cell>
        </row>
        <row r="395">
          <cell r="B395">
            <v>121009</v>
          </cell>
          <cell r="C395">
            <v>14675</v>
          </cell>
          <cell r="D395" t="str">
            <v>内科</v>
          </cell>
          <cell r="E395">
            <v>15167876568</v>
          </cell>
          <cell r="F395" t="str">
            <v>2021年</v>
          </cell>
          <cell r="G395" t="str">
            <v>黄伟剑</v>
          </cell>
          <cell r="H395" t="str">
            <v>心血管内科</v>
          </cell>
          <cell r="I395" t="str">
            <v>住院医师-本院</v>
          </cell>
        </row>
        <row r="396">
          <cell r="B396" t="str">
            <v>727L84</v>
          </cell>
          <cell r="C396">
            <v>15052</v>
          </cell>
          <cell r="D396" t="str">
            <v>内科</v>
          </cell>
          <cell r="E396">
            <v>15258012513</v>
          </cell>
          <cell r="F396" t="str">
            <v>2021年</v>
          </cell>
          <cell r="G396" t="str">
            <v>庄强</v>
          </cell>
          <cell r="H396" t="str">
            <v>血液内科</v>
          </cell>
          <cell r="I396" t="str">
            <v>住院医师-外院</v>
          </cell>
        </row>
        <row r="397">
          <cell r="B397" t="str">
            <v>727L89</v>
          </cell>
          <cell r="C397">
            <v>15057</v>
          </cell>
          <cell r="D397" t="str">
            <v>内科</v>
          </cell>
          <cell r="E397">
            <v>15988162317</v>
          </cell>
          <cell r="F397" t="str">
            <v>2021年</v>
          </cell>
          <cell r="G397" t="str">
            <v>潘晓燕</v>
          </cell>
          <cell r="H397" t="str">
            <v>内分泌科</v>
          </cell>
          <cell r="I397" t="str">
            <v>住院医师-外院</v>
          </cell>
        </row>
        <row r="398">
          <cell r="B398" t="str">
            <v>727L85</v>
          </cell>
          <cell r="C398">
            <v>15053</v>
          </cell>
          <cell r="D398" t="str">
            <v>内科</v>
          </cell>
          <cell r="E398">
            <v>15906772787</v>
          </cell>
          <cell r="F398" t="str">
            <v>2021年</v>
          </cell>
          <cell r="G398" t="str">
            <v>张磊</v>
          </cell>
          <cell r="H398" t="str">
            <v>感染科</v>
          </cell>
          <cell r="I398" t="str">
            <v>住院医师-外院</v>
          </cell>
        </row>
        <row r="399">
          <cell r="B399" t="str">
            <v>727L88</v>
          </cell>
          <cell r="C399">
            <v>15056</v>
          </cell>
          <cell r="D399" t="str">
            <v>内科</v>
          </cell>
          <cell r="E399">
            <v>15158582063</v>
          </cell>
          <cell r="F399" t="str">
            <v>2021年</v>
          </cell>
          <cell r="G399" t="str">
            <v>施翔翔</v>
          </cell>
          <cell r="H399" t="str">
            <v>心血管内科</v>
          </cell>
          <cell r="I399" t="str">
            <v>住院医师-外院</v>
          </cell>
        </row>
        <row r="400">
          <cell r="B400" t="str">
            <v>727L90</v>
          </cell>
          <cell r="C400">
            <v>15058</v>
          </cell>
          <cell r="D400" t="str">
            <v>内科</v>
          </cell>
          <cell r="E400">
            <v>18968937567</v>
          </cell>
          <cell r="F400" t="str">
            <v>2021年</v>
          </cell>
          <cell r="G400" t="str">
            <v>朱碧红</v>
          </cell>
          <cell r="H400" t="str">
            <v>感染科</v>
          </cell>
          <cell r="I400" t="str">
            <v>住院医师-外院</v>
          </cell>
        </row>
        <row r="401">
          <cell r="B401" t="str">
            <v>727L86</v>
          </cell>
          <cell r="C401">
            <v>15054</v>
          </cell>
          <cell r="D401" t="str">
            <v>内科</v>
          </cell>
          <cell r="E401">
            <v>13757872323</v>
          </cell>
          <cell r="F401" t="str">
            <v>2021年</v>
          </cell>
          <cell r="G401" t="str">
            <v>计光</v>
          </cell>
          <cell r="H401" t="str">
            <v>心血管内科</v>
          </cell>
          <cell r="I401" t="str">
            <v>住院医师-外院</v>
          </cell>
        </row>
        <row r="402">
          <cell r="B402" t="str">
            <v>727L87</v>
          </cell>
          <cell r="C402">
            <v>15055</v>
          </cell>
          <cell r="D402" t="str">
            <v>内科</v>
          </cell>
          <cell r="E402">
            <v>15869693170</v>
          </cell>
          <cell r="F402" t="str">
            <v>2021年</v>
          </cell>
          <cell r="G402" t="str">
            <v>张丹</v>
          </cell>
          <cell r="H402" t="str">
            <v>呼吸与危重症医学科</v>
          </cell>
          <cell r="I402" t="str">
            <v>住院医师-外院</v>
          </cell>
        </row>
        <row r="403">
          <cell r="B403" t="str">
            <v>727L81</v>
          </cell>
          <cell r="C403">
            <v>15049</v>
          </cell>
          <cell r="D403" t="str">
            <v>内科</v>
          </cell>
          <cell r="E403">
            <v>15888276068</v>
          </cell>
          <cell r="F403" t="str">
            <v>2021年</v>
          </cell>
          <cell r="G403" t="str">
            <v>陈思砚</v>
          </cell>
          <cell r="H403" t="str">
            <v>神经内科</v>
          </cell>
          <cell r="I403" t="str">
            <v>住院医师-外院</v>
          </cell>
        </row>
        <row r="404">
          <cell r="B404" t="str">
            <v>727L82</v>
          </cell>
          <cell r="C404">
            <v>15050</v>
          </cell>
          <cell r="D404" t="str">
            <v>内科</v>
          </cell>
          <cell r="E404">
            <v>15258093358</v>
          </cell>
          <cell r="F404" t="str">
            <v>2021年</v>
          </cell>
          <cell r="G404" t="str">
            <v>吴文治</v>
          </cell>
          <cell r="H404" t="str">
            <v>消化内科</v>
          </cell>
          <cell r="I404" t="str">
            <v>住院医师-外院</v>
          </cell>
        </row>
        <row r="405">
          <cell r="B405" t="str">
            <v>727L83</v>
          </cell>
          <cell r="C405">
            <v>15051</v>
          </cell>
          <cell r="D405" t="str">
            <v>内科</v>
          </cell>
          <cell r="E405">
            <v>13757873105</v>
          </cell>
          <cell r="F405" t="str">
            <v>2021年</v>
          </cell>
          <cell r="G405" t="str">
            <v>陈小微</v>
          </cell>
          <cell r="H405" t="str">
            <v>消化内科</v>
          </cell>
          <cell r="I405" t="str">
            <v>住院医师-外院</v>
          </cell>
        </row>
        <row r="406">
          <cell r="B406">
            <v>621022</v>
          </cell>
          <cell r="C406">
            <v>14966</v>
          </cell>
          <cell r="D406" t="str">
            <v>皮肤科</v>
          </cell>
          <cell r="E406">
            <v>15058719868</v>
          </cell>
          <cell r="F406" t="str">
            <v>2021年</v>
          </cell>
          <cell r="G406" t="str">
            <v>张谊</v>
          </cell>
          <cell r="H406" t="str">
            <v>皮肤科</v>
          </cell>
          <cell r="I406" t="str">
            <v>住院医师-本院</v>
          </cell>
        </row>
        <row r="407">
          <cell r="B407" t="str">
            <v>729L19</v>
          </cell>
          <cell r="C407">
            <v>15089</v>
          </cell>
          <cell r="D407" t="str">
            <v>皮肤科</v>
          </cell>
          <cell r="E407">
            <v>13676782238</v>
          </cell>
          <cell r="F407" t="str">
            <v>2021年</v>
          </cell>
          <cell r="G407" t="str">
            <v>蔡剑峰</v>
          </cell>
          <cell r="H407" t="str">
            <v>皮肤科</v>
          </cell>
          <cell r="I407" t="str">
            <v>住院医师-外院</v>
          </cell>
        </row>
        <row r="408">
          <cell r="B408">
            <v>121019</v>
          </cell>
          <cell r="C408">
            <v>14683</v>
          </cell>
          <cell r="D408" t="str">
            <v>全科医学科</v>
          </cell>
          <cell r="E408">
            <v>19858730300</v>
          </cell>
          <cell r="F408" t="str">
            <v>2021年</v>
          </cell>
          <cell r="G408" t="str">
            <v>陈素秀</v>
          </cell>
          <cell r="H408" t="str">
            <v>全科医学科</v>
          </cell>
          <cell r="I408" t="str">
            <v>住院医师-本院</v>
          </cell>
        </row>
        <row r="409">
          <cell r="B409" t="str">
            <v>727L97</v>
          </cell>
          <cell r="C409">
            <v>15065</v>
          </cell>
          <cell r="D409" t="str">
            <v>全科医学科</v>
          </cell>
          <cell r="E409">
            <v>13566224026</v>
          </cell>
          <cell r="F409" t="str">
            <v>2021年</v>
          </cell>
          <cell r="G409" t="str">
            <v>王川怡</v>
          </cell>
          <cell r="H409" t="str">
            <v>老年病科(干部保健)</v>
          </cell>
          <cell r="I409" t="str">
            <v>住院医师-外院</v>
          </cell>
        </row>
        <row r="410">
          <cell r="B410" t="str">
            <v>727L98</v>
          </cell>
          <cell r="C410">
            <v>15066</v>
          </cell>
          <cell r="D410" t="str">
            <v>全科医学科</v>
          </cell>
          <cell r="E410">
            <v>17794620258</v>
          </cell>
          <cell r="F410" t="str">
            <v>2021年</v>
          </cell>
          <cell r="G410" t="str">
            <v>陈婵</v>
          </cell>
          <cell r="H410" t="str">
            <v>老年病科(干部保健)</v>
          </cell>
          <cell r="I410" t="str">
            <v>住院医师-外院</v>
          </cell>
        </row>
        <row r="411">
          <cell r="B411" t="str">
            <v>727L99</v>
          </cell>
          <cell r="C411">
            <v>15067</v>
          </cell>
          <cell r="D411" t="str">
            <v>全科医学科</v>
          </cell>
          <cell r="E411">
            <v>13857783575</v>
          </cell>
          <cell r="F411" t="str">
            <v>2021年</v>
          </cell>
          <cell r="G411" t="str">
            <v>余华</v>
          </cell>
          <cell r="H411" t="str">
            <v>老年病科(干部保健)</v>
          </cell>
          <cell r="I411" t="str">
            <v>住院医师-外院</v>
          </cell>
        </row>
        <row r="412">
          <cell r="B412" t="str">
            <v>727L92</v>
          </cell>
          <cell r="C412">
            <v>15060</v>
          </cell>
          <cell r="D412" t="str">
            <v>全科医学科</v>
          </cell>
          <cell r="E412">
            <v>15868706268</v>
          </cell>
          <cell r="F412" t="str">
            <v>2021年</v>
          </cell>
          <cell r="G412" t="str">
            <v>李佳2</v>
          </cell>
          <cell r="H412" t="str">
            <v>神经内科</v>
          </cell>
          <cell r="I412" t="str">
            <v>住院医师-外院</v>
          </cell>
        </row>
        <row r="413">
          <cell r="B413" t="str">
            <v>728L04</v>
          </cell>
          <cell r="C413">
            <v>15071</v>
          </cell>
          <cell r="D413" t="str">
            <v>全科医学科</v>
          </cell>
          <cell r="E413">
            <v>18668169850</v>
          </cell>
          <cell r="F413" t="str">
            <v>2021年</v>
          </cell>
          <cell r="G413" t="str">
            <v>丁晓凯</v>
          </cell>
          <cell r="H413" t="str">
            <v>肾内科</v>
          </cell>
          <cell r="I413" t="str">
            <v>住院医师-外院</v>
          </cell>
        </row>
        <row r="414">
          <cell r="B414" t="str">
            <v>727L93</v>
          </cell>
          <cell r="C414">
            <v>15061</v>
          </cell>
          <cell r="D414" t="str">
            <v>急诊科</v>
          </cell>
          <cell r="E414">
            <v>15267720553</v>
          </cell>
          <cell r="F414" t="str">
            <v>2021年</v>
          </cell>
          <cell r="G414" t="str">
            <v>张海燕</v>
          </cell>
          <cell r="H414" t="str">
            <v>急诊科</v>
          </cell>
          <cell r="I414" t="str">
            <v>住院医师-外院</v>
          </cell>
        </row>
        <row r="415">
          <cell r="B415" t="str">
            <v>728L01</v>
          </cell>
          <cell r="C415">
            <v>15068</v>
          </cell>
          <cell r="D415" t="str">
            <v>全科医学科</v>
          </cell>
          <cell r="E415">
            <v>15168759358</v>
          </cell>
          <cell r="F415" t="str">
            <v>2021年</v>
          </cell>
          <cell r="G415" t="str">
            <v>李苏霞</v>
          </cell>
          <cell r="H415" t="str">
            <v>全科医学科</v>
          </cell>
          <cell r="I415" t="str">
            <v>住院医师-外院</v>
          </cell>
        </row>
        <row r="416">
          <cell r="B416" t="str">
            <v>728L02</v>
          </cell>
          <cell r="C416">
            <v>15069</v>
          </cell>
          <cell r="D416" t="str">
            <v>全科医学科</v>
          </cell>
          <cell r="E416">
            <v>18458796396</v>
          </cell>
          <cell r="F416" t="str">
            <v>2021年</v>
          </cell>
          <cell r="G416" t="str">
            <v>李苏霞</v>
          </cell>
          <cell r="H416" t="str">
            <v>全科医学科</v>
          </cell>
          <cell r="I416" t="str">
            <v>住院医师-外院</v>
          </cell>
        </row>
        <row r="417">
          <cell r="B417" t="str">
            <v>728L03</v>
          </cell>
          <cell r="C417">
            <v>15070</v>
          </cell>
          <cell r="D417" t="str">
            <v>全科医学科</v>
          </cell>
          <cell r="E417">
            <v>13868677920</v>
          </cell>
          <cell r="F417" t="str">
            <v>2021年</v>
          </cell>
          <cell r="G417" t="str">
            <v>谷雪梅</v>
          </cell>
          <cell r="H417" t="str">
            <v>内分泌科</v>
          </cell>
          <cell r="I417" t="str">
            <v>住院医师-外院</v>
          </cell>
        </row>
        <row r="418">
          <cell r="B418" t="str">
            <v>727L91</v>
          </cell>
          <cell r="C418">
            <v>15059</v>
          </cell>
          <cell r="D418" t="str">
            <v>全科医学科</v>
          </cell>
          <cell r="E418">
            <v>15858838087</v>
          </cell>
          <cell r="F418" t="str">
            <v>2021年</v>
          </cell>
          <cell r="G418" t="str">
            <v>张冬青</v>
          </cell>
          <cell r="H418" t="str">
            <v>呼吸与危重症医学科</v>
          </cell>
          <cell r="I418" t="str">
            <v>住院医师-外院</v>
          </cell>
        </row>
        <row r="419">
          <cell r="B419">
            <v>121018</v>
          </cell>
          <cell r="C419">
            <v>14682</v>
          </cell>
          <cell r="D419" t="str">
            <v>神经内科</v>
          </cell>
          <cell r="E419">
            <v>15858729736</v>
          </cell>
          <cell r="F419" t="str">
            <v>2021年</v>
          </cell>
          <cell r="G419" t="str">
            <v>殷为勇</v>
          </cell>
          <cell r="H419" t="str">
            <v>神经内科</v>
          </cell>
          <cell r="I419" t="str">
            <v>住院医师-本院</v>
          </cell>
        </row>
        <row r="420">
          <cell r="B420">
            <v>621012</v>
          </cell>
          <cell r="C420">
            <v>14957</v>
          </cell>
          <cell r="D420" t="str">
            <v>外科</v>
          </cell>
          <cell r="E420">
            <v>15258690861</v>
          </cell>
          <cell r="F420" t="str">
            <v>2021年</v>
          </cell>
          <cell r="G420" t="str">
            <v>项友群</v>
          </cell>
          <cell r="H420" t="str">
            <v>结直肠肛门外科</v>
          </cell>
          <cell r="I420" t="str">
            <v>住院医师-本院</v>
          </cell>
        </row>
        <row r="421">
          <cell r="B421">
            <v>121022</v>
          </cell>
          <cell r="C421">
            <v>14686</v>
          </cell>
          <cell r="D421" t="str">
            <v>外科</v>
          </cell>
          <cell r="E421">
            <v>13858882282</v>
          </cell>
          <cell r="F421" t="str">
            <v>2021年</v>
          </cell>
          <cell r="G421" t="str">
            <v>李权</v>
          </cell>
          <cell r="H421" t="str">
            <v>乳腺外科</v>
          </cell>
          <cell r="I421" t="str">
            <v>住院医师-本院</v>
          </cell>
        </row>
        <row r="422">
          <cell r="B422">
            <v>621015</v>
          </cell>
          <cell r="C422">
            <v>14960</v>
          </cell>
          <cell r="D422" t="str">
            <v>外科</v>
          </cell>
          <cell r="E422">
            <v>18868104020</v>
          </cell>
          <cell r="F422" t="str">
            <v>2021年</v>
          </cell>
          <cell r="G422" t="str">
            <v>李权</v>
          </cell>
          <cell r="H422" t="str">
            <v>乳腺外科</v>
          </cell>
          <cell r="I422" t="str">
            <v>住院医师-本院</v>
          </cell>
        </row>
        <row r="423">
          <cell r="B423">
            <v>121034</v>
          </cell>
          <cell r="C423">
            <v>14698</v>
          </cell>
          <cell r="D423" t="str">
            <v>外科</v>
          </cell>
          <cell r="E423">
            <v>15258648682</v>
          </cell>
          <cell r="F423" t="str">
            <v>2021年</v>
          </cell>
          <cell r="G423" t="str">
            <v>林才</v>
          </cell>
          <cell r="H423" t="str">
            <v>烧伤·伤口中心</v>
          </cell>
          <cell r="I423" t="str">
            <v>住院医师-本院</v>
          </cell>
        </row>
        <row r="424">
          <cell r="B424">
            <v>121021</v>
          </cell>
          <cell r="C424">
            <v>14685</v>
          </cell>
          <cell r="D424" t="str">
            <v>外科</v>
          </cell>
          <cell r="E424">
            <v>18858872619</v>
          </cell>
          <cell r="F424" t="str">
            <v>2021年</v>
          </cell>
          <cell r="G424" t="str">
            <v>程骏</v>
          </cell>
          <cell r="H424" t="str">
            <v>胃肠外科</v>
          </cell>
          <cell r="I424" t="str">
            <v>住院医师-本院</v>
          </cell>
        </row>
        <row r="425">
          <cell r="B425">
            <v>121024</v>
          </cell>
          <cell r="C425">
            <v>14688</v>
          </cell>
          <cell r="D425" t="str">
            <v>外科</v>
          </cell>
          <cell r="E425">
            <v>15868016502</v>
          </cell>
          <cell r="F425" t="str">
            <v>2021年</v>
          </cell>
          <cell r="G425" t="str">
            <v>倪海真</v>
          </cell>
          <cell r="H425" t="str">
            <v>血管外科</v>
          </cell>
          <cell r="I425" t="str">
            <v>住院医师-本院</v>
          </cell>
        </row>
        <row r="426">
          <cell r="B426" t="str">
            <v>728L08</v>
          </cell>
          <cell r="C426">
            <v>15075</v>
          </cell>
          <cell r="D426" t="str">
            <v>外科</v>
          </cell>
          <cell r="E426">
            <v>13868383815</v>
          </cell>
          <cell r="F426" t="str">
            <v>2021年</v>
          </cell>
          <cell r="G426" t="str">
            <v>武文一</v>
          </cell>
          <cell r="H426" t="str">
            <v>胃肠外科</v>
          </cell>
          <cell r="I426" t="str">
            <v>住院医师-外院</v>
          </cell>
        </row>
        <row r="427">
          <cell r="B427" t="str">
            <v>728L05</v>
          </cell>
          <cell r="C427">
            <v>15072</v>
          </cell>
          <cell r="D427" t="str">
            <v>外科（泌尿外科）</v>
          </cell>
          <cell r="E427">
            <v>15888279700</v>
          </cell>
          <cell r="F427" t="str">
            <v>2021年</v>
          </cell>
          <cell r="G427" t="str">
            <v>郑克文</v>
          </cell>
          <cell r="H427" t="str">
            <v>泌尿外科</v>
          </cell>
          <cell r="I427" t="str">
            <v>住院医师-外院</v>
          </cell>
        </row>
        <row r="428">
          <cell r="B428" t="str">
            <v>728L06</v>
          </cell>
          <cell r="C428">
            <v>15073</v>
          </cell>
          <cell r="D428" t="str">
            <v>外科</v>
          </cell>
          <cell r="E428">
            <v>15858806922</v>
          </cell>
          <cell r="F428" t="str">
            <v>2021年</v>
          </cell>
          <cell r="G428" t="str">
            <v>潘贻飞</v>
          </cell>
          <cell r="H428" t="str">
            <v>结直肠肛门外科</v>
          </cell>
          <cell r="I428" t="str">
            <v>住院医师-外院</v>
          </cell>
        </row>
        <row r="429">
          <cell r="B429" t="str">
            <v>728L09</v>
          </cell>
          <cell r="C429">
            <v>15076</v>
          </cell>
          <cell r="D429" t="str">
            <v>外科</v>
          </cell>
          <cell r="E429">
            <v>15868825936</v>
          </cell>
          <cell r="F429" t="str">
            <v>2021年</v>
          </cell>
          <cell r="G429" t="str">
            <v>宋其同</v>
          </cell>
          <cell r="H429" t="str">
            <v>肝胆胰外科</v>
          </cell>
          <cell r="I429" t="str">
            <v>住院医师-外院</v>
          </cell>
        </row>
        <row r="430">
          <cell r="B430" t="str">
            <v>728L07</v>
          </cell>
          <cell r="C430">
            <v>15074</v>
          </cell>
          <cell r="D430" t="str">
            <v>外科（整形科）</v>
          </cell>
          <cell r="E430">
            <v>15258681527</v>
          </cell>
          <cell r="F430" t="str">
            <v>2021年</v>
          </cell>
          <cell r="G430" t="str">
            <v>李翅翅</v>
          </cell>
          <cell r="H430" t="str">
            <v>整形科</v>
          </cell>
          <cell r="I430" t="str">
            <v>住院医师-外院</v>
          </cell>
        </row>
        <row r="431">
          <cell r="B431">
            <v>121027</v>
          </cell>
          <cell r="C431">
            <v>14691</v>
          </cell>
          <cell r="D431" t="str">
            <v>外科（心胸外科）</v>
          </cell>
          <cell r="E431">
            <v>15858807031</v>
          </cell>
          <cell r="F431" t="str">
            <v>2021年</v>
          </cell>
          <cell r="G431" t="str">
            <v>何志锋</v>
          </cell>
          <cell r="H431" t="str">
            <v>胸外科</v>
          </cell>
          <cell r="I431" t="str">
            <v>住院医师-本院</v>
          </cell>
        </row>
        <row r="432">
          <cell r="B432">
            <v>121003</v>
          </cell>
          <cell r="C432">
            <v>14669</v>
          </cell>
          <cell r="D432" t="str">
            <v>重症医学科</v>
          </cell>
          <cell r="E432">
            <v>13780118852</v>
          </cell>
          <cell r="F432" t="str">
            <v>2021年</v>
          </cell>
          <cell r="G432" t="str">
            <v>王晓蓉</v>
          </cell>
          <cell r="H432" t="str">
            <v>ICU</v>
          </cell>
          <cell r="I432" t="str">
            <v>住院医师-本院</v>
          </cell>
        </row>
        <row r="433">
          <cell r="B433" t="str">
            <v>728L11</v>
          </cell>
          <cell r="C433">
            <v>15079</v>
          </cell>
          <cell r="D433" t="str">
            <v>重症医学科</v>
          </cell>
          <cell r="E433">
            <v>13325980061</v>
          </cell>
          <cell r="F433" t="str">
            <v>2021年</v>
          </cell>
          <cell r="G433" t="str">
            <v>马继红</v>
          </cell>
          <cell r="H433" t="str">
            <v>ICU</v>
          </cell>
          <cell r="I433" t="str">
            <v>住院医师-外院</v>
          </cell>
        </row>
        <row r="434">
          <cell r="B434" t="str">
            <v>728L10</v>
          </cell>
          <cell r="C434">
            <v>15077</v>
          </cell>
          <cell r="D434" t="str">
            <v>重症医学科</v>
          </cell>
          <cell r="E434">
            <v>17805852935</v>
          </cell>
          <cell r="F434" t="str">
            <v>2021年</v>
          </cell>
          <cell r="G434" t="str">
            <v>张艳杰</v>
          </cell>
          <cell r="H434" t="str">
            <v>ICU</v>
          </cell>
          <cell r="I434" t="str">
            <v>住院医师-外院</v>
          </cell>
        </row>
        <row r="435">
          <cell r="B435" t="str">
            <v>729L27</v>
          </cell>
          <cell r="C435">
            <v>15127</v>
          </cell>
          <cell r="D435" t="str">
            <v>妇产科</v>
          </cell>
          <cell r="E435">
            <v>15291013526</v>
          </cell>
          <cell r="F435" t="str">
            <v>2021年</v>
          </cell>
          <cell r="G435" t="str">
            <v>施铮铮</v>
          </cell>
          <cell r="H435" t="str">
            <v>妇科</v>
          </cell>
          <cell r="I435" t="str">
            <v>住院医师-外院-西藏</v>
          </cell>
        </row>
        <row r="436">
          <cell r="B436" t="str">
            <v>729L26</v>
          </cell>
          <cell r="C436">
            <v>15126</v>
          </cell>
          <cell r="D436" t="str">
            <v>妇产科</v>
          </cell>
          <cell r="E436">
            <v>15709203500</v>
          </cell>
          <cell r="F436" t="str">
            <v>2021年</v>
          </cell>
          <cell r="G436" t="str">
            <v>曾林钗</v>
          </cell>
          <cell r="H436" t="str">
            <v>妇科</v>
          </cell>
          <cell r="I436" t="str">
            <v>住院医师-外院-西藏</v>
          </cell>
        </row>
        <row r="437">
          <cell r="B437" t="str">
            <v>729L29</v>
          </cell>
          <cell r="C437">
            <v>15129</v>
          </cell>
          <cell r="D437" t="str">
            <v>内科</v>
          </cell>
          <cell r="E437">
            <v>17308984735</v>
          </cell>
          <cell r="F437" t="str">
            <v>2021年</v>
          </cell>
          <cell r="G437" t="str">
            <v>叶君如</v>
          </cell>
          <cell r="H437" t="str">
            <v>呼吸与危重症医学科</v>
          </cell>
          <cell r="I437" t="str">
            <v>住院医师-外院-西藏</v>
          </cell>
        </row>
        <row r="438">
          <cell r="B438" t="str">
            <v>729L28</v>
          </cell>
          <cell r="C438">
            <v>15128</v>
          </cell>
          <cell r="D438" t="str">
            <v>内科</v>
          </cell>
          <cell r="E438">
            <v>15708031161</v>
          </cell>
          <cell r="F438" t="str">
            <v>2021年</v>
          </cell>
          <cell r="G438" t="str">
            <v>单培仁</v>
          </cell>
          <cell r="H438" t="str">
            <v>心血管内科</v>
          </cell>
          <cell r="I438" t="str">
            <v>住院医师-外院-西藏</v>
          </cell>
        </row>
        <row r="439">
          <cell r="B439" t="str">
            <v>729L30</v>
          </cell>
          <cell r="C439">
            <v>15130</v>
          </cell>
          <cell r="D439" t="str">
            <v>全科医学科</v>
          </cell>
          <cell r="E439">
            <v>18717246221</v>
          </cell>
          <cell r="F439" t="str">
            <v>2021年</v>
          </cell>
          <cell r="G439" t="str">
            <v>吴亚明</v>
          </cell>
          <cell r="H439" t="str">
            <v>眼科</v>
          </cell>
          <cell r="I439" t="str">
            <v>住院医师-外院-西藏</v>
          </cell>
        </row>
        <row r="440">
          <cell r="B440" t="str">
            <v>729L31</v>
          </cell>
          <cell r="C440">
            <v>15131</v>
          </cell>
          <cell r="D440" t="str">
            <v>全科医学科</v>
          </cell>
          <cell r="E440">
            <v>17889130701</v>
          </cell>
          <cell r="F440" t="str">
            <v>2021年</v>
          </cell>
          <cell r="G440" t="str">
            <v>金利栩</v>
          </cell>
          <cell r="H440" t="str">
            <v>产科</v>
          </cell>
          <cell r="I440" t="str">
            <v>住院医师-外院-西藏</v>
          </cell>
        </row>
        <row r="441">
          <cell r="B441" t="str">
            <v>729L32</v>
          </cell>
          <cell r="C441">
            <v>15132</v>
          </cell>
          <cell r="D441" t="str">
            <v>妇产科</v>
          </cell>
          <cell r="E441">
            <v>17853139655</v>
          </cell>
          <cell r="F441" t="str">
            <v>2021年</v>
          </cell>
          <cell r="G441" t="str">
            <v>陈云琴</v>
          </cell>
          <cell r="H441" t="str">
            <v>产科</v>
          </cell>
          <cell r="I441" t="str">
            <v>住院医师-外院-西藏</v>
          </cell>
        </row>
        <row r="442">
          <cell r="B442" t="str">
            <v>729L35</v>
          </cell>
          <cell r="C442">
            <v>15135</v>
          </cell>
          <cell r="D442" t="str">
            <v>外科</v>
          </cell>
          <cell r="E442">
            <v>17308996066</v>
          </cell>
          <cell r="F442" t="str">
            <v>2021年</v>
          </cell>
          <cell r="G442" t="str">
            <v>陈宗静</v>
          </cell>
          <cell r="H442" t="str">
            <v>肝胆胰外科</v>
          </cell>
          <cell r="I442" t="str">
            <v>住院医师-外院-西藏</v>
          </cell>
        </row>
        <row r="443">
          <cell r="B443" t="str">
            <v>729L33</v>
          </cell>
          <cell r="C443">
            <v>15133</v>
          </cell>
          <cell r="D443" t="str">
            <v>重症医学科</v>
          </cell>
          <cell r="E443">
            <v>15289189290</v>
          </cell>
          <cell r="F443" t="str">
            <v>2021年</v>
          </cell>
          <cell r="G443" t="str">
            <v>卢颖如</v>
          </cell>
          <cell r="H443" t="str">
            <v>ICU</v>
          </cell>
          <cell r="I443" t="str">
            <v>住院医师-外院-西藏</v>
          </cell>
        </row>
        <row r="444">
          <cell r="B444" t="str">
            <v>7AM352</v>
          </cell>
          <cell r="C444">
            <v>-14078</v>
          </cell>
          <cell r="D444" t="str">
            <v>外科</v>
          </cell>
          <cell r="E444">
            <v>15858806881</v>
          </cell>
          <cell r="F444" t="str">
            <v>2021年</v>
          </cell>
          <cell r="G444" t="str">
            <v>潘贻飞</v>
          </cell>
          <cell r="H444" t="str">
            <v>结直肠肛门外科</v>
          </cell>
          <cell r="I444" t="str">
            <v>规培研究生</v>
          </cell>
        </row>
        <row r="445">
          <cell r="B445" t="str">
            <v>7AM353</v>
          </cell>
          <cell r="C445">
            <v>-14595</v>
          </cell>
          <cell r="D445" t="str">
            <v>外科</v>
          </cell>
          <cell r="E445">
            <v>15888271217</v>
          </cell>
          <cell r="F445" t="str">
            <v>2021年</v>
          </cell>
          <cell r="G445" t="str">
            <v>杨文军</v>
          </cell>
          <cell r="H445" t="str">
            <v>肝胆胰外科</v>
          </cell>
          <cell r="I445" t="str">
            <v>规培研究生</v>
          </cell>
        </row>
        <row r="446">
          <cell r="B446" t="str">
            <v>7AM354</v>
          </cell>
          <cell r="C446">
            <v>-14596</v>
          </cell>
          <cell r="D446" t="str">
            <v>外科</v>
          </cell>
          <cell r="E446">
            <v>18815015527</v>
          </cell>
          <cell r="F446" t="str">
            <v>2021年</v>
          </cell>
          <cell r="G446" t="str">
            <v>陈钢</v>
          </cell>
          <cell r="H446" t="str">
            <v>肝胆外科</v>
          </cell>
          <cell r="I446" t="str">
            <v>规培研究生</v>
          </cell>
        </row>
        <row r="447">
          <cell r="B447" t="str">
            <v>7AM355</v>
          </cell>
          <cell r="C447">
            <v>-14597</v>
          </cell>
          <cell r="D447" t="str">
            <v>妇产科</v>
          </cell>
          <cell r="E447">
            <v>15336668227</v>
          </cell>
          <cell r="F447" t="str">
            <v>2021年</v>
          </cell>
          <cell r="G447" t="str">
            <v>张玉阳</v>
          </cell>
          <cell r="H447" t="str">
            <v>妇科</v>
          </cell>
          <cell r="I447" t="str">
            <v>规培研究生</v>
          </cell>
        </row>
        <row r="448">
          <cell r="B448" t="str">
            <v>7AM356</v>
          </cell>
          <cell r="C448">
            <v>-14598</v>
          </cell>
          <cell r="D448" t="str">
            <v>内科</v>
          </cell>
          <cell r="E448">
            <v>15858880972</v>
          </cell>
          <cell r="F448" t="str">
            <v>2021年</v>
          </cell>
          <cell r="G448" t="str">
            <v>卢明芹</v>
          </cell>
          <cell r="H448" t="str">
            <v>感染科</v>
          </cell>
          <cell r="I448" t="str">
            <v>规培研究生</v>
          </cell>
        </row>
        <row r="449">
          <cell r="B449" t="str">
            <v>7AM357</v>
          </cell>
          <cell r="C449">
            <v>-14599</v>
          </cell>
          <cell r="D449" t="str">
            <v>内科</v>
          </cell>
          <cell r="E449">
            <v>18042334213</v>
          </cell>
          <cell r="F449" t="str">
            <v>2021年</v>
          </cell>
          <cell r="G449" t="str">
            <v>陈彦凡</v>
          </cell>
          <cell r="H449" t="str">
            <v>呼吸与危重症医学科科科</v>
          </cell>
          <cell r="I449" t="str">
            <v>规培研究生</v>
          </cell>
        </row>
        <row r="450">
          <cell r="B450" t="str">
            <v>7AM358</v>
          </cell>
          <cell r="C450">
            <v>-14600</v>
          </cell>
          <cell r="D450" t="str">
            <v>妇产科</v>
          </cell>
          <cell r="E450">
            <v>15867756278</v>
          </cell>
          <cell r="F450" t="str">
            <v>2021年</v>
          </cell>
          <cell r="G450" t="str">
            <v>朱华</v>
          </cell>
          <cell r="H450" t="str">
            <v>妇科</v>
          </cell>
          <cell r="I450" t="str">
            <v>规培研究生</v>
          </cell>
        </row>
        <row r="451">
          <cell r="B451" t="str">
            <v>7AM359</v>
          </cell>
          <cell r="C451">
            <v>-14601</v>
          </cell>
          <cell r="D451" t="str">
            <v>外科（心胸外科）</v>
          </cell>
          <cell r="E451">
            <v>15858880351</v>
          </cell>
          <cell r="F451" t="str">
            <v>2021年</v>
          </cell>
          <cell r="G451" t="str">
            <v>刘瑜</v>
          </cell>
          <cell r="H451" t="str">
            <v>胸外科</v>
          </cell>
          <cell r="I451" t="str">
            <v>规培研究生</v>
          </cell>
        </row>
        <row r="452">
          <cell r="B452" t="str">
            <v>7AM360</v>
          </cell>
          <cell r="C452">
            <v>-14602</v>
          </cell>
          <cell r="D452" t="str">
            <v>外科</v>
          </cell>
          <cell r="E452">
            <v>18358545532</v>
          </cell>
          <cell r="F452" t="str">
            <v>2021年</v>
          </cell>
          <cell r="G452" t="str">
            <v>陈笑雷</v>
          </cell>
          <cell r="H452" t="str">
            <v>胃肠外科</v>
          </cell>
          <cell r="I452" t="str">
            <v>规培研究生</v>
          </cell>
        </row>
        <row r="453">
          <cell r="B453" t="str">
            <v>7AM361</v>
          </cell>
          <cell r="C453">
            <v>-14603</v>
          </cell>
          <cell r="D453" t="str">
            <v>神经内科</v>
          </cell>
          <cell r="E453">
            <v>15168751168</v>
          </cell>
          <cell r="F453" t="str">
            <v>2021年</v>
          </cell>
          <cell r="G453" t="str">
            <v>徐惠琴</v>
          </cell>
          <cell r="H453" t="str">
            <v>神经内科</v>
          </cell>
          <cell r="I453" t="str">
            <v>规培研究生</v>
          </cell>
        </row>
        <row r="454">
          <cell r="B454" t="str">
            <v>7AM362</v>
          </cell>
          <cell r="C454">
            <v>-14604</v>
          </cell>
          <cell r="D454" t="str">
            <v>外科（泌尿外科）</v>
          </cell>
          <cell r="E454">
            <v>15888276838</v>
          </cell>
          <cell r="F454" t="str">
            <v>2021年</v>
          </cell>
          <cell r="G454" t="str">
            <v>江海红</v>
          </cell>
          <cell r="H454" t="str">
            <v>泌尿外科</v>
          </cell>
          <cell r="I454" t="str">
            <v>规培研究生</v>
          </cell>
        </row>
        <row r="455">
          <cell r="B455" t="str">
            <v>7AM363</v>
          </cell>
          <cell r="C455">
            <v>-14605</v>
          </cell>
          <cell r="D455" t="str">
            <v>康复医学科</v>
          </cell>
          <cell r="E455">
            <v>15968783878</v>
          </cell>
          <cell r="F455" t="str">
            <v>2021年</v>
          </cell>
          <cell r="G455" t="str">
            <v>叶天申</v>
          </cell>
          <cell r="H455" t="str">
            <v>针推理疗科</v>
          </cell>
          <cell r="I455" t="str">
            <v>规培研究生</v>
          </cell>
        </row>
        <row r="456">
          <cell r="B456" t="str">
            <v>7AM364</v>
          </cell>
          <cell r="C456">
            <v>-14606</v>
          </cell>
          <cell r="D456" t="str">
            <v>外科</v>
          </cell>
          <cell r="E456">
            <v>13858862053</v>
          </cell>
          <cell r="F456" t="str">
            <v>2021年</v>
          </cell>
          <cell r="G456" t="str">
            <v>韩少良</v>
          </cell>
          <cell r="H456" t="str">
            <v>胃肠外科</v>
          </cell>
          <cell r="I456" t="str">
            <v>规培研究生</v>
          </cell>
        </row>
        <row r="457">
          <cell r="B457" t="str">
            <v>7AM366</v>
          </cell>
          <cell r="C457">
            <v>-14608</v>
          </cell>
          <cell r="D457" t="str">
            <v>外科</v>
          </cell>
          <cell r="E457">
            <v>15258725553</v>
          </cell>
          <cell r="F457" t="str">
            <v>2021年</v>
          </cell>
          <cell r="G457" t="str">
            <v>俞富祥</v>
          </cell>
          <cell r="H457" t="str">
            <v>肝胆胰外科</v>
          </cell>
          <cell r="I457" t="str">
            <v>规培研究生</v>
          </cell>
        </row>
        <row r="458">
          <cell r="B458" t="str">
            <v>7AM400</v>
          </cell>
          <cell r="C458">
            <v>-14642</v>
          </cell>
          <cell r="D458" t="str">
            <v>内科</v>
          </cell>
          <cell r="E458">
            <v>15168751868</v>
          </cell>
          <cell r="F458" t="str">
            <v>2021年</v>
          </cell>
          <cell r="G458" t="str">
            <v>朱小春</v>
          </cell>
          <cell r="H458" t="str">
            <v>风湿免疫科</v>
          </cell>
          <cell r="I458" t="str">
            <v>规培研究生</v>
          </cell>
        </row>
        <row r="459">
          <cell r="B459" t="str">
            <v>7AM368</v>
          </cell>
          <cell r="C459">
            <v>-14610</v>
          </cell>
          <cell r="D459" t="str">
            <v>外科</v>
          </cell>
          <cell r="E459">
            <v>19817582366</v>
          </cell>
          <cell r="F459" t="str">
            <v>2021年</v>
          </cell>
          <cell r="G459" t="str">
            <v>陈祥建</v>
          </cell>
          <cell r="H459" t="str">
            <v>创伤外科(急诊外科）</v>
          </cell>
          <cell r="I459" t="str">
            <v>规培研究生</v>
          </cell>
        </row>
        <row r="460">
          <cell r="B460" t="str">
            <v>7AM369</v>
          </cell>
          <cell r="C460">
            <v>-14611</v>
          </cell>
          <cell r="D460" t="str">
            <v>内科</v>
          </cell>
          <cell r="E460">
            <v>15258096768</v>
          </cell>
          <cell r="F460" t="str">
            <v>2021年</v>
          </cell>
          <cell r="G460" t="str">
            <v>陈朝生</v>
          </cell>
          <cell r="H460" t="str">
            <v>肾内科</v>
          </cell>
          <cell r="I460" t="str">
            <v>规培研究生</v>
          </cell>
        </row>
        <row r="461">
          <cell r="B461" t="str">
            <v>7AM370</v>
          </cell>
          <cell r="C461">
            <v>-14612</v>
          </cell>
          <cell r="D461" t="str">
            <v>内科</v>
          </cell>
          <cell r="E461">
            <v>15906495332</v>
          </cell>
          <cell r="F461" t="str">
            <v>2021年</v>
          </cell>
          <cell r="G461" t="str">
            <v>俞富军</v>
          </cell>
          <cell r="H461" t="str">
            <v>消化内科</v>
          </cell>
          <cell r="I461" t="str">
            <v>规培研究生</v>
          </cell>
        </row>
        <row r="462">
          <cell r="B462" t="str">
            <v>7AM371</v>
          </cell>
          <cell r="C462">
            <v>-14613</v>
          </cell>
          <cell r="D462" t="str">
            <v>外科</v>
          </cell>
          <cell r="E462">
            <v>18815013259</v>
          </cell>
          <cell r="F462" t="str">
            <v>2021年</v>
          </cell>
          <cell r="G462" t="str">
            <v>郭贵龙</v>
          </cell>
          <cell r="H462" t="str">
            <v>乳腺外科</v>
          </cell>
          <cell r="I462" t="str">
            <v>规培研究生</v>
          </cell>
        </row>
        <row r="463">
          <cell r="B463" t="str">
            <v>7AM372</v>
          </cell>
          <cell r="C463">
            <v>-14614</v>
          </cell>
          <cell r="D463" t="str">
            <v>妇产科</v>
          </cell>
          <cell r="E463">
            <v>15868507188</v>
          </cell>
          <cell r="F463" t="str">
            <v>2021年</v>
          </cell>
          <cell r="G463" t="str">
            <v>金利栩</v>
          </cell>
          <cell r="H463" t="str">
            <v>产科</v>
          </cell>
          <cell r="I463" t="str">
            <v>规培研究生</v>
          </cell>
        </row>
        <row r="464">
          <cell r="B464" t="str">
            <v>7AM373</v>
          </cell>
          <cell r="C464">
            <v>-14615</v>
          </cell>
          <cell r="D464" t="str">
            <v>外科</v>
          </cell>
          <cell r="E464">
            <v>15888279912</v>
          </cell>
          <cell r="F464" t="str">
            <v>2021年</v>
          </cell>
          <cell r="G464" t="str">
            <v>李绍堂</v>
          </cell>
          <cell r="H464" t="str">
            <v>结直肠肛门外科</v>
          </cell>
          <cell r="I464" t="str">
            <v>规培研究生</v>
          </cell>
        </row>
        <row r="465">
          <cell r="B465" t="str">
            <v>7AM374</v>
          </cell>
          <cell r="C465">
            <v>-14616</v>
          </cell>
          <cell r="D465" t="str">
            <v>内科</v>
          </cell>
          <cell r="E465">
            <v>15858583598</v>
          </cell>
          <cell r="F465" t="str">
            <v>2021年</v>
          </cell>
          <cell r="G465" t="str">
            <v>苏震</v>
          </cell>
          <cell r="H465" t="str">
            <v>肾内科</v>
          </cell>
          <cell r="I465" t="str">
            <v>规培研究生</v>
          </cell>
        </row>
        <row r="466">
          <cell r="B466" t="str">
            <v>7AM375</v>
          </cell>
          <cell r="C466">
            <v>-14617</v>
          </cell>
          <cell r="D466" t="str">
            <v>外科</v>
          </cell>
          <cell r="E466">
            <v>15858701198</v>
          </cell>
          <cell r="F466" t="str">
            <v>2021年</v>
          </cell>
          <cell r="G466" t="str">
            <v>王瓯晨</v>
          </cell>
          <cell r="H466" t="str">
            <v>乳腺外科</v>
          </cell>
          <cell r="I466" t="str">
            <v>规培研究生</v>
          </cell>
        </row>
        <row r="467">
          <cell r="B467" t="str">
            <v>7AM244</v>
          </cell>
          <cell r="C467">
            <v>-14899</v>
          </cell>
          <cell r="D467" t="str">
            <v>全科医学科</v>
          </cell>
          <cell r="E467">
            <v>15258063128</v>
          </cell>
          <cell r="F467" t="str">
            <v>2021年</v>
          </cell>
          <cell r="G467" t="str">
            <v>李章平</v>
          </cell>
          <cell r="H467" t="str">
            <v>门诊部</v>
          </cell>
          <cell r="I467" t="str">
            <v>规培研究生</v>
          </cell>
        </row>
        <row r="468">
          <cell r="B468" t="str">
            <v>7AM377</v>
          </cell>
          <cell r="C468">
            <v>-14619</v>
          </cell>
          <cell r="D468" t="str">
            <v>放射肿瘤科</v>
          </cell>
          <cell r="E468">
            <v>15868097870</v>
          </cell>
          <cell r="F468" t="str">
            <v>2021年</v>
          </cell>
          <cell r="G468" t="str">
            <v>苏华芳</v>
          </cell>
          <cell r="H468" t="str">
            <v>放疗中心</v>
          </cell>
          <cell r="I468" t="str">
            <v>规培研究生</v>
          </cell>
        </row>
        <row r="469">
          <cell r="B469" t="str">
            <v>7AM378</v>
          </cell>
          <cell r="C469">
            <v>-14620</v>
          </cell>
          <cell r="D469" t="str">
            <v>外科</v>
          </cell>
          <cell r="E469">
            <v>15267753178</v>
          </cell>
          <cell r="F469" t="str">
            <v>2021年</v>
          </cell>
          <cell r="G469" t="str">
            <v>瞿金妙</v>
          </cell>
          <cell r="H469" t="str">
            <v>甲状腺外科</v>
          </cell>
          <cell r="I469" t="str">
            <v>规培研究生</v>
          </cell>
        </row>
        <row r="470">
          <cell r="B470" t="str">
            <v>7AM379</v>
          </cell>
          <cell r="C470">
            <v>-14621</v>
          </cell>
          <cell r="D470" t="str">
            <v>内科</v>
          </cell>
          <cell r="E470">
            <v>13857730293</v>
          </cell>
          <cell r="F470" t="str">
            <v>2021年</v>
          </cell>
          <cell r="G470" t="str">
            <v>黄伟剑</v>
          </cell>
          <cell r="H470" t="str">
            <v>心血管内科</v>
          </cell>
          <cell r="I470" t="str">
            <v>规培研究生</v>
          </cell>
        </row>
        <row r="471">
          <cell r="B471" t="str">
            <v>7AM380</v>
          </cell>
          <cell r="C471">
            <v>-14622</v>
          </cell>
          <cell r="D471" t="str">
            <v>超声医学科</v>
          </cell>
          <cell r="E471">
            <v>15868095898</v>
          </cell>
          <cell r="F471" t="str">
            <v>2021年</v>
          </cell>
          <cell r="G471" t="str">
            <v>陈斌</v>
          </cell>
          <cell r="H471" t="str">
            <v>超声科</v>
          </cell>
          <cell r="I471" t="str">
            <v>规培研究生</v>
          </cell>
        </row>
        <row r="472">
          <cell r="B472" t="str">
            <v>7AM381</v>
          </cell>
          <cell r="C472">
            <v>-14623</v>
          </cell>
          <cell r="D472" t="str">
            <v>耳鼻咽喉科</v>
          </cell>
          <cell r="E472">
            <v>15858836819</v>
          </cell>
          <cell r="F472" t="str">
            <v>2021年</v>
          </cell>
          <cell r="G472" t="str">
            <v>黄益灯</v>
          </cell>
          <cell r="H472" t="str">
            <v>耳鼻咽喉科</v>
          </cell>
          <cell r="I472" t="str">
            <v>规培研究生</v>
          </cell>
        </row>
        <row r="473">
          <cell r="B473" t="str">
            <v>7AM382</v>
          </cell>
          <cell r="C473">
            <v>-14624</v>
          </cell>
          <cell r="D473" t="str">
            <v>外科（整形科）</v>
          </cell>
          <cell r="E473">
            <v>15858839573</v>
          </cell>
          <cell r="F473" t="str">
            <v>2021年</v>
          </cell>
          <cell r="G473" t="str">
            <v>李翅翅</v>
          </cell>
          <cell r="H473" t="str">
            <v>整形科</v>
          </cell>
          <cell r="I473" t="str">
            <v>规培研究生</v>
          </cell>
        </row>
        <row r="474">
          <cell r="B474" t="str">
            <v>7AM383</v>
          </cell>
          <cell r="C474">
            <v>-14625</v>
          </cell>
          <cell r="D474" t="str">
            <v>外科</v>
          </cell>
          <cell r="E474">
            <v>15058305878</v>
          </cell>
          <cell r="F474" t="str">
            <v>2021年</v>
          </cell>
          <cell r="G474" t="str">
            <v>刘政军</v>
          </cell>
          <cell r="H474" t="str">
            <v>烧伤·伤口中心</v>
          </cell>
          <cell r="I474" t="str">
            <v>规培研究生</v>
          </cell>
        </row>
        <row r="475">
          <cell r="B475" t="str">
            <v>7AM384</v>
          </cell>
          <cell r="C475">
            <v>-14626</v>
          </cell>
          <cell r="D475" t="str">
            <v>妇产科</v>
          </cell>
          <cell r="E475">
            <v>15267750908</v>
          </cell>
          <cell r="F475" t="str">
            <v>2021年</v>
          </cell>
          <cell r="G475" t="str">
            <v>郑飞云2</v>
          </cell>
          <cell r="H475" t="str">
            <v>妇科</v>
          </cell>
          <cell r="I475" t="str">
            <v>规培研究生</v>
          </cell>
        </row>
        <row r="476">
          <cell r="B476" t="str">
            <v>7AM385</v>
          </cell>
          <cell r="C476">
            <v>-14627</v>
          </cell>
          <cell r="D476" t="str">
            <v>外科</v>
          </cell>
          <cell r="E476">
            <v>15268538599</v>
          </cell>
          <cell r="F476" t="str">
            <v>2021年</v>
          </cell>
          <cell r="G476" t="str">
            <v>左志贵</v>
          </cell>
          <cell r="H476" t="str">
            <v>结直肠肛门外科</v>
          </cell>
          <cell r="I476" t="str">
            <v>规培研究生</v>
          </cell>
        </row>
        <row r="477">
          <cell r="B477" t="str">
            <v>7AM386</v>
          </cell>
          <cell r="C477">
            <v>-14628</v>
          </cell>
          <cell r="D477" t="str">
            <v>外科</v>
          </cell>
          <cell r="E477">
            <v>15167739768</v>
          </cell>
          <cell r="F477" t="str">
            <v>2021年</v>
          </cell>
          <cell r="G477" t="str">
            <v>叶乐驰</v>
          </cell>
          <cell r="H477" t="str">
            <v>结直肠肛门外科</v>
          </cell>
          <cell r="I477" t="str">
            <v>规培研究生</v>
          </cell>
        </row>
        <row r="478">
          <cell r="B478" t="str">
            <v>7AM387</v>
          </cell>
          <cell r="C478">
            <v>-14629</v>
          </cell>
          <cell r="D478" t="str">
            <v>内科</v>
          </cell>
          <cell r="E478">
            <v>13858863193</v>
          </cell>
          <cell r="F478" t="str">
            <v>2021年</v>
          </cell>
          <cell r="G478" t="str">
            <v>王晓冰</v>
          </cell>
          <cell r="H478" t="str">
            <v>风湿免疫科</v>
          </cell>
          <cell r="I478" t="str">
            <v>规培研究生</v>
          </cell>
        </row>
        <row r="479">
          <cell r="B479" t="str">
            <v>7AM388</v>
          </cell>
          <cell r="C479">
            <v>-14630</v>
          </cell>
          <cell r="D479" t="str">
            <v>内科</v>
          </cell>
          <cell r="E479">
            <v>13566289202</v>
          </cell>
          <cell r="F479" t="str">
            <v>2021年</v>
          </cell>
          <cell r="G479" t="str">
            <v>周浩</v>
          </cell>
          <cell r="H479" t="str">
            <v>心血管内科</v>
          </cell>
          <cell r="I479" t="str">
            <v>规培研究生</v>
          </cell>
        </row>
        <row r="480">
          <cell r="B480" t="str">
            <v>7AM389</v>
          </cell>
          <cell r="C480">
            <v>-14631</v>
          </cell>
          <cell r="D480" t="str">
            <v>内科</v>
          </cell>
          <cell r="E480">
            <v>15968767638</v>
          </cell>
          <cell r="F480" t="str">
            <v>2021年</v>
          </cell>
          <cell r="G480" t="str">
            <v>李玉苹</v>
          </cell>
          <cell r="H480" t="str">
            <v>呼吸与危重症医学科科科</v>
          </cell>
          <cell r="I480" t="str">
            <v>规培研究生</v>
          </cell>
        </row>
        <row r="481">
          <cell r="B481" t="str">
            <v>7AM390</v>
          </cell>
          <cell r="C481">
            <v>-14632</v>
          </cell>
          <cell r="D481" t="str">
            <v>内科</v>
          </cell>
          <cell r="E481">
            <v>15858839370</v>
          </cell>
          <cell r="F481" t="str">
            <v>2021年</v>
          </cell>
          <cell r="G481" t="str">
            <v>俞康</v>
          </cell>
          <cell r="H481" t="str">
            <v>血液内科</v>
          </cell>
          <cell r="I481" t="str">
            <v>规培研究生</v>
          </cell>
        </row>
        <row r="482">
          <cell r="B482" t="str">
            <v>7AM391</v>
          </cell>
          <cell r="C482">
            <v>-14633</v>
          </cell>
          <cell r="D482" t="str">
            <v>内科</v>
          </cell>
          <cell r="E482">
            <v>13656519327</v>
          </cell>
          <cell r="F482" t="str">
            <v>2021年</v>
          </cell>
          <cell r="G482" t="str">
            <v>黄伟剑</v>
          </cell>
          <cell r="H482" t="str">
            <v>心血管内科</v>
          </cell>
          <cell r="I482" t="str">
            <v>规培研究生</v>
          </cell>
        </row>
        <row r="483">
          <cell r="B483" t="str">
            <v>7AM392</v>
          </cell>
          <cell r="C483">
            <v>-14634</v>
          </cell>
          <cell r="D483" t="str">
            <v>内科</v>
          </cell>
          <cell r="E483">
            <v>18815015579</v>
          </cell>
          <cell r="F483" t="str">
            <v>2021年</v>
          </cell>
          <cell r="G483" t="str">
            <v>黄晓颖</v>
          </cell>
          <cell r="H483" t="str">
            <v>党政综合办公室</v>
          </cell>
          <cell r="I483" t="str">
            <v>规培研究生</v>
          </cell>
        </row>
        <row r="484">
          <cell r="B484" t="str">
            <v>7AM393</v>
          </cell>
          <cell r="C484">
            <v>-14635</v>
          </cell>
          <cell r="D484" t="str">
            <v>外科（心胸外科）</v>
          </cell>
          <cell r="E484">
            <v>15057722318</v>
          </cell>
          <cell r="F484" t="str">
            <v>2021年</v>
          </cell>
          <cell r="G484" t="str">
            <v>王珏1</v>
          </cell>
          <cell r="H484" t="str">
            <v>心脏外科</v>
          </cell>
          <cell r="I484" t="str">
            <v>规培研究生</v>
          </cell>
        </row>
        <row r="485">
          <cell r="B485" t="str">
            <v>7AM394</v>
          </cell>
          <cell r="C485">
            <v>-14636</v>
          </cell>
          <cell r="D485" t="str">
            <v>内科</v>
          </cell>
          <cell r="E485">
            <v>13858860133</v>
          </cell>
          <cell r="F485" t="str">
            <v>2021年</v>
          </cell>
          <cell r="G485" t="str">
            <v>吴小丽</v>
          </cell>
          <cell r="H485" t="str">
            <v>消化内科</v>
          </cell>
          <cell r="I485" t="str">
            <v>规培研究生</v>
          </cell>
        </row>
        <row r="486">
          <cell r="B486" t="str">
            <v>7AM395</v>
          </cell>
          <cell r="C486">
            <v>-14637</v>
          </cell>
          <cell r="D486" t="str">
            <v>内科</v>
          </cell>
          <cell r="E486">
            <v>15858839365</v>
          </cell>
          <cell r="F486" t="str">
            <v>2021年</v>
          </cell>
          <cell r="G486" t="str">
            <v>马泳泳</v>
          </cell>
          <cell r="H486" t="str">
            <v>血液内科</v>
          </cell>
          <cell r="I486" t="str">
            <v>规培研究生</v>
          </cell>
        </row>
        <row r="487">
          <cell r="B487" t="str">
            <v>7AM396</v>
          </cell>
          <cell r="C487">
            <v>-14638</v>
          </cell>
          <cell r="D487" t="str">
            <v>外科</v>
          </cell>
          <cell r="E487">
            <v>15067815522</v>
          </cell>
          <cell r="F487" t="str">
            <v>2021年</v>
          </cell>
          <cell r="G487" t="str">
            <v>胡孝渠</v>
          </cell>
          <cell r="H487" t="str">
            <v>乳腺外科</v>
          </cell>
          <cell r="I487" t="str">
            <v>规培研究生</v>
          </cell>
        </row>
        <row r="488">
          <cell r="B488" t="str">
            <v>7AM397</v>
          </cell>
          <cell r="C488">
            <v>-14639</v>
          </cell>
          <cell r="D488" t="str">
            <v>妇产科</v>
          </cell>
          <cell r="E488">
            <v>15968767628</v>
          </cell>
          <cell r="F488" t="str">
            <v>2021年</v>
          </cell>
          <cell r="G488" t="str">
            <v>胡燕</v>
          </cell>
          <cell r="H488" t="str">
            <v>妇科</v>
          </cell>
          <cell r="I488" t="str">
            <v>规培研究生</v>
          </cell>
        </row>
        <row r="489">
          <cell r="B489" t="str">
            <v>7AM398</v>
          </cell>
          <cell r="C489">
            <v>-14640</v>
          </cell>
          <cell r="D489" t="str">
            <v>内科</v>
          </cell>
          <cell r="E489">
            <v>15258063558</v>
          </cell>
          <cell r="F489" t="str">
            <v>2021年</v>
          </cell>
          <cell r="G489" t="str">
            <v>黄智铭</v>
          </cell>
          <cell r="H489" t="str">
            <v>消化内科</v>
          </cell>
          <cell r="I489" t="str">
            <v>规培研究生</v>
          </cell>
        </row>
        <row r="490">
          <cell r="B490" t="str">
            <v>7AM399</v>
          </cell>
          <cell r="C490">
            <v>-14641</v>
          </cell>
          <cell r="D490" t="str">
            <v>妇产科</v>
          </cell>
          <cell r="E490">
            <v>15258091221</v>
          </cell>
          <cell r="F490" t="str">
            <v>2021年</v>
          </cell>
          <cell r="G490" t="str">
            <v>颜笑健</v>
          </cell>
          <cell r="H490" t="str">
            <v>妇科</v>
          </cell>
          <cell r="I490" t="str">
            <v>规培研究生</v>
          </cell>
        </row>
        <row r="491">
          <cell r="B491" t="str">
            <v>7AK390</v>
          </cell>
          <cell r="C491">
            <v>-12277</v>
          </cell>
          <cell r="D491" t="str">
            <v>全科医学科</v>
          </cell>
          <cell r="E491">
            <v>13326020680</v>
          </cell>
          <cell r="F491" t="str">
            <v>2020年</v>
          </cell>
          <cell r="G491" t="str">
            <v>潘景业</v>
          </cell>
          <cell r="H491" t="str">
            <v>党政综合办</v>
          </cell>
          <cell r="I491" t="str">
            <v>规培研究生</v>
          </cell>
        </row>
        <row r="492">
          <cell r="B492" t="str">
            <v>7AM402</v>
          </cell>
          <cell r="C492">
            <v>-14644</v>
          </cell>
          <cell r="D492" t="str">
            <v>内科</v>
          </cell>
          <cell r="E492">
            <v>15868503068</v>
          </cell>
          <cell r="F492" t="str">
            <v>2021年</v>
          </cell>
          <cell r="G492" t="str">
            <v>王晓冰</v>
          </cell>
          <cell r="H492" t="str">
            <v>风湿免疫科</v>
          </cell>
          <cell r="I492" t="str">
            <v>规培研究生</v>
          </cell>
        </row>
        <row r="493">
          <cell r="B493" t="str">
            <v>7AM403</v>
          </cell>
          <cell r="C493">
            <v>-14645</v>
          </cell>
          <cell r="D493" t="str">
            <v>外科（心胸外科）</v>
          </cell>
          <cell r="E493">
            <v>15968702898</v>
          </cell>
          <cell r="F493" t="str">
            <v>2021年</v>
          </cell>
          <cell r="G493" t="str">
            <v>程德志</v>
          </cell>
          <cell r="H493" t="str">
            <v>胸外科</v>
          </cell>
          <cell r="I493" t="str">
            <v>规培研究生</v>
          </cell>
        </row>
        <row r="494">
          <cell r="B494" t="str">
            <v>7AM404</v>
          </cell>
          <cell r="C494">
            <v>-14646</v>
          </cell>
          <cell r="D494" t="str">
            <v>外科（心胸外科）</v>
          </cell>
          <cell r="E494">
            <v>15968766718</v>
          </cell>
          <cell r="F494" t="str">
            <v>2021年</v>
          </cell>
          <cell r="G494" t="str">
            <v>林晓铭</v>
          </cell>
          <cell r="H494" t="str">
            <v>胸外科</v>
          </cell>
          <cell r="I494" t="str">
            <v>规培研究生</v>
          </cell>
        </row>
        <row r="495">
          <cell r="B495" t="str">
            <v>7AM405</v>
          </cell>
          <cell r="C495">
            <v>-14647</v>
          </cell>
          <cell r="D495" t="str">
            <v>外科（整形科）</v>
          </cell>
          <cell r="E495">
            <v>15858837265</v>
          </cell>
          <cell r="F495" t="str">
            <v>2021年</v>
          </cell>
          <cell r="G495" t="str">
            <v>李力群</v>
          </cell>
          <cell r="H495" t="str">
            <v>整形科</v>
          </cell>
          <cell r="I495" t="str">
            <v>规培研究生</v>
          </cell>
        </row>
        <row r="496">
          <cell r="B496" t="str">
            <v>726L68</v>
          </cell>
          <cell r="C496">
            <v>14506</v>
          </cell>
          <cell r="D496" t="str">
            <v>全科医学科</v>
          </cell>
          <cell r="E496">
            <v>18267719068</v>
          </cell>
          <cell r="F496" t="str">
            <v>2020年</v>
          </cell>
          <cell r="G496" t="str">
            <v>倪连松</v>
          </cell>
          <cell r="H496" t="str">
            <v>内分泌科</v>
          </cell>
          <cell r="I496" t="str">
            <v>住院医师-外院</v>
          </cell>
        </row>
        <row r="497">
          <cell r="B497" t="str">
            <v>7AM407</v>
          </cell>
          <cell r="C497">
            <v>-14649</v>
          </cell>
          <cell r="D497" t="str">
            <v>内科</v>
          </cell>
          <cell r="E497">
            <v>15868096979</v>
          </cell>
          <cell r="F497" t="str">
            <v>2021年</v>
          </cell>
          <cell r="G497" t="str">
            <v>吴金明</v>
          </cell>
          <cell r="H497" t="str">
            <v>消化内科</v>
          </cell>
          <cell r="I497" t="str">
            <v>规培研究生</v>
          </cell>
        </row>
        <row r="498">
          <cell r="B498" t="str">
            <v>7AM408</v>
          </cell>
          <cell r="C498">
            <v>-14650</v>
          </cell>
          <cell r="D498" t="str">
            <v>神经内科</v>
          </cell>
          <cell r="E498">
            <v>15968709078</v>
          </cell>
          <cell r="F498" t="str">
            <v>2021年</v>
          </cell>
          <cell r="G498" t="str">
            <v>徐惠琴</v>
          </cell>
          <cell r="H498" t="str">
            <v>神经内科</v>
          </cell>
          <cell r="I498" t="str">
            <v>规培研究生</v>
          </cell>
        </row>
        <row r="499">
          <cell r="B499" t="str">
            <v>7AM409</v>
          </cell>
          <cell r="C499">
            <v>-14651</v>
          </cell>
          <cell r="D499" t="str">
            <v>外科（泌尿外科）</v>
          </cell>
          <cell r="E499">
            <v>15968761068</v>
          </cell>
          <cell r="F499" t="str">
            <v>2021年</v>
          </cell>
          <cell r="G499" t="str">
            <v>吴存造</v>
          </cell>
          <cell r="H499" t="str">
            <v>泌尿外科</v>
          </cell>
          <cell r="I499" t="str">
            <v>规培研究生</v>
          </cell>
        </row>
        <row r="500">
          <cell r="B500" t="str">
            <v>7AM411</v>
          </cell>
          <cell r="C500">
            <v>-14653</v>
          </cell>
          <cell r="D500" t="str">
            <v>骨科</v>
          </cell>
          <cell r="E500">
            <v>13858873797</v>
          </cell>
          <cell r="F500" t="str">
            <v>2021年</v>
          </cell>
          <cell r="G500" t="str">
            <v>滕红林</v>
          </cell>
          <cell r="H500" t="str">
            <v>骨科</v>
          </cell>
          <cell r="I500" t="str">
            <v>规培研究生</v>
          </cell>
        </row>
        <row r="501">
          <cell r="B501" t="str">
            <v>7AM412</v>
          </cell>
          <cell r="C501">
            <v>-14654</v>
          </cell>
          <cell r="D501" t="str">
            <v>皮肤科</v>
          </cell>
          <cell r="E501">
            <v>13795365567</v>
          </cell>
          <cell r="F501" t="str">
            <v>2021年</v>
          </cell>
          <cell r="G501" t="str">
            <v>李智铭</v>
          </cell>
          <cell r="H501" t="str">
            <v>皮肤科</v>
          </cell>
          <cell r="I501" t="str">
            <v>规培研究生</v>
          </cell>
        </row>
        <row r="502">
          <cell r="B502" t="str">
            <v>7AM413</v>
          </cell>
          <cell r="C502">
            <v>-14655</v>
          </cell>
          <cell r="D502" t="str">
            <v>外科</v>
          </cell>
          <cell r="E502">
            <v>15888277002</v>
          </cell>
          <cell r="F502" t="str">
            <v>2021年</v>
          </cell>
          <cell r="G502" t="str">
            <v>戴璇璇</v>
          </cell>
          <cell r="H502" t="str">
            <v>乳腺外科</v>
          </cell>
          <cell r="I502" t="str">
            <v>规培研究生</v>
          </cell>
        </row>
        <row r="503">
          <cell r="B503" t="str">
            <v>7AM157</v>
          </cell>
          <cell r="C503">
            <v>-14812</v>
          </cell>
          <cell r="D503" t="str">
            <v>内科</v>
          </cell>
          <cell r="E503">
            <v>18267813227</v>
          </cell>
          <cell r="F503" t="str">
            <v>2021年</v>
          </cell>
          <cell r="G503" t="str">
            <v>蔡畅</v>
          </cell>
          <cell r="H503" t="str">
            <v>呼吸与危重症医学科科科</v>
          </cell>
          <cell r="I503" t="str">
            <v>规培研究生</v>
          </cell>
        </row>
        <row r="504">
          <cell r="B504" t="str">
            <v>7AM160</v>
          </cell>
          <cell r="C504">
            <v>-14815</v>
          </cell>
          <cell r="D504" t="str">
            <v>内科</v>
          </cell>
          <cell r="E504">
            <v>15888278720</v>
          </cell>
          <cell r="F504" t="str">
            <v>2021年</v>
          </cell>
          <cell r="G504" t="str">
            <v>陈成水</v>
          </cell>
          <cell r="H504" t="str">
            <v>党政综合办公室</v>
          </cell>
          <cell r="I504" t="str">
            <v>规培研究生</v>
          </cell>
        </row>
        <row r="505">
          <cell r="B505" t="str">
            <v>7AM161</v>
          </cell>
          <cell r="C505">
            <v>-14816</v>
          </cell>
          <cell r="D505" t="str">
            <v>内科</v>
          </cell>
          <cell r="E505">
            <v>13736078486</v>
          </cell>
          <cell r="F505" t="str">
            <v>2021年</v>
          </cell>
          <cell r="G505" t="str">
            <v>陈成水</v>
          </cell>
          <cell r="H505" t="str">
            <v>党政综合办公室</v>
          </cell>
          <cell r="I505" t="str">
            <v>规培研究生</v>
          </cell>
        </row>
        <row r="506">
          <cell r="B506" t="str">
            <v>7AM162</v>
          </cell>
          <cell r="C506">
            <v>-14817</v>
          </cell>
          <cell r="D506" t="str">
            <v>内科</v>
          </cell>
          <cell r="E506">
            <v>15867752019</v>
          </cell>
          <cell r="F506" t="str">
            <v>2021年</v>
          </cell>
          <cell r="G506" t="str">
            <v>陈薪薪</v>
          </cell>
          <cell r="H506" t="str">
            <v>肾内科</v>
          </cell>
          <cell r="I506" t="str">
            <v>规培研究生</v>
          </cell>
        </row>
        <row r="507">
          <cell r="B507" t="str">
            <v>7AM163</v>
          </cell>
          <cell r="C507">
            <v>-14818</v>
          </cell>
          <cell r="D507" t="str">
            <v>内科</v>
          </cell>
          <cell r="E507">
            <v>18355417026</v>
          </cell>
          <cell r="F507" t="str">
            <v>2021年</v>
          </cell>
          <cell r="G507" t="str">
            <v>陈彦凡</v>
          </cell>
          <cell r="H507" t="str">
            <v>呼吸与危重症医学科科科</v>
          </cell>
          <cell r="I507" t="str">
            <v>规培研究生</v>
          </cell>
        </row>
        <row r="508">
          <cell r="B508" t="str">
            <v>7AM164</v>
          </cell>
          <cell r="C508">
            <v>-14819</v>
          </cell>
          <cell r="D508" t="str">
            <v>内科</v>
          </cell>
          <cell r="E508">
            <v>15258093806</v>
          </cell>
          <cell r="F508" t="str">
            <v>2021年</v>
          </cell>
          <cell r="G508" t="str">
            <v>陈永平</v>
          </cell>
          <cell r="H508" t="str">
            <v>感染科</v>
          </cell>
          <cell r="I508" t="str">
            <v>规培研究生</v>
          </cell>
        </row>
        <row r="509">
          <cell r="B509" t="str">
            <v>7AM165</v>
          </cell>
          <cell r="C509">
            <v>-14820</v>
          </cell>
          <cell r="D509" t="str">
            <v>内科</v>
          </cell>
          <cell r="E509">
            <v>13858873082</v>
          </cell>
          <cell r="F509" t="str">
            <v>2021年</v>
          </cell>
          <cell r="G509" t="str">
            <v>单培仁</v>
          </cell>
          <cell r="H509" t="str">
            <v>心血管内科</v>
          </cell>
          <cell r="I509" t="str">
            <v>规培研究生</v>
          </cell>
        </row>
        <row r="510">
          <cell r="B510" t="str">
            <v>7AM166</v>
          </cell>
          <cell r="C510">
            <v>-14821</v>
          </cell>
          <cell r="D510" t="str">
            <v>内科</v>
          </cell>
          <cell r="E510">
            <v>15868536358</v>
          </cell>
          <cell r="F510" t="str">
            <v>2021年</v>
          </cell>
          <cell r="G510" t="str">
            <v>单培仁</v>
          </cell>
          <cell r="H510" t="str">
            <v>心血管内科</v>
          </cell>
          <cell r="I510" t="str">
            <v>规培研究生</v>
          </cell>
        </row>
        <row r="511">
          <cell r="B511" t="str">
            <v>7AM167</v>
          </cell>
          <cell r="C511">
            <v>-14822</v>
          </cell>
          <cell r="D511" t="str">
            <v>内科</v>
          </cell>
          <cell r="E511">
            <v>15990142791</v>
          </cell>
          <cell r="F511" t="str">
            <v>2021年</v>
          </cell>
          <cell r="G511" t="str">
            <v>谷雪梅</v>
          </cell>
          <cell r="H511" t="str">
            <v>内分泌科</v>
          </cell>
          <cell r="I511" t="str">
            <v>规培研究生</v>
          </cell>
        </row>
        <row r="512">
          <cell r="B512" t="str">
            <v>7AM168</v>
          </cell>
          <cell r="C512">
            <v>-14823</v>
          </cell>
          <cell r="D512" t="str">
            <v>内科</v>
          </cell>
          <cell r="E512">
            <v>18968901556</v>
          </cell>
          <cell r="F512" t="str">
            <v>2021年</v>
          </cell>
          <cell r="G512" t="str">
            <v>顾雪疆</v>
          </cell>
          <cell r="H512" t="str">
            <v>内分泌科</v>
          </cell>
          <cell r="I512" t="str">
            <v>规培研究生</v>
          </cell>
        </row>
        <row r="513">
          <cell r="B513" t="str">
            <v>7AM169</v>
          </cell>
          <cell r="C513">
            <v>-14824</v>
          </cell>
          <cell r="D513" t="str">
            <v>内科</v>
          </cell>
          <cell r="E513">
            <v>15858809576</v>
          </cell>
          <cell r="F513" t="str">
            <v>2021年</v>
          </cell>
          <cell r="G513" t="str">
            <v>顾雪疆</v>
          </cell>
          <cell r="H513" t="str">
            <v>内分泌科</v>
          </cell>
          <cell r="I513" t="str">
            <v>规培研究生</v>
          </cell>
        </row>
        <row r="514">
          <cell r="B514" t="str">
            <v>7AM170</v>
          </cell>
          <cell r="C514">
            <v>-14825</v>
          </cell>
          <cell r="D514" t="str">
            <v>内科</v>
          </cell>
          <cell r="E514">
            <v>15968702772</v>
          </cell>
          <cell r="F514" t="str">
            <v>2021年</v>
          </cell>
          <cell r="G514" t="str">
            <v>顾雪疆</v>
          </cell>
          <cell r="H514" t="str">
            <v>内分泌科</v>
          </cell>
          <cell r="I514" t="str">
            <v>规培研究生</v>
          </cell>
        </row>
        <row r="515">
          <cell r="B515" t="str">
            <v>7AM171</v>
          </cell>
          <cell r="C515">
            <v>-14826</v>
          </cell>
          <cell r="D515" t="str">
            <v>内科</v>
          </cell>
          <cell r="E515">
            <v>15058480829</v>
          </cell>
          <cell r="F515" t="str">
            <v>2021年</v>
          </cell>
          <cell r="G515" t="str">
            <v>黄朝兴</v>
          </cell>
          <cell r="H515" t="str">
            <v>肾内科</v>
          </cell>
          <cell r="I515" t="str">
            <v>规培研究生</v>
          </cell>
        </row>
        <row r="516">
          <cell r="B516" t="str">
            <v>7AM172</v>
          </cell>
          <cell r="C516">
            <v>-14827</v>
          </cell>
          <cell r="D516" t="str">
            <v>内科</v>
          </cell>
          <cell r="E516">
            <v>18855103032</v>
          </cell>
          <cell r="F516" t="str">
            <v>2021年</v>
          </cell>
          <cell r="G516" t="str">
            <v>黄伟剑</v>
          </cell>
          <cell r="H516" t="str">
            <v>心血管内科</v>
          </cell>
          <cell r="I516" t="str">
            <v>规培研究生</v>
          </cell>
        </row>
        <row r="517">
          <cell r="B517" t="str">
            <v>7AM173</v>
          </cell>
          <cell r="C517">
            <v>-14828</v>
          </cell>
          <cell r="D517" t="str">
            <v>内科</v>
          </cell>
          <cell r="E517">
            <v>15868090620</v>
          </cell>
          <cell r="F517" t="str">
            <v>2021年</v>
          </cell>
          <cell r="G517" t="str">
            <v>黄伟剑</v>
          </cell>
          <cell r="H517" t="str">
            <v>心血管内科</v>
          </cell>
          <cell r="I517" t="str">
            <v>规培研究生</v>
          </cell>
        </row>
        <row r="518">
          <cell r="B518" t="str">
            <v>7AM174</v>
          </cell>
          <cell r="C518">
            <v>-14829</v>
          </cell>
          <cell r="D518" t="str">
            <v>内科</v>
          </cell>
          <cell r="E518">
            <v>13695836928</v>
          </cell>
          <cell r="F518" t="str">
            <v>2021年</v>
          </cell>
          <cell r="G518" t="str">
            <v>黄晓颖</v>
          </cell>
          <cell r="H518" t="str">
            <v>党政综合办公室</v>
          </cell>
          <cell r="I518" t="str">
            <v>规培研究生</v>
          </cell>
        </row>
        <row r="519">
          <cell r="B519" t="str">
            <v>7AM175</v>
          </cell>
          <cell r="C519">
            <v>-14830</v>
          </cell>
          <cell r="D519" t="str">
            <v>内科</v>
          </cell>
          <cell r="E519">
            <v>13858866133</v>
          </cell>
          <cell r="F519" t="str">
            <v>2021年</v>
          </cell>
          <cell r="G519" t="str">
            <v>黄智铭</v>
          </cell>
          <cell r="H519" t="str">
            <v>消化内科</v>
          </cell>
          <cell r="I519" t="str">
            <v>规培研究生</v>
          </cell>
        </row>
        <row r="520">
          <cell r="B520" t="str">
            <v>7AM176</v>
          </cell>
          <cell r="C520">
            <v>-14831</v>
          </cell>
          <cell r="D520" t="str">
            <v>内科</v>
          </cell>
          <cell r="E520">
            <v>15957388332</v>
          </cell>
          <cell r="F520" t="str">
            <v>2021年</v>
          </cell>
          <cell r="G520" t="str">
            <v>黄智铭</v>
          </cell>
          <cell r="H520" t="str">
            <v>消化内科</v>
          </cell>
          <cell r="I520" t="str">
            <v>规培研究生</v>
          </cell>
        </row>
        <row r="521">
          <cell r="B521" t="str">
            <v>7AM177</v>
          </cell>
          <cell r="C521">
            <v>-14832</v>
          </cell>
          <cell r="D521" t="str">
            <v>内科</v>
          </cell>
          <cell r="E521">
            <v>15727819118</v>
          </cell>
          <cell r="F521" t="str">
            <v>2021年</v>
          </cell>
          <cell r="G521" t="str">
            <v>黄周青</v>
          </cell>
          <cell r="H521" t="str">
            <v>心血管内科</v>
          </cell>
          <cell r="I521" t="str">
            <v>规培研究生</v>
          </cell>
        </row>
        <row r="522">
          <cell r="B522" t="str">
            <v>7AM178</v>
          </cell>
          <cell r="C522">
            <v>-14833</v>
          </cell>
          <cell r="D522" t="str">
            <v>内科</v>
          </cell>
          <cell r="E522">
            <v>13857735113</v>
          </cell>
          <cell r="F522" t="str">
            <v>2021年</v>
          </cell>
          <cell r="G522" t="str">
            <v>黄周青</v>
          </cell>
          <cell r="H522" t="str">
            <v>心血管内科</v>
          </cell>
          <cell r="I522" t="str">
            <v>规培研究生</v>
          </cell>
        </row>
        <row r="523">
          <cell r="B523" t="str">
            <v>7AM180</v>
          </cell>
          <cell r="C523">
            <v>-14835</v>
          </cell>
          <cell r="D523" t="str">
            <v>内科</v>
          </cell>
          <cell r="E523">
            <v>13957710856</v>
          </cell>
          <cell r="F523" t="str">
            <v>2021年</v>
          </cell>
          <cell r="G523" t="str">
            <v>李玉苹</v>
          </cell>
          <cell r="H523" t="str">
            <v>呼吸与危重症医学科科科</v>
          </cell>
          <cell r="I523" t="str">
            <v>规培研究生</v>
          </cell>
        </row>
        <row r="524">
          <cell r="B524" t="str">
            <v>7AM181</v>
          </cell>
          <cell r="C524">
            <v>-14836</v>
          </cell>
          <cell r="D524" t="str">
            <v>内科</v>
          </cell>
          <cell r="E524">
            <v>18358381855</v>
          </cell>
          <cell r="F524" t="str">
            <v>2021年</v>
          </cell>
          <cell r="G524" t="str">
            <v>卢中秋</v>
          </cell>
          <cell r="H524" t="str">
            <v>党政综合办公室</v>
          </cell>
          <cell r="I524" t="str">
            <v>规培研究生</v>
          </cell>
        </row>
        <row r="525">
          <cell r="B525" t="str">
            <v>7AM182</v>
          </cell>
          <cell r="C525">
            <v>-14837</v>
          </cell>
          <cell r="D525" t="str">
            <v>内科</v>
          </cell>
          <cell r="E525">
            <v>18066259758</v>
          </cell>
          <cell r="F525" t="str">
            <v>2021年</v>
          </cell>
          <cell r="G525" t="str">
            <v>马泳泳</v>
          </cell>
          <cell r="H525" t="str">
            <v>血液内科</v>
          </cell>
          <cell r="I525" t="str">
            <v>规培研究生</v>
          </cell>
        </row>
        <row r="526">
          <cell r="B526" t="str">
            <v>7AM183</v>
          </cell>
          <cell r="C526">
            <v>-14838</v>
          </cell>
          <cell r="D526" t="str">
            <v>内科</v>
          </cell>
          <cell r="E526">
            <v>15867755725</v>
          </cell>
          <cell r="F526" t="str">
            <v>2021年</v>
          </cell>
          <cell r="G526" t="str">
            <v>施可庆</v>
          </cell>
          <cell r="H526" t="str">
            <v>感染内科</v>
          </cell>
          <cell r="I526" t="str">
            <v>规培研究生</v>
          </cell>
        </row>
        <row r="527">
          <cell r="B527" t="str">
            <v>7AM184</v>
          </cell>
          <cell r="C527">
            <v>-14839</v>
          </cell>
          <cell r="D527" t="str">
            <v>内科</v>
          </cell>
          <cell r="E527">
            <v>15157545239</v>
          </cell>
          <cell r="F527" t="str">
            <v>2021年</v>
          </cell>
          <cell r="G527" t="str">
            <v>苏震</v>
          </cell>
          <cell r="H527" t="str">
            <v>肾内科</v>
          </cell>
          <cell r="I527" t="str">
            <v>规培研究生</v>
          </cell>
        </row>
        <row r="528">
          <cell r="B528" t="str">
            <v>7AM185</v>
          </cell>
          <cell r="C528">
            <v>-14840</v>
          </cell>
          <cell r="D528" t="str">
            <v>内科</v>
          </cell>
          <cell r="E528">
            <v>13486912085</v>
          </cell>
          <cell r="F528" t="str">
            <v>2021年</v>
          </cell>
          <cell r="G528" t="str">
            <v>苏震</v>
          </cell>
          <cell r="H528" t="str">
            <v>肾内科</v>
          </cell>
          <cell r="I528" t="str">
            <v>规培研究生</v>
          </cell>
        </row>
        <row r="529">
          <cell r="B529" t="str">
            <v>7AM186</v>
          </cell>
          <cell r="C529">
            <v>-14841</v>
          </cell>
          <cell r="D529" t="str">
            <v>内科</v>
          </cell>
          <cell r="E529">
            <v>15858836562</v>
          </cell>
          <cell r="F529" t="str">
            <v>2021年</v>
          </cell>
          <cell r="G529" t="str">
            <v>王良兴</v>
          </cell>
          <cell r="H529" t="str">
            <v>呼吸与危重症医学科科科</v>
          </cell>
          <cell r="I529" t="str">
            <v>规培研究生</v>
          </cell>
        </row>
        <row r="530">
          <cell r="B530" t="str">
            <v>7AM187</v>
          </cell>
          <cell r="C530">
            <v>-14842</v>
          </cell>
          <cell r="D530" t="str">
            <v>内科</v>
          </cell>
          <cell r="E530">
            <v>15355667307</v>
          </cell>
          <cell r="F530" t="str">
            <v>2021年</v>
          </cell>
          <cell r="G530" t="str">
            <v>王良兴</v>
          </cell>
          <cell r="H530" t="str">
            <v>呼吸与危重症医学科科科</v>
          </cell>
          <cell r="I530" t="str">
            <v>规培研究生</v>
          </cell>
        </row>
        <row r="531">
          <cell r="B531" t="str">
            <v>7AM188</v>
          </cell>
          <cell r="C531">
            <v>-14843</v>
          </cell>
          <cell r="D531" t="str">
            <v>内科</v>
          </cell>
          <cell r="E531">
            <v>15868509218</v>
          </cell>
          <cell r="F531" t="str">
            <v>2021年</v>
          </cell>
          <cell r="G531" t="str">
            <v>王良兴</v>
          </cell>
          <cell r="H531" t="str">
            <v>呼吸与危重症医学科科科</v>
          </cell>
          <cell r="I531" t="str">
            <v>规培研究生</v>
          </cell>
        </row>
        <row r="532">
          <cell r="B532" t="str">
            <v>7AM189</v>
          </cell>
          <cell r="C532">
            <v>-14844</v>
          </cell>
          <cell r="D532" t="str">
            <v>内科</v>
          </cell>
          <cell r="E532">
            <v>15170160617</v>
          </cell>
          <cell r="F532" t="str">
            <v>2021年</v>
          </cell>
          <cell r="G532" t="str">
            <v>王晓冰</v>
          </cell>
          <cell r="H532" t="str">
            <v>风湿免疫科</v>
          </cell>
          <cell r="I532" t="str">
            <v>规培研究生</v>
          </cell>
        </row>
        <row r="533">
          <cell r="B533" t="str">
            <v>7AM190</v>
          </cell>
          <cell r="C533">
            <v>-14845</v>
          </cell>
          <cell r="D533" t="str">
            <v>内科</v>
          </cell>
          <cell r="E533">
            <v>18257773033</v>
          </cell>
          <cell r="F533" t="str">
            <v>2021年</v>
          </cell>
          <cell r="G533" t="str">
            <v>王晓冰</v>
          </cell>
          <cell r="H533" t="str">
            <v>风湿免疫科</v>
          </cell>
          <cell r="I533" t="str">
            <v>规培研究生</v>
          </cell>
        </row>
        <row r="534">
          <cell r="B534" t="str">
            <v>7AM191</v>
          </cell>
          <cell r="C534">
            <v>-14846</v>
          </cell>
          <cell r="D534" t="str">
            <v>内科</v>
          </cell>
          <cell r="E534">
            <v>15967671484</v>
          </cell>
          <cell r="F534" t="str">
            <v>2021年</v>
          </cell>
          <cell r="G534" t="str">
            <v>吴建胜</v>
          </cell>
          <cell r="H534" t="str">
            <v>医疗保健中心</v>
          </cell>
          <cell r="I534" t="str">
            <v>规培研究生</v>
          </cell>
        </row>
        <row r="535">
          <cell r="B535" t="str">
            <v>7AM192</v>
          </cell>
          <cell r="C535">
            <v>-14847</v>
          </cell>
          <cell r="D535" t="str">
            <v>内科</v>
          </cell>
          <cell r="E535">
            <v>15858808983</v>
          </cell>
          <cell r="F535" t="str">
            <v>2021年</v>
          </cell>
          <cell r="G535" t="str">
            <v>夏景林</v>
          </cell>
          <cell r="H535" t="str">
            <v>党政综合办公室</v>
          </cell>
          <cell r="I535" t="str">
            <v>规培研究生</v>
          </cell>
        </row>
        <row r="536">
          <cell r="B536" t="str">
            <v>7AM193</v>
          </cell>
          <cell r="C536">
            <v>-14848</v>
          </cell>
          <cell r="D536" t="str">
            <v>内科</v>
          </cell>
          <cell r="E536">
            <v>18267423649</v>
          </cell>
          <cell r="F536" t="str">
            <v>2021年</v>
          </cell>
          <cell r="G536" t="str">
            <v>夏景林</v>
          </cell>
          <cell r="H536" t="str">
            <v>党政综合办公室</v>
          </cell>
          <cell r="I536" t="str">
            <v>规培研究生</v>
          </cell>
        </row>
        <row r="537">
          <cell r="B537" t="str">
            <v>7AM194</v>
          </cell>
          <cell r="C537">
            <v>-14849</v>
          </cell>
          <cell r="D537" t="str">
            <v>内科</v>
          </cell>
          <cell r="E537">
            <v>19850136073</v>
          </cell>
          <cell r="F537" t="str">
            <v>2021年</v>
          </cell>
          <cell r="G537" t="str">
            <v>夏景林</v>
          </cell>
          <cell r="H537" t="str">
            <v>党政综合办公室</v>
          </cell>
          <cell r="I537" t="str">
            <v>规培研究生</v>
          </cell>
        </row>
        <row r="538">
          <cell r="B538" t="str">
            <v>7AM195</v>
          </cell>
          <cell r="C538">
            <v>-14850</v>
          </cell>
          <cell r="D538" t="str">
            <v>内科</v>
          </cell>
          <cell r="E538">
            <v>17756597695</v>
          </cell>
          <cell r="F538" t="str">
            <v>2021年</v>
          </cell>
          <cell r="G538" t="str">
            <v>夏景林</v>
          </cell>
          <cell r="H538" t="str">
            <v>党政综合办公室</v>
          </cell>
          <cell r="I538" t="str">
            <v>规培研究生</v>
          </cell>
        </row>
        <row r="539">
          <cell r="B539" t="str">
            <v>7AM197</v>
          </cell>
          <cell r="C539">
            <v>-14852</v>
          </cell>
          <cell r="D539" t="str">
            <v>内科</v>
          </cell>
          <cell r="E539">
            <v>18358500388</v>
          </cell>
          <cell r="F539" t="str">
            <v>2021年</v>
          </cell>
          <cell r="G539" t="str">
            <v>叶海格</v>
          </cell>
          <cell r="H539" t="str">
            <v>血液内科</v>
          </cell>
          <cell r="I539" t="str">
            <v>规培研究生</v>
          </cell>
        </row>
        <row r="540">
          <cell r="B540" t="str">
            <v>7AM198</v>
          </cell>
          <cell r="C540">
            <v>-14853</v>
          </cell>
          <cell r="D540" t="str">
            <v>内科</v>
          </cell>
          <cell r="E540">
            <v>15058476152</v>
          </cell>
          <cell r="F540" t="str">
            <v>2021年</v>
          </cell>
          <cell r="G540" t="str">
            <v>叶海格</v>
          </cell>
          <cell r="H540" t="str">
            <v>血液内科</v>
          </cell>
          <cell r="I540" t="str">
            <v>规培研究生</v>
          </cell>
        </row>
        <row r="541">
          <cell r="B541" t="str">
            <v>7AM199</v>
          </cell>
          <cell r="C541">
            <v>-14854</v>
          </cell>
          <cell r="D541" t="str">
            <v>内科</v>
          </cell>
          <cell r="E541">
            <v>19883398307</v>
          </cell>
          <cell r="F541" t="str">
            <v>2021年</v>
          </cell>
          <cell r="G541" t="str">
            <v>俞富军</v>
          </cell>
          <cell r="H541" t="str">
            <v>消化内科</v>
          </cell>
          <cell r="I541" t="str">
            <v>规培研究生</v>
          </cell>
        </row>
        <row r="542">
          <cell r="B542" t="str">
            <v>7AM200</v>
          </cell>
          <cell r="C542">
            <v>-14855</v>
          </cell>
          <cell r="D542" t="str">
            <v>内科</v>
          </cell>
          <cell r="E542">
            <v>15888766321</v>
          </cell>
          <cell r="F542" t="str">
            <v>2021年</v>
          </cell>
          <cell r="G542" t="str">
            <v>俞富军</v>
          </cell>
          <cell r="H542" t="str">
            <v>消化内科</v>
          </cell>
          <cell r="I542" t="str">
            <v>规培研究生</v>
          </cell>
        </row>
        <row r="543">
          <cell r="B543" t="str">
            <v>7AM202</v>
          </cell>
          <cell r="C543">
            <v>-14857</v>
          </cell>
          <cell r="D543" t="str">
            <v>内科</v>
          </cell>
          <cell r="E543">
            <v>15757962881</v>
          </cell>
          <cell r="F543" t="str">
            <v>2021年</v>
          </cell>
          <cell r="G543" t="str">
            <v>俞康</v>
          </cell>
          <cell r="H543" t="str">
            <v>血液内科</v>
          </cell>
          <cell r="I543" t="str">
            <v>规培研究生</v>
          </cell>
        </row>
        <row r="544">
          <cell r="B544" t="str">
            <v>7AM203</v>
          </cell>
          <cell r="C544">
            <v>-14858</v>
          </cell>
          <cell r="D544" t="str">
            <v>内科</v>
          </cell>
          <cell r="E544">
            <v>13588899203</v>
          </cell>
          <cell r="F544" t="str">
            <v>2021年</v>
          </cell>
          <cell r="G544" t="str">
            <v>张丹</v>
          </cell>
          <cell r="H544" t="str">
            <v>呼吸与危重症医学科科科</v>
          </cell>
          <cell r="I544" t="str">
            <v>规培研究生</v>
          </cell>
        </row>
        <row r="545">
          <cell r="B545" t="str">
            <v>7AM205</v>
          </cell>
          <cell r="C545">
            <v>-14860</v>
          </cell>
          <cell r="D545" t="str">
            <v>内科</v>
          </cell>
          <cell r="E545">
            <v>18267823225</v>
          </cell>
          <cell r="F545" t="str">
            <v>2021年</v>
          </cell>
          <cell r="G545" t="str">
            <v>郑明华</v>
          </cell>
          <cell r="H545" t="str">
            <v>感染科</v>
          </cell>
          <cell r="I545" t="str">
            <v>规培研究生</v>
          </cell>
        </row>
        <row r="546">
          <cell r="B546" t="str">
            <v>7AM206</v>
          </cell>
          <cell r="C546">
            <v>-14861</v>
          </cell>
          <cell r="D546" t="str">
            <v>内科</v>
          </cell>
          <cell r="E546">
            <v>15888275298</v>
          </cell>
          <cell r="F546" t="str">
            <v>2021年</v>
          </cell>
          <cell r="G546" t="str">
            <v>周浩</v>
          </cell>
          <cell r="H546" t="str">
            <v>心血管内科</v>
          </cell>
          <cell r="I546" t="str">
            <v>规培研究生</v>
          </cell>
        </row>
        <row r="547">
          <cell r="B547" t="str">
            <v>7AM207</v>
          </cell>
          <cell r="C547">
            <v>-14862</v>
          </cell>
          <cell r="D547" t="str">
            <v>内科</v>
          </cell>
          <cell r="E547">
            <v>15858836716</v>
          </cell>
          <cell r="F547" t="str">
            <v>2021年</v>
          </cell>
          <cell r="G547" t="str">
            <v>周浩</v>
          </cell>
          <cell r="H547" t="str">
            <v>心血管内科</v>
          </cell>
          <cell r="I547" t="str">
            <v>规培研究生</v>
          </cell>
        </row>
        <row r="548">
          <cell r="B548" t="str">
            <v>7AM208</v>
          </cell>
          <cell r="C548">
            <v>-14863</v>
          </cell>
          <cell r="D548" t="str">
            <v>内科</v>
          </cell>
          <cell r="E548">
            <v>13588756855</v>
          </cell>
          <cell r="F548" t="str">
            <v>2021年</v>
          </cell>
          <cell r="G548" t="str">
            <v>朱虹</v>
          </cell>
          <cell r="H548" t="str">
            <v>内分泌科</v>
          </cell>
          <cell r="I548" t="str">
            <v>规培研究生</v>
          </cell>
        </row>
        <row r="549">
          <cell r="B549" t="str">
            <v>7AM209</v>
          </cell>
          <cell r="C549">
            <v>-14864</v>
          </cell>
          <cell r="D549" t="str">
            <v>内科</v>
          </cell>
          <cell r="E549">
            <v>15257711620</v>
          </cell>
          <cell r="F549" t="str">
            <v>2021年</v>
          </cell>
          <cell r="G549" t="str">
            <v>陈婵</v>
          </cell>
          <cell r="H549" t="str">
            <v>老年病科(干部保健）</v>
          </cell>
          <cell r="I549" t="str">
            <v>规培研究生</v>
          </cell>
        </row>
        <row r="550">
          <cell r="B550" t="str">
            <v>7AM210</v>
          </cell>
          <cell r="C550">
            <v>-14865</v>
          </cell>
          <cell r="D550" t="str">
            <v>内科</v>
          </cell>
          <cell r="E550">
            <v>15158751997</v>
          </cell>
          <cell r="F550" t="str">
            <v>2021年</v>
          </cell>
          <cell r="G550" t="str">
            <v>陈婵</v>
          </cell>
          <cell r="H550" t="str">
            <v>老年病科(干部保健）</v>
          </cell>
          <cell r="I550" t="str">
            <v>规培研究生</v>
          </cell>
        </row>
        <row r="551">
          <cell r="B551" t="str">
            <v>7AM211</v>
          </cell>
          <cell r="C551">
            <v>-14866</v>
          </cell>
          <cell r="D551" t="str">
            <v>神经内科</v>
          </cell>
          <cell r="E551">
            <v>15168755768</v>
          </cell>
          <cell r="F551" t="str">
            <v>2021年</v>
          </cell>
          <cell r="G551" t="str">
            <v>陈为安</v>
          </cell>
          <cell r="H551" t="str">
            <v>神经内科</v>
          </cell>
          <cell r="I551" t="str">
            <v>规培研究生</v>
          </cell>
        </row>
        <row r="552">
          <cell r="B552" t="str">
            <v>7AM212</v>
          </cell>
          <cell r="C552">
            <v>-14867</v>
          </cell>
          <cell r="D552" t="str">
            <v>神经内科</v>
          </cell>
          <cell r="E552">
            <v>15872709177</v>
          </cell>
          <cell r="F552" t="str">
            <v>2021年</v>
          </cell>
          <cell r="G552" t="str">
            <v>程建华</v>
          </cell>
          <cell r="H552" t="str">
            <v>神经内科</v>
          </cell>
          <cell r="I552" t="str">
            <v>规培研究生</v>
          </cell>
        </row>
        <row r="553">
          <cell r="B553" t="str">
            <v>7AM213</v>
          </cell>
          <cell r="C553">
            <v>-14868</v>
          </cell>
          <cell r="D553" t="str">
            <v>神经内科</v>
          </cell>
          <cell r="E553">
            <v>13958825014</v>
          </cell>
          <cell r="F553" t="str">
            <v>2021年</v>
          </cell>
          <cell r="G553" t="str">
            <v>何金彩</v>
          </cell>
          <cell r="H553" t="str">
            <v>神经内科</v>
          </cell>
          <cell r="I553" t="str">
            <v>规培研究生</v>
          </cell>
        </row>
        <row r="554">
          <cell r="B554" t="str">
            <v>7AM214</v>
          </cell>
          <cell r="C554">
            <v>-14869</v>
          </cell>
          <cell r="D554" t="str">
            <v>神经内科</v>
          </cell>
          <cell r="E554">
            <v>15968123654</v>
          </cell>
          <cell r="F554" t="str">
            <v>2021年</v>
          </cell>
          <cell r="G554" t="str">
            <v>何金彩</v>
          </cell>
          <cell r="H554" t="str">
            <v>神经内科</v>
          </cell>
          <cell r="I554" t="str">
            <v>规培研究生</v>
          </cell>
        </row>
        <row r="555">
          <cell r="B555" t="str">
            <v>7AM217</v>
          </cell>
          <cell r="C555">
            <v>-14872</v>
          </cell>
          <cell r="D555" t="str">
            <v>神经内科</v>
          </cell>
          <cell r="E555">
            <v>15968115319</v>
          </cell>
          <cell r="F555" t="str">
            <v>2021年</v>
          </cell>
          <cell r="G555" t="str">
            <v>黄欢捷</v>
          </cell>
          <cell r="H555" t="str">
            <v>神经内科</v>
          </cell>
          <cell r="I555" t="str">
            <v>规培研究生</v>
          </cell>
        </row>
        <row r="556">
          <cell r="B556" t="str">
            <v>7AM218</v>
          </cell>
          <cell r="C556">
            <v>-14873</v>
          </cell>
          <cell r="D556" t="str">
            <v>神经内科</v>
          </cell>
          <cell r="E556">
            <v>15868706778</v>
          </cell>
          <cell r="F556" t="str">
            <v>2021年</v>
          </cell>
          <cell r="G556" t="str">
            <v>林源绍</v>
          </cell>
          <cell r="H556" t="str">
            <v>神经内科</v>
          </cell>
          <cell r="I556" t="str">
            <v>规培研究生</v>
          </cell>
        </row>
        <row r="557">
          <cell r="B557" t="str">
            <v>7AM219</v>
          </cell>
          <cell r="C557">
            <v>-14874</v>
          </cell>
          <cell r="D557" t="str">
            <v>神经内科</v>
          </cell>
          <cell r="E557">
            <v>13586811816</v>
          </cell>
          <cell r="F557" t="str">
            <v>2021年</v>
          </cell>
          <cell r="G557" t="str">
            <v>林源绍</v>
          </cell>
          <cell r="H557" t="str">
            <v>神经内科</v>
          </cell>
          <cell r="I557" t="str">
            <v>规培研究生</v>
          </cell>
        </row>
        <row r="558">
          <cell r="B558" t="str">
            <v>7AM220</v>
          </cell>
          <cell r="C558">
            <v>-14875</v>
          </cell>
          <cell r="D558" t="str">
            <v>神经内科</v>
          </cell>
          <cell r="E558">
            <v>13615773936</v>
          </cell>
          <cell r="F558" t="str">
            <v>2021年</v>
          </cell>
          <cell r="G558" t="str">
            <v>林源绍</v>
          </cell>
          <cell r="H558" t="str">
            <v>神经内科</v>
          </cell>
          <cell r="I558" t="str">
            <v>规培研究生</v>
          </cell>
        </row>
        <row r="559">
          <cell r="B559" t="str">
            <v>7AM221</v>
          </cell>
          <cell r="C559">
            <v>-14876</v>
          </cell>
          <cell r="D559" t="str">
            <v>神经内科</v>
          </cell>
          <cell r="E559">
            <v>13616775265</v>
          </cell>
          <cell r="F559" t="str">
            <v>2021年</v>
          </cell>
          <cell r="G559" t="str">
            <v>林源绍</v>
          </cell>
          <cell r="H559" t="str">
            <v>神经内科</v>
          </cell>
          <cell r="I559" t="str">
            <v>规培研究生</v>
          </cell>
        </row>
        <row r="560">
          <cell r="B560" t="str">
            <v>7AM222</v>
          </cell>
          <cell r="C560">
            <v>-14877</v>
          </cell>
          <cell r="D560" t="str">
            <v>神经内科</v>
          </cell>
          <cell r="E560">
            <v>18267723708</v>
          </cell>
          <cell r="F560" t="str">
            <v>2021年</v>
          </cell>
          <cell r="G560" t="str">
            <v>邵蓓</v>
          </cell>
          <cell r="H560" t="str">
            <v>神经内一科</v>
          </cell>
          <cell r="I560" t="str">
            <v>规培研究生</v>
          </cell>
        </row>
        <row r="561">
          <cell r="B561" t="str">
            <v>7AM223</v>
          </cell>
          <cell r="C561">
            <v>-14878</v>
          </cell>
          <cell r="D561" t="str">
            <v>神经内科</v>
          </cell>
          <cell r="E561">
            <v>15397402865</v>
          </cell>
          <cell r="F561" t="str">
            <v>2021年</v>
          </cell>
          <cell r="G561" t="str">
            <v>邵蓓</v>
          </cell>
          <cell r="H561" t="str">
            <v>神经内一科</v>
          </cell>
          <cell r="I561" t="str">
            <v>规培研究生</v>
          </cell>
        </row>
        <row r="562">
          <cell r="B562" t="str">
            <v>7AM224</v>
          </cell>
          <cell r="C562">
            <v>-14879</v>
          </cell>
          <cell r="D562" t="str">
            <v>神经内科</v>
          </cell>
          <cell r="E562">
            <v>15888270768</v>
          </cell>
          <cell r="F562" t="str">
            <v>2021年</v>
          </cell>
          <cell r="G562" t="str">
            <v>王贞</v>
          </cell>
          <cell r="H562" t="str">
            <v>神经内科</v>
          </cell>
          <cell r="I562" t="str">
            <v>规培研究生</v>
          </cell>
        </row>
        <row r="563">
          <cell r="B563" t="str">
            <v>7AM225</v>
          </cell>
          <cell r="C563">
            <v>-14880</v>
          </cell>
          <cell r="D563" t="str">
            <v>神经内科</v>
          </cell>
          <cell r="E563">
            <v>13616866195</v>
          </cell>
          <cell r="F563" t="str">
            <v>2021年</v>
          </cell>
          <cell r="G563" t="str">
            <v>王贞</v>
          </cell>
          <cell r="H563" t="str">
            <v>神经内科</v>
          </cell>
          <cell r="I563" t="str">
            <v>规培研究生</v>
          </cell>
        </row>
        <row r="564">
          <cell r="B564" t="str">
            <v>7AM226</v>
          </cell>
          <cell r="C564">
            <v>-14881</v>
          </cell>
          <cell r="D564" t="str">
            <v>神经内科</v>
          </cell>
          <cell r="E564">
            <v>15988167056</v>
          </cell>
          <cell r="F564" t="str">
            <v>2021年</v>
          </cell>
          <cell r="G564" t="str">
            <v>谢成龙</v>
          </cell>
          <cell r="H564" t="str">
            <v>神经内科</v>
          </cell>
          <cell r="I564" t="str">
            <v>规培研究生</v>
          </cell>
        </row>
        <row r="565">
          <cell r="B565" t="str">
            <v>7AM227</v>
          </cell>
          <cell r="C565">
            <v>-14882</v>
          </cell>
          <cell r="D565" t="str">
            <v>神经内科</v>
          </cell>
          <cell r="E565">
            <v>15258087801</v>
          </cell>
          <cell r="F565" t="str">
            <v>2021年</v>
          </cell>
          <cell r="G565" t="str">
            <v>谢成龙</v>
          </cell>
          <cell r="H565" t="str">
            <v>神经内科</v>
          </cell>
          <cell r="I565" t="str">
            <v>规培研究生</v>
          </cell>
        </row>
        <row r="566">
          <cell r="B566" t="str">
            <v>7AM228</v>
          </cell>
          <cell r="C566">
            <v>-14883</v>
          </cell>
          <cell r="D566" t="str">
            <v>神经内科</v>
          </cell>
          <cell r="E566">
            <v>18815015619</v>
          </cell>
          <cell r="F566" t="str">
            <v>2021年</v>
          </cell>
          <cell r="G566" t="str">
            <v>徐惠琴</v>
          </cell>
          <cell r="H566" t="str">
            <v>神经内科</v>
          </cell>
          <cell r="I566" t="str">
            <v>规培研究生</v>
          </cell>
        </row>
        <row r="567">
          <cell r="B567" t="str">
            <v>7AM229</v>
          </cell>
          <cell r="C567">
            <v>-14884</v>
          </cell>
          <cell r="D567" t="str">
            <v>神经内科</v>
          </cell>
          <cell r="E567">
            <v>15888711553</v>
          </cell>
          <cell r="F567" t="str">
            <v>2021年</v>
          </cell>
          <cell r="G567" t="str">
            <v>徐惠琴</v>
          </cell>
          <cell r="H567" t="str">
            <v>神经内科</v>
          </cell>
          <cell r="I567" t="str">
            <v>规培研究生</v>
          </cell>
        </row>
        <row r="568">
          <cell r="B568" t="str">
            <v>7AM230</v>
          </cell>
          <cell r="C568">
            <v>-14885</v>
          </cell>
          <cell r="D568" t="str">
            <v>神经内科</v>
          </cell>
          <cell r="E568">
            <v>13858872310</v>
          </cell>
          <cell r="F568" t="str">
            <v>2021年</v>
          </cell>
          <cell r="G568" t="str">
            <v>张旭</v>
          </cell>
          <cell r="H568" t="str">
            <v>神经内科</v>
          </cell>
          <cell r="I568" t="str">
            <v>规培研究生</v>
          </cell>
        </row>
        <row r="569">
          <cell r="B569" t="str">
            <v>7AM231</v>
          </cell>
          <cell r="C569">
            <v>-14886</v>
          </cell>
          <cell r="D569" t="str">
            <v>神经内科</v>
          </cell>
          <cell r="E569">
            <v>15067755928</v>
          </cell>
          <cell r="F569" t="str">
            <v>2021年</v>
          </cell>
          <cell r="G569" t="str">
            <v>张旭</v>
          </cell>
          <cell r="H569" t="str">
            <v>神经内科</v>
          </cell>
          <cell r="I569" t="str">
            <v>规培研究生</v>
          </cell>
        </row>
        <row r="570">
          <cell r="B570" t="str">
            <v>7AM232</v>
          </cell>
          <cell r="C570">
            <v>-14887</v>
          </cell>
          <cell r="D570" t="str">
            <v>皮肤科</v>
          </cell>
          <cell r="E570">
            <v>18815137981</v>
          </cell>
          <cell r="F570" t="str">
            <v>2021年</v>
          </cell>
          <cell r="G570" t="str">
            <v>李智铭</v>
          </cell>
          <cell r="H570" t="str">
            <v>皮肤科</v>
          </cell>
          <cell r="I570" t="str">
            <v>规培研究生</v>
          </cell>
        </row>
        <row r="571">
          <cell r="B571" t="str">
            <v>7AM233</v>
          </cell>
          <cell r="C571">
            <v>-14888</v>
          </cell>
          <cell r="D571" t="str">
            <v>皮肤科</v>
          </cell>
          <cell r="E571">
            <v>15057731728</v>
          </cell>
          <cell r="F571" t="str">
            <v>2021年</v>
          </cell>
          <cell r="G571" t="str">
            <v>李智铭</v>
          </cell>
          <cell r="H571" t="str">
            <v>皮肤科</v>
          </cell>
          <cell r="I571" t="str">
            <v>规培研究生</v>
          </cell>
        </row>
        <row r="572">
          <cell r="B572" t="str">
            <v>7AM234</v>
          </cell>
          <cell r="C572">
            <v>-14889</v>
          </cell>
          <cell r="D572" t="str">
            <v>皮肤科</v>
          </cell>
          <cell r="E572">
            <v>19518138354</v>
          </cell>
          <cell r="F572" t="str">
            <v>2021年</v>
          </cell>
          <cell r="G572" t="str">
            <v>李智铭</v>
          </cell>
          <cell r="H572" t="str">
            <v>皮肤科</v>
          </cell>
          <cell r="I572" t="str">
            <v>规培研究生</v>
          </cell>
        </row>
        <row r="573">
          <cell r="B573" t="str">
            <v>7AM235</v>
          </cell>
          <cell r="C573">
            <v>-14890</v>
          </cell>
          <cell r="D573" t="str">
            <v>急诊科</v>
          </cell>
          <cell r="E573">
            <v>15888279606</v>
          </cell>
          <cell r="F573" t="str">
            <v>2021年</v>
          </cell>
          <cell r="G573" t="str">
            <v>洪广亮</v>
          </cell>
          <cell r="H573" t="str">
            <v>急诊科</v>
          </cell>
          <cell r="I573" t="str">
            <v>规培研究生</v>
          </cell>
        </row>
        <row r="574">
          <cell r="B574" t="str">
            <v>7AM236</v>
          </cell>
          <cell r="C574">
            <v>-14891</v>
          </cell>
          <cell r="D574" t="str">
            <v>急诊科</v>
          </cell>
          <cell r="E574">
            <v>15858262429</v>
          </cell>
          <cell r="F574" t="str">
            <v>2021年</v>
          </cell>
          <cell r="G574" t="str">
            <v>洪广亮</v>
          </cell>
          <cell r="H574" t="str">
            <v>急诊科</v>
          </cell>
          <cell r="I574" t="str">
            <v>规培研究生</v>
          </cell>
        </row>
        <row r="575">
          <cell r="B575" t="str">
            <v>7AM237</v>
          </cell>
          <cell r="C575">
            <v>-14892</v>
          </cell>
          <cell r="D575" t="str">
            <v>急诊科</v>
          </cell>
          <cell r="E575">
            <v>15858836651</v>
          </cell>
          <cell r="F575" t="str">
            <v>2021年</v>
          </cell>
          <cell r="G575" t="str">
            <v>卢中秋</v>
          </cell>
          <cell r="H575" t="str">
            <v>党政综合办公室</v>
          </cell>
          <cell r="I575" t="str">
            <v>规培研究生</v>
          </cell>
        </row>
        <row r="576">
          <cell r="B576" t="str">
            <v>7AM238</v>
          </cell>
          <cell r="C576">
            <v>-14893</v>
          </cell>
          <cell r="D576" t="str">
            <v>急诊科</v>
          </cell>
          <cell r="E576">
            <v>17366690761</v>
          </cell>
          <cell r="F576" t="str">
            <v>2021年</v>
          </cell>
          <cell r="G576" t="str">
            <v>卢中秋</v>
          </cell>
          <cell r="H576" t="str">
            <v>党政综合办公室</v>
          </cell>
          <cell r="I576" t="str">
            <v>规培研究生</v>
          </cell>
        </row>
        <row r="577">
          <cell r="B577" t="str">
            <v>7AM239</v>
          </cell>
          <cell r="C577">
            <v>-14894</v>
          </cell>
          <cell r="D577" t="str">
            <v>急诊科</v>
          </cell>
          <cell r="E577">
            <v>13971585452</v>
          </cell>
          <cell r="F577" t="str">
            <v>2021年</v>
          </cell>
          <cell r="G577" t="str">
            <v>赵光举</v>
          </cell>
          <cell r="H577" t="str">
            <v>急诊科</v>
          </cell>
          <cell r="I577" t="str">
            <v>规培研究生</v>
          </cell>
        </row>
        <row r="578">
          <cell r="B578" t="str">
            <v>7AM240</v>
          </cell>
          <cell r="C578">
            <v>-14895</v>
          </cell>
          <cell r="D578" t="str">
            <v>急诊科</v>
          </cell>
          <cell r="E578">
            <v>15674926954</v>
          </cell>
          <cell r="F578" t="str">
            <v>2021年</v>
          </cell>
          <cell r="G578" t="str">
            <v>赵光举</v>
          </cell>
          <cell r="H578" t="str">
            <v>急诊科</v>
          </cell>
          <cell r="I578" t="str">
            <v>规培研究生</v>
          </cell>
        </row>
        <row r="579">
          <cell r="B579" t="str">
            <v>7AM241</v>
          </cell>
          <cell r="C579">
            <v>-14896</v>
          </cell>
          <cell r="D579" t="str">
            <v>急诊科</v>
          </cell>
          <cell r="E579">
            <v>13567753288</v>
          </cell>
          <cell r="F579" t="str">
            <v>2021年</v>
          </cell>
          <cell r="G579" t="str">
            <v>赵光举</v>
          </cell>
          <cell r="H579" t="str">
            <v>急诊科</v>
          </cell>
          <cell r="I579" t="str">
            <v>规培研究生</v>
          </cell>
        </row>
        <row r="580">
          <cell r="B580" t="str">
            <v>7AM242</v>
          </cell>
          <cell r="C580">
            <v>-14897</v>
          </cell>
          <cell r="D580" t="str">
            <v>重症医学科</v>
          </cell>
          <cell r="E580">
            <v>18857387896</v>
          </cell>
          <cell r="F580" t="str">
            <v>2021年</v>
          </cell>
          <cell r="G580" t="str">
            <v>潘景业</v>
          </cell>
          <cell r="H580" t="str">
            <v>党政综合办公室</v>
          </cell>
          <cell r="I580" t="str">
            <v>规培研究生</v>
          </cell>
        </row>
        <row r="581">
          <cell r="B581" t="str">
            <v>7AM243</v>
          </cell>
          <cell r="C581">
            <v>-14898</v>
          </cell>
          <cell r="D581" t="str">
            <v>重症医学科</v>
          </cell>
          <cell r="E581">
            <v>15973018012</v>
          </cell>
          <cell r="F581" t="str">
            <v>2021年</v>
          </cell>
          <cell r="G581" t="str">
            <v>潘景业</v>
          </cell>
          <cell r="H581" t="str">
            <v>党政综合办公室</v>
          </cell>
          <cell r="I581" t="str">
            <v>规培研究生</v>
          </cell>
        </row>
        <row r="582">
          <cell r="B582" t="str">
            <v>7AM406</v>
          </cell>
          <cell r="C582">
            <v>-14648</v>
          </cell>
          <cell r="D582" t="str">
            <v>内科</v>
          </cell>
          <cell r="E582">
            <v>15868716808</v>
          </cell>
          <cell r="F582" t="str">
            <v>2021年</v>
          </cell>
          <cell r="G582" t="str">
            <v>黄智铭</v>
          </cell>
          <cell r="H582" t="str">
            <v>消化内科</v>
          </cell>
          <cell r="I582" t="str">
            <v>规培研究生</v>
          </cell>
        </row>
        <row r="583">
          <cell r="B583" t="str">
            <v>7AM245</v>
          </cell>
          <cell r="C583">
            <v>-14900</v>
          </cell>
          <cell r="D583" t="str">
            <v>全科医学科</v>
          </cell>
          <cell r="E583">
            <v>13616866949</v>
          </cell>
          <cell r="F583" t="str">
            <v>2021年</v>
          </cell>
          <cell r="G583" t="str">
            <v>潘景业</v>
          </cell>
          <cell r="H583" t="str">
            <v>党政综合办公室</v>
          </cell>
          <cell r="I583" t="str">
            <v>规培研究生</v>
          </cell>
        </row>
        <row r="584">
          <cell r="B584" t="str">
            <v>7AM247</v>
          </cell>
          <cell r="C584">
            <v>-14902</v>
          </cell>
          <cell r="D584" t="str">
            <v>康复医学科</v>
          </cell>
          <cell r="E584">
            <v>18256051405</v>
          </cell>
          <cell r="F584" t="str">
            <v>2021年</v>
          </cell>
          <cell r="G584" t="str">
            <v>谢文霞</v>
          </cell>
          <cell r="H584" t="str">
            <v>针推理疗科</v>
          </cell>
          <cell r="I584" t="str">
            <v>规培研究生</v>
          </cell>
        </row>
        <row r="585">
          <cell r="B585" t="str">
            <v>7AM248</v>
          </cell>
          <cell r="C585">
            <v>-14903</v>
          </cell>
          <cell r="D585" t="str">
            <v>康复医学科</v>
          </cell>
          <cell r="E585">
            <v>15158722976</v>
          </cell>
          <cell r="F585" t="str">
            <v>2021年</v>
          </cell>
          <cell r="G585" t="str">
            <v>叶天申</v>
          </cell>
          <cell r="H585" t="str">
            <v>针推理疗科</v>
          </cell>
          <cell r="I585" t="str">
            <v>规培研究生</v>
          </cell>
        </row>
        <row r="586">
          <cell r="B586" t="str">
            <v>7AM249</v>
          </cell>
          <cell r="C586">
            <v>-14904</v>
          </cell>
          <cell r="D586" t="str">
            <v>康复医学科</v>
          </cell>
          <cell r="E586">
            <v>15168756328</v>
          </cell>
          <cell r="F586" t="str">
            <v>2021年</v>
          </cell>
          <cell r="G586" t="str">
            <v>叶天申</v>
          </cell>
          <cell r="H586" t="str">
            <v>针推理疗科</v>
          </cell>
          <cell r="I586" t="str">
            <v>规培研究生</v>
          </cell>
        </row>
        <row r="587">
          <cell r="B587" t="str">
            <v>7AM250</v>
          </cell>
          <cell r="C587">
            <v>-14905</v>
          </cell>
          <cell r="D587" t="str">
            <v>康复医学科</v>
          </cell>
          <cell r="E587">
            <v>13615777665</v>
          </cell>
          <cell r="F587" t="str">
            <v>2021年</v>
          </cell>
          <cell r="G587" t="str">
            <v>周成业</v>
          </cell>
          <cell r="H587" t="str">
            <v>康复科</v>
          </cell>
          <cell r="I587" t="str">
            <v>规培研究生</v>
          </cell>
        </row>
        <row r="588">
          <cell r="B588" t="str">
            <v>7AM251</v>
          </cell>
          <cell r="C588">
            <v>-14906</v>
          </cell>
          <cell r="D588" t="str">
            <v>外科</v>
          </cell>
          <cell r="E588">
            <v>15858836753</v>
          </cell>
          <cell r="F588" t="str">
            <v>2021年</v>
          </cell>
          <cell r="G588" t="str">
            <v>陈钢</v>
          </cell>
          <cell r="H588" t="str">
            <v>肝胆外科</v>
          </cell>
          <cell r="I588" t="str">
            <v>规培研究生</v>
          </cell>
        </row>
        <row r="589">
          <cell r="B589" t="str">
            <v>7AM252</v>
          </cell>
          <cell r="C589">
            <v>-14907</v>
          </cell>
          <cell r="D589" t="str">
            <v>外科</v>
          </cell>
          <cell r="E589">
            <v>13968898772</v>
          </cell>
          <cell r="F589" t="str">
            <v>2021年</v>
          </cell>
          <cell r="G589" t="str">
            <v>陈宗静</v>
          </cell>
          <cell r="H589" t="str">
            <v>肝胆胰外科</v>
          </cell>
          <cell r="I589" t="str">
            <v>规培研究生</v>
          </cell>
        </row>
        <row r="590">
          <cell r="B590" t="str">
            <v>7AM253</v>
          </cell>
          <cell r="C590">
            <v>-14908</v>
          </cell>
          <cell r="D590" t="str">
            <v>外科（泌尿外科）</v>
          </cell>
          <cell r="E590">
            <v>15868092123</v>
          </cell>
          <cell r="F590" t="str">
            <v>2021年</v>
          </cell>
          <cell r="G590" t="str">
            <v>江海红</v>
          </cell>
          <cell r="H590" t="str">
            <v>泌尿外科</v>
          </cell>
          <cell r="I590" t="str">
            <v>规培研究生</v>
          </cell>
        </row>
        <row r="591">
          <cell r="B591" t="str">
            <v>7AM254</v>
          </cell>
          <cell r="C591">
            <v>-14909</v>
          </cell>
          <cell r="D591" t="str">
            <v>外科</v>
          </cell>
          <cell r="E591">
            <v>15857797123</v>
          </cell>
          <cell r="F591" t="str">
            <v>2021年</v>
          </cell>
          <cell r="G591" t="str">
            <v>金约朋</v>
          </cell>
          <cell r="H591" t="str">
            <v>肝胆胰外科</v>
          </cell>
          <cell r="I591" t="str">
            <v>规培研究生</v>
          </cell>
        </row>
        <row r="592">
          <cell r="B592" t="str">
            <v>7AM255</v>
          </cell>
          <cell r="C592">
            <v>-14910</v>
          </cell>
          <cell r="D592" t="str">
            <v>外科</v>
          </cell>
          <cell r="E592">
            <v>15988132787</v>
          </cell>
          <cell r="F592" t="str">
            <v>2021年</v>
          </cell>
          <cell r="G592" t="str">
            <v>金约朋</v>
          </cell>
          <cell r="H592" t="str">
            <v>肝胆胰外科</v>
          </cell>
          <cell r="I592" t="str">
            <v>规培研究生</v>
          </cell>
        </row>
        <row r="593">
          <cell r="B593" t="str">
            <v>7AM258</v>
          </cell>
          <cell r="C593">
            <v>-14913</v>
          </cell>
          <cell r="D593" t="str">
            <v>外科</v>
          </cell>
          <cell r="E593">
            <v>15888717719</v>
          </cell>
          <cell r="F593" t="str">
            <v>2021年</v>
          </cell>
          <cell r="G593" t="str">
            <v>李绍堂</v>
          </cell>
          <cell r="H593" t="str">
            <v>结直肠肛门外科</v>
          </cell>
          <cell r="I593" t="str">
            <v>规培研究生</v>
          </cell>
        </row>
        <row r="594">
          <cell r="B594" t="str">
            <v>7AM259</v>
          </cell>
          <cell r="C594">
            <v>-14914</v>
          </cell>
          <cell r="D594" t="str">
            <v>外科（神经外科方向）</v>
          </cell>
          <cell r="E594">
            <v>17858379180</v>
          </cell>
          <cell r="F594" t="str">
            <v>2021年</v>
          </cell>
          <cell r="G594" t="str">
            <v>李则群</v>
          </cell>
          <cell r="H594" t="str">
            <v>神经外科</v>
          </cell>
          <cell r="I594" t="str">
            <v>规培研究生</v>
          </cell>
        </row>
        <row r="595">
          <cell r="B595" t="str">
            <v>7AM260</v>
          </cell>
          <cell r="C595">
            <v>-14915</v>
          </cell>
          <cell r="D595" t="str">
            <v>外科</v>
          </cell>
          <cell r="E595">
            <v>15258086656</v>
          </cell>
          <cell r="F595" t="str">
            <v>2021年</v>
          </cell>
          <cell r="G595" t="str">
            <v>林才</v>
          </cell>
          <cell r="H595" t="str">
            <v>烧伤·伤口中心</v>
          </cell>
          <cell r="I595" t="str">
            <v>规培研究生</v>
          </cell>
        </row>
        <row r="596">
          <cell r="B596" t="str">
            <v>7AM261</v>
          </cell>
          <cell r="C596">
            <v>-14916</v>
          </cell>
          <cell r="D596" t="str">
            <v>外科（心胸外科）</v>
          </cell>
          <cell r="E596">
            <v>15057765528</v>
          </cell>
          <cell r="F596" t="str">
            <v>2021年</v>
          </cell>
          <cell r="G596" t="str">
            <v>林晓铭</v>
          </cell>
          <cell r="H596" t="str">
            <v>胸外科</v>
          </cell>
          <cell r="I596" t="str">
            <v>规培研究生</v>
          </cell>
        </row>
        <row r="597">
          <cell r="B597" t="str">
            <v>7AM262</v>
          </cell>
          <cell r="C597">
            <v>-14917</v>
          </cell>
          <cell r="D597" t="str">
            <v>外科（心胸外科）</v>
          </cell>
          <cell r="E597">
            <v>15868539990</v>
          </cell>
          <cell r="F597" t="str">
            <v>2021年</v>
          </cell>
          <cell r="G597" t="str">
            <v>林晓铭</v>
          </cell>
          <cell r="H597" t="str">
            <v>胸外科</v>
          </cell>
          <cell r="I597" t="str">
            <v>规培研究生</v>
          </cell>
        </row>
        <row r="598">
          <cell r="B598" t="str">
            <v>7AM263</v>
          </cell>
          <cell r="C598">
            <v>-14918</v>
          </cell>
          <cell r="D598" t="str">
            <v>外科（心胸外科）</v>
          </cell>
          <cell r="E598">
            <v>15727816998</v>
          </cell>
          <cell r="F598" t="str">
            <v>2021年</v>
          </cell>
          <cell r="G598" t="str">
            <v>林晓铭</v>
          </cell>
          <cell r="H598" t="str">
            <v>胸外科</v>
          </cell>
          <cell r="I598" t="str">
            <v>规培研究生</v>
          </cell>
        </row>
        <row r="599">
          <cell r="B599" t="str">
            <v>7AM266</v>
          </cell>
          <cell r="C599">
            <v>-14921</v>
          </cell>
          <cell r="D599" t="str">
            <v>外科（神经外科方向）</v>
          </cell>
          <cell r="E599">
            <v>15888271121</v>
          </cell>
          <cell r="F599" t="str">
            <v>2021年</v>
          </cell>
          <cell r="G599" t="str">
            <v>苏志鹏</v>
          </cell>
          <cell r="H599" t="str">
            <v>神经外科</v>
          </cell>
          <cell r="I599" t="str">
            <v>规培研究生</v>
          </cell>
        </row>
        <row r="600">
          <cell r="B600" t="str">
            <v>7AM267</v>
          </cell>
          <cell r="C600">
            <v>-14922</v>
          </cell>
          <cell r="D600" t="str">
            <v>外科（心胸外科）</v>
          </cell>
          <cell r="E600">
            <v>18815015279</v>
          </cell>
          <cell r="F600" t="str">
            <v>2021年</v>
          </cell>
          <cell r="G600" t="str">
            <v>王珏1</v>
          </cell>
          <cell r="H600" t="str">
            <v>心脏外科</v>
          </cell>
          <cell r="I600" t="str">
            <v>规培研究生</v>
          </cell>
        </row>
        <row r="601">
          <cell r="B601" t="str">
            <v>7AM268</v>
          </cell>
          <cell r="C601">
            <v>-14923</v>
          </cell>
          <cell r="D601" t="str">
            <v>外科（心胸外科）</v>
          </cell>
          <cell r="E601">
            <v>18267735255</v>
          </cell>
          <cell r="F601" t="str">
            <v>2021年</v>
          </cell>
          <cell r="G601" t="str">
            <v>王珏1</v>
          </cell>
          <cell r="H601" t="str">
            <v>心脏外科</v>
          </cell>
          <cell r="I601" t="str">
            <v>规培研究生</v>
          </cell>
        </row>
        <row r="602">
          <cell r="B602" t="str">
            <v>7AM269</v>
          </cell>
          <cell r="C602">
            <v>-14924</v>
          </cell>
          <cell r="D602" t="str">
            <v>外科（心胸外科）</v>
          </cell>
          <cell r="E602">
            <v>15336899656</v>
          </cell>
          <cell r="F602" t="str">
            <v>2021年</v>
          </cell>
          <cell r="G602" t="str">
            <v>王珏1</v>
          </cell>
          <cell r="H602" t="str">
            <v>心脏外科</v>
          </cell>
          <cell r="I602" t="str">
            <v>规培研究生</v>
          </cell>
        </row>
        <row r="603">
          <cell r="B603" t="str">
            <v>7AM270</v>
          </cell>
          <cell r="C603">
            <v>-14925</v>
          </cell>
          <cell r="D603" t="str">
            <v>外科（神经外科方向）</v>
          </cell>
          <cell r="E603">
            <v>18357433791</v>
          </cell>
          <cell r="F603" t="str">
            <v>2021年</v>
          </cell>
          <cell r="G603" t="str">
            <v>夏雷</v>
          </cell>
          <cell r="H603" t="str">
            <v>神经外科</v>
          </cell>
          <cell r="I603" t="str">
            <v>规培研究生</v>
          </cell>
        </row>
        <row r="604">
          <cell r="B604" t="str">
            <v>7AM271</v>
          </cell>
          <cell r="C604">
            <v>-14926</v>
          </cell>
          <cell r="D604" t="str">
            <v>外科</v>
          </cell>
          <cell r="E604">
            <v>15067726663</v>
          </cell>
          <cell r="F604" t="str">
            <v>2021年</v>
          </cell>
          <cell r="G604" t="str">
            <v>叶乐驰</v>
          </cell>
          <cell r="H604" t="str">
            <v>结直肠肛门外科</v>
          </cell>
          <cell r="I604" t="str">
            <v>规培研究生</v>
          </cell>
        </row>
        <row r="605">
          <cell r="B605" t="str">
            <v>7AM275</v>
          </cell>
          <cell r="C605">
            <v>-14930</v>
          </cell>
          <cell r="D605" t="str">
            <v>外科</v>
          </cell>
          <cell r="E605">
            <v>13857754644</v>
          </cell>
          <cell r="F605" t="str">
            <v>2021年</v>
          </cell>
          <cell r="G605" t="str">
            <v>张启瑜</v>
          </cell>
          <cell r="H605" t="str">
            <v>肝胆胰外科</v>
          </cell>
          <cell r="I605" t="str">
            <v>规培研究生</v>
          </cell>
        </row>
        <row r="606">
          <cell r="B606" t="str">
            <v>7AM276</v>
          </cell>
          <cell r="C606">
            <v>-14931</v>
          </cell>
          <cell r="D606" t="str">
            <v>外科（神经外科方向）</v>
          </cell>
          <cell r="E606">
            <v>18867745318</v>
          </cell>
          <cell r="F606" t="str">
            <v>2021年</v>
          </cell>
          <cell r="G606" t="str">
            <v>张宇1</v>
          </cell>
          <cell r="H606" t="str">
            <v>神经外科</v>
          </cell>
          <cell r="I606" t="str">
            <v>规培研究生</v>
          </cell>
        </row>
        <row r="607">
          <cell r="B607" t="str">
            <v>7AM277</v>
          </cell>
          <cell r="C607">
            <v>-14932</v>
          </cell>
          <cell r="D607" t="str">
            <v>外科（神经外科方向）</v>
          </cell>
          <cell r="E607">
            <v>13631200086</v>
          </cell>
          <cell r="F607" t="str">
            <v>2021年</v>
          </cell>
          <cell r="G607" t="str">
            <v>钟鸣</v>
          </cell>
          <cell r="H607" t="str">
            <v>神经外科</v>
          </cell>
          <cell r="I607" t="str">
            <v>规培研究生</v>
          </cell>
        </row>
        <row r="608">
          <cell r="B608" t="str">
            <v>7AM278</v>
          </cell>
          <cell r="C608">
            <v>-14933</v>
          </cell>
          <cell r="D608" t="str">
            <v>外科（神经外科方向）</v>
          </cell>
          <cell r="E608">
            <v>13858881301</v>
          </cell>
          <cell r="F608" t="str">
            <v>2021年</v>
          </cell>
          <cell r="G608" t="str">
            <v>钟鸣</v>
          </cell>
          <cell r="H608" t="str">
            <v>神经外科</v>
          </cell>
          <cell r="I608" t="str">
            <v>规培研究生</v>
          </cell>
        </row>
        <row r="609">
          <cell r="B609" t="str">
            <v>7AM279</v>
          </cell>
          <cell r="C609">
            <v>-14934</v>
          </cell>
          <cell r="D609" t="str">
            <v>外科（神经外科方向）</v>
          </cell>
          <cell r="E609">
            <v>13780157569</v>
          </cell>
          <cell r="F609" t="str">
            <v>2021年</v>
          </cell>
          <cell r="G609" t="str">
            <v>诸葛启钏</v>
          </cell>
          <cell r="H609" t="str">
            <v>神经外科</v>
          </cell>
          <cell r="I609" t="str">
            <v>规培研究生</v>
          </cell>
        </row>
        <row r="610">
          <cell r="B610" t="str">
            <v>7AM280</v>
          </cell>
          <cell r="C610">
            <v>-14935</v>
          </cell>
          <cell r="D610" t="str">
            <v>外科（神经外科方向）</v>
          </cell>
          <cell r="E610">
            <v>13868579559</v>
          </cell>
          <cell r="F610" t="str">
            <v>2021年</v>
          </cell>
          <cell r="G610" t="str">
            <v>诸葛启钏</v>
          </cell>
          <cell r="H610" t="str">
            <v>神经外科</v>
          </cell>
          <cell r="I610" t="str">
            <v>规培研究生</v>
          </cell>
        </row>
        <row r="611">
          <cell r="B611" t="str">
            <v>7AM281</v>
          </cell>
          <cell r="C611">
            <v>-14936</v>
          </cell>
          <cell r="D611" t="str">
            <v>外科（神经外科方向）</v>
          </cell>
          <cell r="E611">
            <v>15888718265</v>
          </cell>
          <cell r="F611" t="str">
            <v>2021年</v>
          </cell>
          <cell r="G611" t="str">
            <v>诸葛启钏</v>
          </cell>
          <cell r="H611" t="str">
            <v>神经外科</v>
          </cell>
          <cell r="I611" t="str">
            <v>规培研究生</v>
          </cell>
        </row>
        <row r="612">
          <cell r="B612" t="str">
            <v>7AM282</v>
          </cell>
          <cell r="C612">
            <v>-14937</v>
          </cell>
          <cell r="D612" t="str">
            <v>骨科</v>
          </cell>
          <cell r="E612">
            <v>15868713868</v>
          </cell>
          <cell r="F612" t="str">
            <v>2021年</v>
          </cell>
          <cell r="G612" t="str">
            <v>陈春</v>
          </cell>
          <cell r="H612" t="str">
            <v>骨科</v>
          </cell>
          <cell r="I612" t="str">
            <v>规培研究生</v>
          </cell>
        </row>
        <row r="613">
          <cell r="B613" t="str">
            <v>7AM283</v>
          </cell>
          <cell r="C613">
            <v>-14938</v>
          </cell>
          <cell r="D613" t="str">
            <v>骨科</v>
          </cell>
          <cell r="E613">
            <v>18815138138</v>
          </cell>
          <cell r="F613" t="str">
            <v>2021年</v>
          </cell>
          <cell r="G613" t="str">
            <v>陈雷</v>
          </cell>
          <cell r="H613" t="str">
            <v>骨科</v>
          </cell>
          <cell r="I613" t="str">
            <v>规培研究生</v>
          </cell>
        </row>
        <row r="614">
          <cell r="B614" t="str">
            <v>7AM284</v>
          </cell>
          <cell r="C614">
            <v>-14939</v>
          </cell>
          <cell r="D614" t="str">
            <v>骨科</v>
          </cell>
          <cell r="E614">
            <v>18072126153</v>
          </cell>
          <cell r="F614" t="str">
            <v>2021年</v>
          </cell>
          <cell r="G614" t="str">
            <v>滕红林</v>
          </cell>
          <cell r="H614" t="str">
            <v>骨科</v>
          </cell>
          <cell r="I614" t="str">
            <v>规培研究生</v>
          </cell>
        </row>
        <row r="615">
          <cell r="B615" t="str">
            <v>7AM285</v>
          </cell>
          <cell r="C615">
            <v>-14940</v>
          </cell>
          <cell r="D615" t="str">
            <v>骨科</v>
          </cell>
          <cell r="E615">
            <v>15888279398</v>
          </cell>
          <cell r="F615" t="str">
            <v>2021年</v>
          </cell>
          <cell r="G615" t="str">
            <v>滕红林</v>
          </cell>
          <cell r="H615" t="str">
            <v>骨科</v>
          </cell>
          <cell r="I615" t="str">
            <v>规培研究生</v>
          </cell>
        </row>
        <row r="616">
          <cell r="B616" t="str">
            <v>7AM286</v>
          </cell>
          <cell r="C616">
            <v>-14941</v>
          </cell>
          <cell r="D616" t="str">
            <v>骨科</v>
          </cell>
          <cell r="E616">
            <v>15158716636</v>
          </cell>
          <cell r="F616" t="str">
            <v>2021年</v>
          </cell>
          <cell r="G616" t="str">
            <v>滕红林</v>
          </cell>
          <cell r="H616" t="str">
            <v>骨科</v>
          </cell>
          <cell r="I616" t="str">
            <v>规培研究生</v>
          </cell>
        </row>
        <row r="617">
          <cell r="B617" t="str">
            <v>7AM287</v>
          </cell>
          <cell r="C617">
            <v>-14942</v>
          </cell>
          <cell r="D617" t="str">
            <v>骨科</v>
          </cell>
          <cell r="E617">
            <v>18334480072</v>
          </cell>
          <cell r="F617" t="str">
            <v>2021年</v>
          </cell>
          <cell r="G617" t="str">
            <v>王健</v>
          </cell>
          <cell r="H617" t="str">
            <v>骨科（手外科）</v>
          </cell>
          <cell r="I617" t="str">
            <v>规培研究生</v>
          </cell>
        </row>
        <row r="618">
          <cell r="B618" t="str">
            <v>7AM288</v>
          </cell>
          <cell r="C618">
            <v>-14943</v>
          </cell>
          <cell r="D618" t="str">
            <v>骨科</v>
          </cell>
          <cell r="E618">
            <v>15088928228</v>
          </cell>
          <cell r="F618" t="str">
            <v>2021年</v>
          </cell>
          <cell r="G618" t="str">
            <v>王靖</v>
          </cell>
          <cell r="H618" t="str">
            <v>骨科</v>
          </cell>
          <cell r="I618" t="str">
            <v>规培研究生</v>
          </cell>
        </row>
        <row r="619">
          <cell r="B619" t="str">
            <v>7AM289</v>
          </cell>
          <cell r="C619">
            <v>-14944</v>
          </cell>
          <cell r="D619" t="str">
            <v>骨科</v>
          </cell>
          <cell r="E619">
            <v>15258032778</v>
          </cell>
          <cell r="F619" t="str">
            <v>2021年</v>
          </cell>
          <cell r="G619" t="str">
            <v>袁健东</v>
          </cell>
          <cell r="H619" t="str">
            <v>骨科</v>
          </cell>
          <cell r="I619" t="str">
            <v>规培研究生</v>
          </cell>
        </row>
        <row r="620">
          <cell r="B620" t="str">
            <v>7AM290</v>
          </cell>
          <cell r="C620">
            <v>-14945</v>
          </cell>
          <cell r="D620" t="str">
            <v>妇产科</v>
          </cell>
          <cell r="E620">
            <v>15258098208</v>
          </cell>
          <cell r="F620" t="str">
            <v>2021年</v>
          </cell>
          <cell r="G620" t="str">
            <v>黄学锋</v>
          </cell>
          <cell r="H620" t="str">
            <v>生殖医学中心</v>
          </cell>
          <cell r="I620" t="str">
            <v>规培研究生</v>
          </cell>
        </row>
        <row r="621">
          <cell r="B621" t="str">
            <v>7AM291</v>
          </cell>
          <cell r="C621">
            <v>-14946</v>
          </cell>
          <cell r="D621" t="str">
            <v>妇产科</v>
          </cell>
          <cell r="E621">
            <v>13588163387</v>
          </cell>
          <cell r="F621" t="str">
            <v>2021年</v>
          </cell>
          <cell r="G621" t="str">
            <v>黄学锋</v>
          </cell>
          <cell r="H621" t="str">
            <v>生殖医学中心</v>
          </cell>
          <cell r="I621" t="str">
            <v>规培研究生</v>
          </cell>
        </row>
        <row r="622">
          <cell r="B622" t="str">
            <v>7AM292</v>
          </cell>
          <cell r="C622">
            <v>-14947</v>
          </cell>
          <cell r="D622" t="str">
            <v>妇产科</v>
          </cell>
          <cell r="E622">
            <v>15397339043</v>
          </cell>
          <cell r="F622" t="str">
            <v>2021年</v>
          </cell>
          <cell r="G622" t="str">
            <v>欧荣英</v>
          </cell>
          <cell r="H622" t="str">
            <v>妇科</v>
          </cell>
          <cell r="I622" t="str">
            <v>规培研究生</v>
          </cell>
        </row>
        <row r="623">
          <cell r="B623" t="str">
            <v>7AM293</v>
          </cell>
          <cell r="C623">
            <v>-14948</v>
          </cell>
          <cell r="D623" t="str">
            <v>妇产科</v>
          </cell>
          <cell r="E623">
            <v>15968753386</v>
          </cell>
          <cell r="F623" t="str">
            <v>2021年</v>
          </cell>
          <cell r="G623" t="str">
            <v>颜笑健</v>
          </cell>
          <cell r="H623" t="str">
            <v>妇科</v>
          </cell>
          <cell r="I623" t="str">
            <v>规培研究生</v>
          </cell>
        </row>
        <row r="624">
          <cell r="B624" t="str">
            <v>7AM294</v>
          </cell>
          <cell r="C624">
            <v>-14949</v>
          </cell>
          <cell r="D624" t="str">
            <v>妇产科</v>
          </cell>
          <cell r="E624">
            <v>13857798355</v>
          </cell>
          <cell r="F624" t="str">
            <v>2021年</v>
          </cell>
          <cell r="G624" t="str">
            <v>张文淼</v>
          </cell>
          <cell r="H624" t="str">
            <v>产科</v>
          </cell>
          <cell r="I624" t="str">
            <v>规培研究生</v>
          </cell>
        </row>
        <row r="625">
          <cell r="B625" t="str">
            <v>7AM295</v>
          </cell>
          <cell r="C625">
            <v>-14950</v>
          </cell>
          <cell r="D625" t="str">
            <v>妇产科</v>
          </cell>
          <cell r="E625">
            <v>15858839198</v>
          </cell>
          <cell r="F625" t="str">
            <v>2021年</v>
          </cell>
          <cell r="G625" t="str">
            <v>张玉阳</v>
          </cell>
          <cell r="H625" t="str">
            <v>妇科</v>
          </cell>
          <cell r="I625" t="str">
            <v>规培研究生</v>
          </cell>
        </row>
        <row r="626">
          <cell r="B626" t="str">
            <v>7AM296</v>
          </cell>
          <cell r="C626">
            <v>-14951</v>
          </cell>
          <cell r="D626" t="str">
            <v>眼科</v>
          </cell>
          <cell r="E626">
            <v>18357373022</v>
          </cell>
          <cell r="F626" t="str">
            <v>2021年</v>
          </cell>
          <cell r="G626" t="str">
            <v>蒋自培</v>
          </cell>
          <cell r="H626" t="str">
            <v>眼科</v>
          </cell>
          <cell r="I626" t="str">
            <v>规培研究生</v>
          </cell>
        </row>
        <row r="627">
          <cell r="B627" t="str">
            <v>7AM297</v>
          </cell>
          <cell r="C627">
            <v>-14952</v>
          </cell>
          <cell r="D627" t="str">
            <v>耳鼻咽喉科</v>
          </cell>
          <cell r="E627">
            <v>18815138231</v>
          </cell>
          <cell r="F627" t="str">
            <v>2021年</v>
          </cell>
          <cell r="G627" t="str">
            <v>林刃舆</v>
          </cell>
          <cell r="H627" t="str">
            <v>耳鼻咽喉科</v>
          </cell>
          <cell r="I627" t="str">
            <v>规培研究生</v>
          </cell>
        </row>
        <row r="628">
          <cell r="B628" t="str">
            <v>7AM298</v>
          </cell>
          <cell r="C628">
            <v>-14953</v>
          </cell>
          <cell r="D628" t="str">
            <v>耳鼻咽喉科</v>
          </cell>
          <cell r="E628">
            <v>17538516706</v>
          </cell>
          <cell r="F628" t="str">
            <v>2021年</v>
          </cell>
          <cell r="G628" t="str">
            <v>张悦</v>
          </cell>
          <cell r="H628" t="str">
            <v>耳鼻咽喉科</v>
          </cell>
          <cell r="I628" t="str">
            <v>规培研究生</v>
          </cell>
        </row>
        <row r="629">
          <cell r="B629" t="str">
            <v>7AM299</v>
          </cell>
          <cell r="C629">
            <v>-14954</v>
          </cell>
          <cell r="D629" t="str">
            <v>麻醉科</v>
          </cell>
          <cell r="E629">
            <v>15158670177</v>
          </cell>
          <cell r="F629" t="str">
            <v>2021年</v>
          </cell>
          <cell r="G629" t="str">
            <v>耿武军</v>
          </cell>
          <cell r="H629" t="str">
            <v>学科规划与科技处</v>
          </cell>
          <cell r="I629" t="str">
            <v>规培研究生</v>
          </cell>
        </row>
        <row r="630">
          <cell r="B630" t="str">
            <v>7AM300</v>
          </cell>
          <cell r="C630">
            <v>-14955</v>
          </cell>
          <cell r="D630" t="str">
            <v>麻醉科</v>
          </cell>
          <cell r="E630">
            <v>15825622518</v>
          </cell>
          <cell r="F630" t="str">
            <v>2021年</v>
          </cell>
          <cell r="G630" t="str">
            <v>耿武军</v>
          </cell>
          <cell r="H630" t="str">
            <v>学科规划与科技处</v>
          </cell>
          <cell r="I630" t="str">
            <v>规培研究生</v>
          </cell>
        </row>
        <row r="631">
          <cell r="B631" t="str">
            <v>7AM301</v>
          </cell>
          <cell r="C631">
            <v>-14956</v>
          </cell>
          <cell r="D631" t="str">
            <v>麻醉科</v>
          </cell>
          <cell r="E631">
            <v>15258089958</v>
          </cell>
          <cell r="F631" t="str">
            <v>2021年</v>
          </cell>
          <cell r="G631" t="str">
            <v>耿武军</v>
          </cell>
          <cell r="H631" t="str">
            <v>学科规划与科技处</v>
          </cell>
          <cell r="I631" t="str">
            <v>规培研究生</v>
          </cell>
        </row>
        <row r="632">
          <cell r="B632" t="str">
            <v>7AM302</v>
          </cell>
          <cell r="C632">
            <v>-14957</v>
          </cell>
          <cell r="D632" t="str">
            <v>麻醉科</v>
          </cell>
          <cell r="E632">
            <v>15868096958</v>
          </cell>
          <cell r="F632" t="str">
            <v>2021年</v>
          </cell>
          <cell r="G632" t="str">
            <v>莫云长</v>
          </cell>
          <cell r="H632" t="str">
            <v>麻醉科</v>
          </cell>
          <cell r="I632" t="str">
            <v>规培研究生</v>
          </cell>
        </row>
        <row r="633">
          <cell r="B633" t="str">
            <v>7AM303</v>
          </cell>
          <cell r="C633">
            <v>-14958</v>
          </cell>
          <cell r="D633" t="str">
            <v>麻醉科</v>
          </cell>
          <cell r="E633">
            <v>13588810740</v>
          </cell>
          <cell r="F633" t="str">
            <v>2021年</v>
          </cell>
          <cell r="G633" t="str">
            <v>莫云长</v>
          </cell>
          <cell r="H633" t="str">
            <v>麻醉科</v>
          </cell>
          <cell r="I633" t="str">
            <v>规培研究生</v>
          </cell>
        </row>
        <row r="634">
          <cell r="B634" t="str">
            <v>7AM304</v>
          </cell>
          <cell r="C634">
            <v>-14959</v>
          </cell>
          <cell r="D634" t="str">
            <v>麻醉科</v>
          </cell>
          <cell r="E634">
            <v>15868708123</v>
          </cell>
          <cell r="F634" t="str">
            <v>2021年</v>
          </cell>
          <cell r="G634" t="str">
            <v>孙捷豪</v>
          </cell>
          <cell r="H634" t="str">
            <v>麻醉科</v>
          </cell>
          <cell r="I634" t="str">
            <v>规培研究生</v>
          </cell>
        </row>
        <row r="635">
          <cell r="B635" t="str">
            <v>7AM305</v>
          </cell>
          <cell r="C635">
            <v>-14960</v>
          </cell>
          <cell r="D635" t="str">
            <v>麻醉科</v>
          </cell>
          <cell r="E635">
            <v>15279871301</v>
          </cell>
          <cell r="F635" t="str">
            <v>2021年</v>
          </cell>
          <cell r="G635" t="str">
            <v>孙捷豪</v>
          </cell>
          <cell r="H635" t="str">
            <v>麻醉科</v>
          </cell>
          <cell r="I635" t="str">
            <v>规培研究生</v>
          </cell>
        </row>
        <row r="636">
          <cell r="B636" t="str">
            <v>7AM306</v>
          </cell>
          <cell r="C636">
            <v>-14961</v>
          </cell>
          <cell r="D636" t="str">
            <v>麻醉科</v>
          </cell>
          <cell r="E636">
            <v>15868713188</v>
          </cell>
          <cell r="F636" t="str">
            <v>2021年</v>
          </cell>
          <cell r="G636" t="str">
            <v>孙捷豪</v>
          </cell>
          <cell r="H636" t="str">
            <v>麻醉科</v>
          </cell>
          <cell r="I636" t="str">
            <v>规培研究生</v>
          </cell>
        </row>
        <row r="637">
          <cell r="B637" t="str">
            <v>7AM307</v>
          </cell>
          <cell r="C637">
            <v>-14962</v>
          </cell>
          <cell r="D637" t="str">
            <v>麻醉科</v>
          </cell>
          <cell r="E637">
            <v>15258683330</v>
          </cell>
          <cell r="F637" t="str">
            <v>2021年</v>
          </cell>
          <cell r="G637" t="str">
            <v>汪炜健</v>
          </cell>
          <cell r="H637" t="str">
            <v>麻醉科</v>
          </cell>
          <cell r="I637" t="str">
            <v>规培研究生</v>
          </cell>
        </row>
        <row r="638">
          <cell r="B638" t="str">
            <v>7AM308</v>
          </cell>
          <cell r="C638">
            <v>-14963</v>
          </cell>
          <cell r="D638" t="str">
            <v>麻醉科</v>
          </cell>
          <cell r="E638">
            <v>18858829588</v>
          </cell>
          <cell r="F638" t="str">
            <v>2021年</v>
          </cell>
          <cell r="G638" t="str">
            <v>王均炉</v>
          </cell>
          <cell r="H638" t="str">
            <v>麻醉科</v>
          </cell>
          <cell r="I638" t="str">
            <v>规培研究生</v>
          </cell>
        </row>
        <row r="639">
          <cell r="B639" t="str">
            <v>7AM309</v>
          </cell>
          <cell r="C639">
            <v>-14964</v>
          </cell>
          <cell r="D639" t="str">
            <v>麻醉科</v>
          </cell>
          <cell r="E639">
            <v>15957791538</v>
          </cell>
          <cell r="F639" t="str">
            <v>2021年</v>
          </cell>
          <cell r="G639" t="str">
            <v>王均炉</v>
          </cell>
          <cell r="H639" t="str">
            <v>麻醉科</v>
          </cell>
          <cell r="I639" t="str">
            <v>规培研究生</v>
          </cell>
        </row>
        <row r="640">
          <cell r="B640" t="str">
            <v>7AM310</v>
          </cell>
          <cell r="C640">
            <v>-14965</v>
          </cell>
          <cell r="D640" t="str">
            <v>麻醉科</v>
          </cell>
          <cell r="E640">
            <v>19518179290</v>
          </cell>
          <cell r="F640" t="str">
            <v>2021年</v>
          </cell>
          <cell r="G640" t="str">
            <v>王均炉</v>
          </cell>
          <cell r="H640" t="str">
            <v>麻醉科</v>
          </cell>
          <cell r="I640" t="str">
            <v>规培研究生</v>
          </cell>
        </row>
        <row r="641">
          <cell r="B641" t="str">
            <v>7AM311</v>
          </cell>
          <cell r="C641">
            <v>-14966</v>
          </cell>
          <cell r="D641" t="str">
            <v>麻醉科</v>
          </cell>
          <cell r="E641">
            <v>18357227806</v>
          </cell>
          <cell r="F641" t="str">
            <v>2021年</v>
          </cell>
          <cell r="G641" t="str">
            <v>熊响清</v>
          </cell>
          <cell r="H641" t="str">
            <v>麻醉科</v>
          </cell>
          <cell r="I641" t="str">
            <v>规培研究生</v>
          </cell>
        </row>
        <row r="642">
          <cell r="B642" t="str">
            <v>7AM312</v>
          </cell>
          <cell r="C642">
            <v>-14967</v>
          </cell>
          <cell r="D642" t="str">
            <v>临床病理科</v>
          </cell>
          <cell r="E642">
            <v>15067832930</v>
          </cell>
          <cell r="F642" t="str">
            <v>2021年</v>
          </cell>
          <cell r="G642" t="str">
            <v>陈国荣</v>
          </cell>
          <cell r="H642" t="str">
            <v>病理科</v>
          </cell>
          <cell r="I642" t="str">
            <v>规培研究生</v>
          </cell>
        </row>
        <row r="643">
          <cell r="B643" t="str">
            <v>7AM313</v>
          </cell>
          <cell r="C643">
            <v>-14968</v>
          </cell>
          <cell r="D643" t="str">
            <v>临床病理科</v>
          </cell>
          <cell r="E643">
            <v>15868709889</v>
          </cell>
          <cell r="F643" t="str">
            <v>2021年</v>
          </cell>
          <cell r="G643" t="str">
            <v>陈国荣</v>
          </cell>
          <cell r="H643" t="str">
            <v>病理科</v>
          </cell>
          <cell r="I643" t="str">
            <v>规培研究生</v>
          </cell>
        </row>
        <row r="644">
          <cell r="B644" t="str">
            <v>7AM314</v>
          </cell>
          <cell r="C644">
            <v>-14969</v>
          </cell>
          <cell r="D644" t="str">
            <v>检验医学科</v>
          </cell>
          <cell r="E644">
            <v>15825121822</v>
          </cell>
          <cell r="F644" t="str">
            <v>2021年</v>
          </cell>
          <cell r="G644" t="str">
            <v>陈必成</v>
          </cell>
          <cell r="H644" t="str">
            <v>对外合作交流处</v>
          </cell>
          <cell r="I644" t="str">
            <v>规培研究生</v>
          </cell>
        </row>
        <row r="645">
          <cell r="B645" t="str">
            <v>7AM315</v>
          </cell>
          <cell r="C645">
            <v>-14970</v>
          </cell>
          <cell r="D645" t="str">
            <v>检验医学科</v>
          </cell>
          <cell r="E645">
            <v>15140871289</v>
          </cell>
          <cell r="F645" t="str">
            <v>2021年</v>
          </cell>
          <cell r="G645" t="str">
            <v>林向阳</v>
          </cell>
          <cell r="H645" t="str">
            <v>检验科</v>
          </cell>
          <cell r="I645" t="str">
            <v>规培研究生</v>
          </cell>
        </row>
        <row r="646">
          <cell r="B646" t="str">
            <v>7AM316</v>
          </cell>
          <cell r="C646">
            <v>-14971</v>
          </cell>
          <cell r="D646" t="str">
            <v>检验医学科</v>
          </cell>
          <cell r="E646">
            <v>13420182654</v>
          </cell>
          <cell r="F646" t="str">
            <v>2021年</v>
          </cell>
          <cell r="G646" t="str">
            <v>王明山</v>
          </cell>
          <cell r="H646" t="str">
            <v>检验科</v>
          </cell>
          <cell r="I646" t="str">
            <v>规培研究生</v>
          </cell>
        </row>
        <row r="647">
          <cell r="B647" t="str">
            <v>7AM317</v>
          </cell>
          <cell r="C647">
            <v>-14972</v>
          </cell>
          <cell r="D647" t="str">
            <v>检验医学科</v>
          </cell>
          <cell r="E647">
            <v>13525032262</v>
          </cell>
          <cell r="F647" t="str">
            <v>2021年</v>
          </cell>
          <cell r="G647" t="str">
            <v>王明山</v>
          </cell>
          <cell r="H647" t="str">
            <v>检验科</v>
          </cell>
          <cell r="I647" t="str">
            <v>规培研究生</v>
          </cell>
        </row>
        <row r="648">
          <cell r="B648" t="str">
            <v>7AM318</v>
          </cell>
          <cell r="C648">
            <v>-14973</v>
          </cell>
          <cell r="D648" t="str">
            <v>检验医学科</v>
          </cell>
          <cell r="E648">
            <v>17718132437</v>
          </cell>
          <cell r="F648" t="str">
            <v>2021年</v>
          </cell>
          <cell r="G648" t="str">
            <v>王瑜敏</v>
          </cell>
          <cell r="H648" t="str">
            <v>检验科</v>
          </cell>
          <cell r="I648" t="str">
            <v>规培研究生</v>
          </cell>
        </row>
        <row r="649">
          <cell r="B649" t="str">
            <v>7AM319</v>
          </cell>
          <cell r="C649">
            <v>-14974</v>
          </cell>
          <cell r="D649" t="str">
            <v>检验医学科</v>
          </cell>
          <cell r="E649">
            <v>18773119872</v>
          </cell>
          <cell r="F649" t="str">
            <v>2021年</v>
          </cell>
          <cell r="G649" t="str">
            <v>王瑜敏</v>
          </cell>
          <cell r="H649" t="str">
            <v>检验科</v>
          </cell>
          <cell r="I649" t="str">
            <v>规培研究生</v>
          </cell>
        </row>
        <row r="650">
          <cell r="B650" t="str">
            <v>7AM320</v>
          </cell>
          <cell r="C650">
            <v>-14975</v>
          </cell>
          <cell r="D650" t="str">
            <v>检验医学科</v>
          </cell>
          <cell r="E650">
            <v>18113641285</v>
          </cell>
          <cell r="F650" t="str">
            <v>2021年</v>
          </cell>
          <cell r="G650" t="str">
            <v>周铁丽</v>
          </cell>
          <cell r="H650" t="str">
            <v>检验科</v>
          </cell>
          <cell r="I650" t="str">
            <v>规培研究生</v>
          </cell>
        </row>
        <row r="651">
          <cell r="B651" t="str">
            <v>7AM321</v>
          </cell>
          <cell r="C651">
            <v>-14976</v>
          </cell>
          <cell r="D651" t="str">
            <v>检验医学科</v>
          </cell>
          <cell r="E651">
            <v>15888472273</v>
          </cell>
          <cell r="F651" t="str">
            <v>2021年</v>
          </cell>
          <cell r="G651" t="str">
            <v>周铁丽</v>
          </cell>
          <cell r="H651" t="str">
            <v>检验科</v>
          </cell>
          <cell r="I651" t="str">
            <v>规培研究生</v>
          </cell>
        </row>
        <row r="652">
          <cell r="B652" t="str">
            <v>7AM322</v>
          </cell>
          <cell r="C652">
            <v>-14977</v>
          </cell>
          <cell r="D652" t="str">
            <v>检验医学科</v>
          </cell>
          <cell r="E652">
            <v>15736168405</v>
          </cell>
          <cell r="F652" t="str">
            <v>2021年</v>
          </cell>
          <cell r="G652" t="str">
            <v>周铁丽</v>
          </cell>
          <cell r="H652" t="str">
            <v>检验科</v>
          </cell>
          <cell r="I652" t="str">
            <v>规培研究生</v>
          </cell>
        </row>
        <row r="653">
          <cell r="B653" t="str">
            <v>7AM323</v>
          </cell>
          <cell r="C653">
            <v>-14978</v>
          </cell>
          <cell r="D653" t="str">
            <v>外科</v>
          </cell>
          <cell r="E653">
            <v>13033618850</v>
          </cell>
          <cell r="F653" t="str">
            <v>2021年</v>
          </cell>
          <cell r="G653" t="str">
            <v>戴璇璇</v>
          </cell>
          <cell r="H653" t="str">
            <v>乳腺外科</v>
          </cell>
          <cell r="I653" t="str">
            <v>规培研究生</v>
          </cell>
        </row>
        <row r="654">
          <cell r="B654" t="str">
            <v>7AM324</v>
          </cell>
          <cell r="C654">
            <v>-14979</v>
          </cell>
          <cell r="D654" t="str">
            <v>外科</v>
          </cell>
          <cell r="E654">
            <v>15033931622</v>
          </cell>
          <cell r="F654" t="str">
            <v>2021年</v>
          </cell>
          <cell r="G654" t="str">
            <v>胡孝渠</v>
          </cell>
          <cell r="H654" t="str">
            <v>乳腺外科</v>
          </cell>
          <cell r="I654" t="str">
            <v>规培研究生</v>
          </cell>
        </row>
        <row r="655">
          <cell r="B655" t="str">
            <v>7AM325</v>
          </cell>
          <cell r="C655">
            <v>-14980</v>
          </cell>
          <cell r="D655" t="str">
            <v>放射肿瘤科</v>
          </cell>
          <cell r="E655">
            <v>15868502718</v>
          </cell>
          <cell r="F655" t="str">
            <v>2021年</v>
          </cell>
          <cell r="G655" t="str">
            <v>侯萌</v>
          </cell>
          <cell r="H655" t="str">
            <v>肿瘤内科</v>
          </cell>
          <cell r="I655" t="str">
            <v>规培研究生</v>
          </cell>
        </row>
        <row r="656">
          <cell r="B656" t="str">
            <v>7AM326</v>
          </cell>
          <cell r="C656">
            <v>-14981</v>
          </cell>
          <cell r="D656" t="str">
            <v>放射肿瘤科</v>
          </cell>
          <cell r="E656">
            <v>15988801347</v>
          </cell>
          <cell r="F656" t="str">
            <v>2021年</v>
          </cell>
          <cell r="G656" t="str">
            <v>李刚</v>
          </cell>
          <cell r="H656" t="str">
            <v>放疗中心</v>
          </cell>
          <cell r="I656" t="str">
            <v>规培研究生</v>
          </cell>
        </row>
        <row r="657">
          <cell r="B657" t="str">
            <v>7AM327</v>
          </cell>
          <cell r="C657">
            <v>-14982</v>
          </cell>
          <cell r="D657" t="str">
            <v>放射肿瘤科</v>
          </cell>
          <cell r="E657">
            <v>15888717696</v>
          </cell>
          <cell r="F657" t="str">
            <v>2021年</v>
          </cell>
          <cell r="G657" t="str">
            <v>李刚</v>
          </cell>
          <cell r="H657" t="str">
            <v>放疗中心</v>
          </cell>
          <cell r="I657" t="str">
            <v>规培研究生</v>
          </cell>
        </row>
        <row r="658">
          <cell r="B658" t="str">
            <v>7AM328</v>
          </cell>
          <cell r="C658">
            <v>-14983</v>
          </cell>
          <cell r="D658" t="str">
            <v>放射肿瘤科</v>
          </cell>
          <cell r="E658">
            <v>18815013675</v>
          </cell>
          <cell r="F658" t="str">
            <v>2021年</v>
          </cell>
          <cell r="G658" t="str">
            <v>李文峰</v>
          </cell>
          <cell r="H658" t="str">
            <v>肿瘤内科</v>
          </cell>
          <cell r="I658" t="str">
            <v>规培研究生</v>
          </cell>
        </row>
        <row r="659">
          <cell r="B659" t="str">
            <v>7AM329</v>
          </cell>
          <cell r="C659">
            <v>-14984</v>
          </cell>
          <cell r="D659" t="str">
            <v>放射肿瘤科</v>
          </cell>
          <cell r="E659">
            <v>15968772552</v>
          </cell>
          <cell r="F659" t="str">
            <v>2021年</v>
          </cell>
          <cell r="G659" t="str">
            <v>李文峰</v>
          </cell>
          <cell r="H659" t="str">
            <v>肿瘤内科</v>
          </cell>
          <cell r="I659" t="str">
            <v>规培研究生</v>
          </cell>
        </row>
        <row r="660">
          <cell r="B660" t="str">
            <v>7AM330</v>
          </cell>
          <cell r="C660">
            <v>-14985</v>
          </cell>
          <cell r="D660" t="str">
            <v>放射肿瘤科</v>
          </cell>
          <cell r="E660">
            <v>13575905981</v>
          </cell>
          <cell r="F660" t="str">
            <v>2021年</v>
          </cell>
          <cell r="G660" t="str">
            <v>李文峰</v>
          </cell>
          <cell r="H660" t="str">
            <v>肿瘤内科</v>
          </cell>
          <cell r="I660" t="str">
            <v>规培研究生</v>
          </cell>
        </row>
        <row r="661">
          <cell r="B661" t="str">
            <v>7AM331</v>
          </cell>
          <cell r="C661">
            <v>-14986</v>
          </cell>
          <cell r="D661" t="str">
            <v>放射肿瘤科</v>
          </cell>
          <cell r="E661">
            <v>13665829396</v>
          </cell>
          <cell r="F661" t="str">
            <v>2021年</v>
          </cell>
          <cell r="G661" t="str">
            <v>谢聪颖</v>
          </cell>
          <cell r="H661" t="str">
            <v>肿瘤内科</v>
          </cell>
          <cell r="I661" t="str">
            <v>规培研究生</v>
          </cell>
        </row>
        <row r="662">
          <cell r="B662" t="str">
            <v>7AM332</v>
          </cell>
          <cell r="C662">
            <v>-14987</v>
          </cell>
          <cell r="D662" t="str">
            <v>放射肿瘤科</v>
          </cell>
          <cell r="E662">
            <v>15268838690</v>
          </cell>
          <cell r="F662" t="str">
            <v>2021年</v>
          </cell>
          <cell r="G662" t="str">
            <v>邹长林</v>
          </cell>
          <cell r="H662" t="str">
            <v>放疗科</v>
          </cell>
          <cell r="I662" t="str">
            <v>规培研究生</v>
          </cell>
        </row>
        <row r="663">
          <cell r="B663" t="str">
            <v>7AM334</v>
          </cell>
          <cell r="C663">
            <v>-14989</v>
          </cell>
          <cell r="D663" t="str">
            <v>放射科</v>
          </cell>
          <cell r="E663">
            <v>15868720069</v>
          </cell>
          <cell r="F663" t="str">
            <v>2021年</v>
          </cell>
          <cell r="G663" t="str">
            <v>王美豪</v>
          </cell>
          <cell r="H663" t="str">
            <v>党政综合办公室</v>
          </cell>
          <cell r="I663" t="str">
            <v>规培研究生</v>
          </cell>
        </row>
        <row r="664">
          <cell r="B664" t="str">
            <v>7AM335</v>
          </cell>
          <cell r="C664">
            <v>-14990</v>
          </cell>
          <cell r="D664" t="str">
            <v>放射科</v>
          </cell>
          <cell r="E664">
            <v>13858851309</v>
          </cell>
          <cell r="F664" t="str">
            <v>2021年</v>
          </cell>
          <cell r="G664" t="str">
            <v>杨运俊</v>
          </cell>
          <cell r="H664" t="str">
            <v>核医学科</v>
          </cell>
          <cell r="I664" t="str">
            <v>规培研究生</v>
          </cell>
        </row>
        <row r="665">
          <cell r="B665" t="str">
            <v>7AM336</v>
          </cell>
          <cell r="C665">
            <v>-14991</v>
          </cell>
          <cell r="D665" t="str">
            <v>放射科</v>
          </cell>
          <cell r="E665">
            <v>15868056002</v>
          </cell>
          <cell r="F665" t="str">
            <v>2021年</v>
          </cell>
          <cell r="G665" t="str">
            <v>杨运俊</v>
          </cell>
          <cell r="H665" t="str">
            <v>核医学科</v>
          </cell>
          <cell r="I665" t="str">
            <v>规培研究生</v>
          </cell>
        </row>
        <row r="666">
          <cell r="B666" t="str">
            <v>7AM337</v>
          </cell>
          <cell r="C666">
            <v>-14992</v>
          </cell>
          <cell r="D666" t="str">
            <v>放射科</v>
          </cell>
          <cell r="E666">
            <v>15924231289</v>
          </cell>
          <cell r="F666" t="str">
            <v>2021年</v>
          </cell>
          <cell r="G666" t="str">
            <v>杨运俊</v>
          </cell>
          <cell r="H666" t="str">
            <v>核医学科</v>
          </cell>
          <cell r="I666" t="str">
            <v>规培研究生</v>
          </cell>
        </row>
        <row r="667">
          <cell r="B667" t="str">
            <v>7AM338</v>
          </cell>
          <cell r="C667">
            <v>-14993</v>
          </cell>
          <cell r="D667" t="str">
            <v>放射科</v>
          </cell>
          <cell r="E667">
            <v>18072215679</v>
          </cell>
          <cell r="F667" t="str">
            <v>2021年</v>
          </cell>
          <cell r="G667" t="str">
            <v>杨运俊</v>
          </cell>
          <cell r="H667" t="str">
            <v>核医学科</v>
          </cell>
          <cell r="I667" t="str">
            <v>规培研究生</v>
          </cell>
        </row>
        <row r="668">
          <cell r="B668" t="str">
            <v>7AM339</v>
          </cell>
          <cell r="C668">
            <v>-14994</v>
          </cell>
          <cell r="D668" t="str">
            <v>放射科</v>
          </cell>
          <cell r="E668">
            <v>18858792050</v>
          </cell>
          <cell r="F668" t="str">
            <v>2021年</v>
          </cell>
          <cell r="G668" t="str">
            <v>郑祥武</v>
          </cell>
          <cell r="H668" t="str">
            <v>放射科</v>
          </cell>
          <cell r="I668" t="str">
            <v>规培研究生</v>
          </cell>
        </row>
        <row r="669">
          <cell r="B669" t="str">
            <v>7AM341</v>
          </cell>
          <cell r="C669">
            <v>-14996</v>
          </cell>
          <cell r="D669" t="str">
            <v>口腔全科</v>
          </cell>
          <cell r="E669">
            <v>13874904823</v>
          </cell>
          <cell r="F669" t="str">
            <v>2021年</v>
          </cell>
          <cell r="G669" t="str">
            <v>丁熙</v>
          </cell>
          <cell r="H669" t="str">
            <v>口腔科</v>
          </cell>
          <cell r="I669" t="str">
            <v>规培研究生</v>
          </cell>
        </row>
        <row r="670">
          <cell r="B670" t="str">
            <v>7AM342</v>
          </cell>
          <cell r="C670">
            <v>-14997</v>
          </cell>
          <cell r="D670" t="str">
            <v>口腔全科</v>
          </cell>
          <cell r="E670">
            <v>18857463881</v>
          </cell>
          <cell r="F670" t="str">
            <v>2021年</v>
          </cell>
          <cell r="G670" t="str">
            <v>丁熙</v>
          </cell>
          <cell r="H670" t="str">
            <v>口腔科</v>
          </cell>
          <cell r="I670" t="str">
            <v>规培研究生</v>
          </cell>
        </row>
        <row r="671">
          <cell r="B671" t="str">
            <v>7AM343</v>
          </cell>
          <cell r="C671">
            <v>-14998</v>
          </cell>
          <cell r="D671" t="str">
            <v>口腔全科</v>
          </cell>
          <cell r="E671">
            <v>13860169582</v>
          </cell>
          <cell r="F671" t="str">
            <v>2021年</v>
          </cell>
          <cell r="G671" t="str">
            <v>丁熙</v>
          </cell>
          <cell r="H671" t="str">
            <v>口腔科</v>
          </cell>
          <cell r="I671" t="str">
            <v>规培研究生</v>
          </cell>
        </row>
        <row r="672">
          <cell r="B672" t="str">
            <v>7AM344</v>
          </cell>
          <cell r="C672">
            <v>-14999</v>
          </cell>
          <cell r="D672" t="str">
            <v>口腔全科</v>
          </cell>
          <cell r="E672">
            <v>18267720618</v>
          </cell>
          <cell r="F672" t="str">
            <v>2021年</v>
          </cell>
          <cell r="G672" t="str">
            <v>丁熙</v>
          </cell>
          <cell r="H672" t="str">
            <v>口腔科</v>
          </cell>
          <cell r="I672" t="str">
            <v>规培研究生</v>
          </cell>
        </row>
        <row r="673">
          <cell r="B673" t="str">
            <v>7AM345</v>
          </cell>
          <cell r="C673">
            <v>-15000</v>
          </cell>
          <cell r="D673" t="str">
            <v>口腔全科</v>
          </cell>
          <cell r="E673">
            <v>17858905909</v>
          </cell>
          <cell r="F673" t="str">
            <v>2021年</v>
          </cell>
          <cell r="G673" t="str">
            <v>方一鸣</v>
          </cell>
          <cell r="H673" t="str">
            <v>口腔科</v>
          </cell>
          <cell r="I673" t="str">
            <v>规培研究生</v>
          </cell>
        </row>
        <row r="674">
          <cell r="B674" t="str">
            <v>7AM346</v>
          </cell>
          <cell r="C674">
            <v>-15001</v>
          </cell>
          <cell r="D674" t="str">
            <v>口腔全科</v>
          </cell>
          <cell r="E674">
            <v>15968763256</v>
          </cell>
          <cell r="F674" t="str">
            <v>2021年</v>
          </cell>
          <cell r="G674" t="str">
            <v>王靖虓</v>
          </cell>
          <cell r="H674" t="str">
            <v>口腔科</v>
          </cell>
          <cell r="I674" t="str">
            <v>规培研究生</v>
          </cell>
        </row>
        <row r="675">
          <cell r="B675" t="str">
            <v>7AM482</v>
          </cell>
          <cell r="C675">
            <v>-15092</v>
          </cell>
          <cell r="D675" t="str">
            <v>精神科</v>
          </cell>
          <cell r="E675">
            <v>15888719812</v>
          </cell>
          <cell r="F675" t="str">
            <v>2021年</v>
          </cell>
          <cell r="G675" t="str">
            <v>潘景业</v>
          </cell>
          <cell r="H675" t="str">
            <v>党政综合办公室</v>
          </cell>
          <cell r="I675" t="str">
            <v>规培研究生</v>
          </cell>
        </row>
        <row r="676">
          <cell r="B676" t="str">
            <v>7AM483</v>
          </cell>
          <cell r="C676">
            <v>-15093</v>
          </cell>
          <cell r="D676" t="str">
            <v>精神科</v>
          </cell>
          <cell r="E676">
            <v>15868713338</v>
          </cell>
          <cell r="F676" t="str">
            <v>2021年</v>
          </cell>
          <cell r="G676" t="str">
            <v>杨闯</v>
          </cell>
          <cell r="H676" t="str">
            <v>精神卫生科</v>
          </cell>
          <cell r="I676" t="str">
            <v>规培研究生</v>
          </cell>
        </row>
        <row r="677">
          <cell r="B677" t="str">
            <v>7AM484</v>
          </cell>
          <cell r="C677">
            <v>-15094</v>
          </cell>
          <cell r="D677" t="str">
            <v>精神科</v>
          </cell>
          <cell r="E677">
            <v>18066298075</v>
          </cell>
          <cell r="F677" t="str">
            <v>2021年</v>
          </cell>
          <cell r="G677" t="str">
            <v>赵可</v>
          </cell>
          <cell r="H677" t="e">
            <v>#N/A</v>
          </cell>
          <cell r="I677" t="str">
            <v>规培研究生</v>
          </cell>
        </row>
        <row r="678">
          <cell r="B678" t="str">
            <v>7AM485</v>
          </cell>
          <cell r="C678">
            <v>-15095</v>
          </cell>
          <cell r="D678" t="str">
            <v>精神科</v>
          </cell>
          <cell r="E678">
            <v>13587460766</v>
          </cell>
          <cell r="F678" t="str">
            <v>2021年</v>
          </cell>
          <cell r="G678" t="str">
            <v>潘景业</v>
          </cell>
          <cell r="H678" t="str">
            <v>党政综合办公室</v>
          </cell>
          <cell r="I678" t="str">
            <v>规培研究生</v>
          </cell>
        </row>
        <row r="679">
          <cell r="B679" t="str">
            <v>7AM486</v>
          </cell>
          <cell r="C679">
            <v>-15096</v>
          </cell>
          <cell r="D679" t="str">
            <v>核医学科</v>
          </cell>
          <cell r="E679">
            <v>19868579782</v>
          </cell>
          <cell r="F679" t="str">
            <v>2021年</v>
          </cell>
          <cell r="G679" t="str">
            <v>刘晓冬</v>
          </cell>
          <cell r="H679" t="e">
            <v>#N/A</v>
          </cell>
          <cell r="I679" t="str">
            <v>规培研究生</v>
          </cell>
        </row>
        <row r="680">
          <cell r="B680">
            <v>622016</v>
          </cell>
          <cell r="C680">
            <v>12720</v>
          </cell>
          <cell r="D680" t="str">
            <v>放射科</v>
          </cell>
          <cell r="E680">
            <v>15067791657</v>
          </cell>
          <cell r="F680" t="str">
            <v>2022年</v>
          </cell>
          <cell r="G680" t="str">
            <v>王宏清</v>
          </cell>
          <cell r="H680" t="str">
            <v>放射科</v>
          </cell>
          <cell r="I680" t="str">
            <v>住院医师-本院</v>
          </cell>
        </row>
        <row r="681">
          <cell r="B681">
            <v>622020</v>
          </cell>
          <cell r="C681">
            <v>15274</v>
          </cell>
          <cell r="D681" t="str">
            <v>内科</v>
          </cell>
          <cell r="E681">
            <v>18368716811</v>
          </cell>
          <cell r="F681" t="str">
            <v>2022年</v>
          </cell>
          <cell r="G681" t="str">
            <v>梁彬</v>
          </cell>
          <cell r="H681" t="str">
            <v>肿瘤内科</v>
          </cell>
          <cell r="I681" t="str">
            <v>住院医师-本院</v>
          </cell>
        </row>
        <row r="682">
          <cell r="B682">
            <v>622013</v>
          </cell>
          <cell r="C682">
            <v>15269</v>
          </cell>
          <cell r="D682" t="str">
            <v>内科</v>
          </cell>
          <cell r="E682">
            <v>13685762149</v>
          </cell>
          <cell r="F682" t="str">
            <v>2022年</v>
          </cell>
          <cell r="G682" t="str">
            <v>王剑虹</v>
          </cell>
          <cell r="H682" t="str">
            <v>消化内科</v>
          </cell>
          <cell r="I682" t="str">
            <v>住院医师-本院</v>
          </cell>
        </row>
        <row r="683">
          <cell r="B683">
            <v>622024</v>
          </cell>
          <cell r="C683">
            <v>15277</v>
          </cell>
          <cell r="D683" t="str">
            <v>内科</v>
          </cell>
          <cell r="E683">
            <v>18968759611</v>
          </cell>
          <cell r="F683" t="str">
            <v>2022年</v>
          </cell>
          <cell r="G683" t="str">
            <v>陈怡1</v>
          </cell>
          <cell r="H683" t="str">
            <v>血液内科</v>
          </cell>
          <cell r="I683" t="str">
            <v>住院医师-本院</v>
          </cell>
        </row>
        <row r="684">
          <cell r="B684" t="str">
            <v>729L65</v>
          </cell>
          <cell r="C684">
            <v>15388</v>
          </cell>
          <cell r="D684" t="str">
            <v>超声医学科</v>
          </cell>
          <cell r="E684">
            <v>13968866338</v>
          </cell>
          <cell r="F684" t="str">
            <v>2022年</v>
          </cell>
          <cell r="G684" t="str">
            <v>管丽洁</v>
          </cell>
          <cell r="H684" t="str">
            <v>超声科</v>
          </cell>
          <cell r="I684" t="str">
            <v>住院医师-外院</v>
          </cell>
        </row>
        <row r="685">
          <cell r="B685" t="str">
            <v>729L70</v>
          </cell>
          <cell r="C685">
            <v>15393</v>
          </cell>
          <cell r="D685" t="str">
            <v>超声医学科</v>
          </cell>
          <cell r="E685">
            <v>15158577729</v>
          </cell>
          <cell r="F685" t="str">
            <v>2022年</v>
          </cell>
          <cell r="G685" t="str">
            <v>陈丽霞</v>
          </cell>
          <cell r="H685" t="str">
            <v>超声科</v>
          </cell>
          <cell r="I685" t="str">
            <v>住院医师-外院</v>
          </cell>
        </row>
        <row r="686">
          <cell r="B686">
            <v>122017</v>
          </cell>
          <cell r="C686">
            <v>15321</v>
          </cell>
          <cell r="D686" t="str">
            <v>超声医学科</v>
          </cell>
          <cell r="E686">
            <v>13605778243</v>
          </cell>
          <cell r="F686" t="str">
            <v>2022年</v>
          </cell>
          <cell r="G686" t="str">
            <v>贾志军</v>
          </cell>
          <cell r="H686" t="str">
            <v>超声科</v>
          </cell>
          <cell r="I686" t="str">
            <v>住院医师-本院</v>
          </cell>
        </row>
        <row r="687">
          <cell r="B687">
            <v>122003</v>
          </cell>
          <cell r="C687">
            <v>15261</v>
          </cell>
          <cell r="D687" t="str">
            <v>超声医学科</v>
          </cell>
          <cell r="E687">
            <v>18375760074</v>
          </cell>
          <cell r="F687" t="str">
            <v>2022年</v>
          </cell>
          <cell r="G687" t="str">
            <v>陈丽霞</v>
          </cell>
          <cell r="H687" t="str">
            <v>超声科</v>
          </cell>
          <cell r="I687" t="str">
            <v>住院医师-本院</v>
          </cell>
        </row>
        <row r="688">
          <cell r="B688">
            <v>122004</v>
          </cell>
          <cell r="C688">
            <v>15262</v>
          </cell>
          <cell r="D688" t="str">
            <v>超声医学科</v>
          </cell>
          <cell r="E688">
            <v>17826865126</v>
          </cell>
          <cell r="F688" t="str">
            <v>2022年</v>
          </cell>
          <cell r="G688" t="str">
            <v>杨炜宇</v>
          </cell>
          <cell r="H688" t="str">
            <v>超声科</v>
          </cell>
          <cell r="I688" t="str">
            <v>住院医师-本院</v>
          </cell>
        </row>
        <row r="689">
          <cell r="B689" t="str">
            <v>730L13</v>
          </cell>
          <cell r="C689">
            <v>15436</v>
          </cell>
          <cell r="D689" t="str">
            <v>超声医学科</v>
          </cell>
          <cell r="E689">
            <v>15957674628</v>
          </cell>
          <cell r="F689" t="str">
            <v>2022年</v>
          </cell>
          <cell r="G689" t="str">
            <v>廖书生</v>
          </cell>
          <cell r="H689" t="str">
            <v>超声科</v>
          </cell>
          <cell r="I689" t="str">
            <v>住院医师-外院</v>
          </cell>
        </row>
        <row r="690">
          <cell r="B690">
            <v>122002</v>
          </cell>
          <cell r="C690">
            <v>15260</v>
          </cell>
          <cell r="D690" t="str">
            <v>超声医学科</v>
          </cell>
          <cell r="E690">
            <v>15257760153</v>
          </cell>
          <cell r="F690" t="str">
            <v>2022年</v>
          </cell>
          <cell r="G690" t="str">
            <v>谢作流</v>
          </cell>
          <cell r="H690" t="str">
            <v>超声科</v>
          </cell>
          <cell r="I690" t="str">
            <v>住院医师-本院</v>
          </cell>
        </row>
        <row r="691">
          <cell r="B691" t="str">
            <v>730L50</v>
          </cell>
          <cell r="C691">
            <v>15473</v>
          </cell>
          <cell r="D691" t="str">
            <v>超声医学科</v>
          </cell>
          <cell r="E691">
            <v>13868859224</v>
          </cell>
          <cell r="F691" t="str">
            <v>2022年</v>
          </cell>
          <cell r="G691" t="str">
            <v>赵亮</v>
          </cell>
          <cell r="H691" t="str">
            <v>超声科</v>
          </cell>
          <cell r="I691" t="str">
            <v>住院医师-外院</v>
          </cell>
        </row>
        <row r="692">
          <cell r="B692">
            <v>122001</v>
          </cell>
          <cell r="C692">
            <v>15259</v>
          </cell>
          <cell r="D692" t="str">
            <v>超声医学科</v>
          </cell>
          <cell r="E692">
            <v>15058755328</v>
          </cell>
          <cell r="F692" t="str">
            <v>2022年</v>
          </cell>
          <cell r="G692" t="str">
            <v>许世豪</v>
          </cell>
          <cell r="H692" t="str">
            <v>超声科</v>
          </cell>
          <cell r="I692" t="str">
            <v>住院医师-本院</v>
          </cell>
        </row>
        <row r="693">
          <cell r="B693" t="str">
            <v>729L60</v>
          </cell>
          <cell r="C693">
            <v>15383</v>
          </cell>
          <cell r="D693" t="str">
            <v>儿科</v>
          </cell>
          <cell r="E693">
            <v>13516764751</v>
          </cell>
          <cell r="F693" t="str">
            <v>2022年</v>
          </cell>
          <cell r="G693" t="str">
            <v>孙媛媛</v>
          </cell>
          <cell r="H693" t="str">
            <v>儿科</v>
          </cell>
          <cell r="I693" t="str">
            <v>住院医师-外院</v>
          </cell>
        </row>
        <row r="694">
          <cell r="B694" t="str">
            <v>730L52</v>
          </cell>
          <cell r="C694">
            <v>15475</v>
          </cell>
          <cell r="D694" t="str">
            <v>儿科</v>
          </cell>
          <cell r="E694">
            <v>15067898038</v>
          </cell>
          <cell r="F694" t="str">
            <v>2022年</v>
          </cell>
          <cell r="G694" t="str">
            <v>周爱华</v>
          </cell>
          <cell r="H694" t="str">
            <v>儿科</v>
          </cell>
          <cell r="I694" t="str">
            <v>住院医师-外院</v>
          </cell>
        </row>
        <row r="695">
          <cell r="B695" t="str">
            <v>729L80</v>
          </cell>
          <cell r="C695">
            <v>15404</v>
          </cell>
          <cell r="D695" t="str">
            <v>耳鼻咽喉科</v>
          </cell>
          <cell r="E695">
            <v>13185881588</v>
          </cell>
          <cell r="F695" t="str">
            <v>2022年</v>
          </cell>
          <cell r="G695" t="str">
            <v>陈建福</v>
          </cell>
          <cell r="H695" t="str">
            <v>耳鼻咽喉科</v>
          </cell>
          <cell r="I695" t="str">
            <v>住院医师-外院</v>
          </cell>
        </row>
        <row r="696">
          <cell r="B696" t="str">
            <v>730L31</v>
          </cell>
          <cell r="C696">
            <v>15454</v>
          </cell>
          <cell r="D696" t="str">
            <v>耳鼻咽喉科</v>
          </cell>
          <cell r="E696">
            <v>18268160677</v>
          </cell>
          <cell r="F696" t="str">
            <v>2022年</v>
          </cell>
          <cell r="G696" t="str">
            <v>方渭清</v>
          </cell>
          <cell r="H696" t="str">
            <v>耳鼻咽喉科</v>
          </cell>
          <cell r="I696" t="str">
            <v>住院医师-外院</v>
          </cell>
        </row>
        <row r="697">
          <cell r="B697" t="str">
            <v>729L74</v>
          </cell>
          <cell r="C697">
            <v>15397</v>
          </cell>
          <cell r="D697" t="str">
            <v>放射科</v>
          </cell>
          <cell r="E697">
            <v>15305887481</v>
          </cell>
          <cell r="F697" t="str">
            <v>2022年</v>
          </cell>
          <cell r="G697" t="str">
            <v>王宏清</v>
          </cell>
          <cell r="H697" t="str">
            <v>放射科</v>
          </cell>
          <cell r="I697" t="str">
            <v>住院医师-外院</v>
          </cell>
        </row>
        <row r="698">
          <cell r="B698" t="str">
            <v>730L29</v>
          </cell>
          <cell r="C698">
            <v>15452</v>
          </cell>
          <cell r="D698" t="str">
            <v>放射科</v>
          </cell>
          <cell r="E698">
            <v>13586170210</v>
          </cell>
          <cell r="F698" t="str">
            <v>2022年</v>
          </cell>
          <cell r="G698" t="str">
            <v>陈勇春</v>
          </cell>
          <cell r="H698" t="str">
            <v>放射科</v>
          </cell>
          <cell r="I698" t="str">
            <v>住院医师-外院</v>
          </cell>
        </row>
        <row r="699">
          <cell r="B699" t="str">
            <v>729L57</v>
          </cell>
          <cell r="C699">
            <v>15380</v>
          </cell>
          <cell r="D699" t="str">
            <v>放射科</v>
          </cell>
          <cell r="E699">
            <v>13806809107</v>
          </cell>
          <cell r="F699" t="str">
            <v>2022年</v>
          </cell>
          <cell r="G699" t="str">
            <v>姜亿一</v>
          </cell>
          <cell r="H699" t="str">
            <v>放射科</v>
          </cell>
          <cell r="I699" t="str">
            <v>住院医师-外院</v>
          </cell>
        </row>
        <row r="700">
          <cell r="B700" t="str">
            <v>730L02</v>
          </cell>
          <cell r="C700">
            <v>15425</v>
          </cell>
          <cell r="D700" t="str">
            <v>放射科</v>
          </cell>
          <cell r="E700">
            <v>13221856710</v>
          </cell>
          <cell r="F700" t="str">
            <v>2022年</v>
          </cell>
          <cell r="G700" t="str">
            <v>傅钢泽</v>
          </cell>
          <cell r="H700" t="str">
            <v>放射科</v>
          </cell>
          <cell r="I700" t="str">
            <v>住院医师-外院</v>
          </cell>
        </row>
        <row r="701">
          <cell r="B701">
            <v>622033</v>
          </cell>
          <cell r="C701">
            <v>15515</v>
          </cell>
          <cell r="D701" t="str">
            <v>放射肿瘤科</v>
          </cell>
          <cell r="E701">
            <v>15757102659</v>
          </cell>
          <cell r="F701" t="str">
            <v>2022年</v>
          </cell>
          <cell r="G701" t="str">
            <v>邹长林</v>
          </cell>
          <cell r="H701" t="str">
            <v>放疗科</v>
          </cell>
          <cell r="I701" t="str">
            <v>住院医师-本院</v>
          </cell>
        </row>
        <row r="702">
          <cell r="B702" t="str">
            <v>730L46</v>
          </cell>
          <cell r="C702">
            <v>15469</v>
          </cell>
          <cell r="D702" t="str">
            <v>妇产科</v>
          </cell>
          <cell r="E702">
            <v>13968851053</v>
          </cell>
          <cell r="F702" t="str">
            <v>2022年</v>
          </cell>
          <cell r="G702" t="str">
            <v>林峰</v>
          </cell>
          <cell r="H702" t="str">
            <v>产科</v>
          </cell>
          <cell r="I702" t="str">
            <v>住院医师-外院</v>
          </cell>
        </row>
        <row r="703">
          <cell r="B703" t="str">
            <v>730L65</v>
          </cell>
          <cell r="C703">
            <v>15488</v>
          </cell>
          <cell r="D703" t="str">
            <v>妇产科</v>
          </cell>
          <cell r="E703">
            <v>15058318029</v>
          </cell>
          <cell r="F703" t="str">
            <v>2022年</v>
          </cell>
          <cell r="G703" t="str">
            <v>王江玲</v>
          </cell>
          <cell r="H703" t="str">
            <v>产科</v>
          </cell>
          <cell r="I703" t="str">
            <v>住院医师-外院</v>
          </cell>
        </row>
        <row r="704">
          <cell r="B704" t="str">
            <v>731L06</v>
          </cell>
          <cell r="C704">
            <v>15535</v>
          </cell>
          <cell r="D704" t="str">
            <v>骨科</v>
          </cell>
          <cell r="E704">
            <v>13506779165</v>
          </cell>
          <cell r="F704" t="str">
            <v>2022年</v>
          </cell>
          <cell r="G704" t="str">
            <v>张雷2</v>
          </cell>
          <cell r="H704" t="str">
            <v>骨科</v>
          </cell>
          <cell r="I704" t="str">
            <v>住院医师-外院</v>
          </cell>
        </row>
        <row r="705">
          <cell r="B705">
            <v>622022</v>
          </cell>
          <cell r="C705">
            <v>15276</v>
          </cell>
          <cell r="D705" t="str">
            <v>骨科</v>
          </cell>
          <cell r="E705">
            <v>15067752022</v>
          </cell>
          <cell r="F705" t="str">
            <v>2022年</v>
          </cell>
          <cell r="G705" t="str">
            <v>朱旻宇</v>
          </cell>
          <cell r="H705" t="str">
            <v>骨科</v>
          </cell>
          <cell r="I705" t="str">
            <v>住院医师-本院</v>
          </cell>
        </row>
        <row r="706">
          <cell r="B706" t="str">
            <v>730L21</v>
          </cell>
          <cell r="C706">
            <v>15444</v>
          </cell>
          <cell r="D706" t="str">
            <v>骨科</v>
          </cell>
          <cell r="E706">
            <v>18357767721</v>
          </cell>
          <cell r="F706" t="str">
            <v>2022年</v>
          </cell>
          <cell r="G706" t="str">
            <v>潘哲尔</v>
          </cell>
          <cell r="H706" t="str">
            <v>骨科</v>
          </cell>
          <cell r="I706" t="str">
            <v>住院医师-外院</v>
          </cell>
        </row>
        <row r="707">
          <cell r="B707">
            <v>622032</v>
          </cell>
          <cell r="C707">
            <v>15513</v>
          </cell>
          <cell r="D707" t="str">
            <v>骨科</v>
          </cell>
          <cell r="E707">
            <v>15258695657</v>
          </cell>
          <cell r="F707" t="str">
            <v>2022年</v>
          </cell>
          <cell r="G707" t="str">
            <v>杨胜武</v>
          </cell>
          <cell r="H707" t="str">
            <v>骨科</v>
          </cell>
          <cell r="I707" t="str">
            <v>住院医师-本院</v>
          </cell>
        </row>
        <row r="708">
          <cell r="B708" t="str">
            <v>730L36</v>
          </cell>
          <cell r="C708">
            <v>15459</v>
          </cell>
          <cell r="D708" t="str">
            <v>骨科</v>
          </cell>
          <cell r="E708">
            <v>15158589861</v>
          </cell>
          <cell r="F708" t="str">
            <v>2022年</v>
          </cell>
          <cell r="G708" t="str">
            <v>张雷2</v>
          </cell>
          <cell r="H708" t="str">
            <v>骨科</v>
          </cell>
          <cell r="I708" t="str">
            <v>住院医师-外院</v>
          </cell>
        </row>
        <row r="709">
          <cell r="B709" t="str">
            <v>730L05</v>
          </cell>
          <cell r="C709">
            <v>15428</v>
          </cell>
          <cell r="D709" t="str">
            <v>急诊科</v>
          </cell>
          <cell r="E709">
            <v>15967857794</v>
          </cell>
          <cell r="F709" t="str">
            <v>2022年</v>
          </cell>
          <cell r="G709" t="str">
            <v>卢中秋</v>
          </cell>
          <cell r="H709" t="str">
            <v>党政综合办公室</v>
          </cell>
          <cell r="I709" t="str">
            <v>住院医师-外院</v>
          </cell>
        </row>
        <row r="710">
          <cell r="B710" t="str">
            <v>729L78</v>
          </cell>
          <cell r="C710">
            <v>15402</v>
          </cell>
          <cell r="D710" t="str">
            <v>精神科</v>
          </cell>
          <cell r="E710">
            <v>17356293733</v>
          </cell>
          <cell r="F710" t="str">
            <v>2022年</v>
          </cell>
          <cell r="G710" t="str">
            <v>陈宏2</v>
          </cell>
          <cell r="H710" t="str">
            <v>精神卫生科</v>
          </cell>
          <cell r="I710" t="str">
            <v>住院医师-外院</v>
          </cell>
        </row>
        <row r="711">
          <cell r="B711" t="str">
            <v>729L69</v>
          </cell>
          <cell r="C711">
            <v>15392</v>
          </cell>
          <cell r="D711" t="str">
            <v>口腔全科</v>
          </cell>
          <cell r="E711">
            <v>15157637797</v>
          </cell>
          <cell r="F711" t="str">
            <v>2022年</v>
          </cell>
          <cell r="G711" t="str">
            <v>黄建静</v>
          </cell>
          <cell r="H711" t="str">
            <v>口腔科</v>
          </cell>
          <cell r="I711" t="str">
            <v>住院医师-外院</v>
          </cell>
        </row>
        <row r="712">
          <cell r="B712" t="str">
            <v>729L94</v>
          </cell>
          <cell r="C712">
            <v>15418</v>
          </cell>
          <cell r="D712" t="str">
            <v>口腔全科</v>
          </cell>
          <cell r="E712">
            <v>13750690577</v>
          </cell>
          <cell r="F712" t="str">
            <v>2022年</v>
          </cell>
          <cell r="G712" t="str">
            <v>林崇翔</v>
          </cell>
          <cell r="H712" t="str">
            <v>口腔科</v>
          </cell>
          <cell r="I712" t="str">
            <v>住院医师-外院</v>
          </cell>
        </row>
        <row r="713">
          <cell r="B713" t="str">
            <v>730L38</v>
          </cell>
          <cell r="C713">
            <v>15461</v>
          </cell>
          <cell r="D713" t="str">
            <v>口腔全科</v>
          </cell>
          <cell r="E713">
            <v>17858903216</v>
          </cell>
          <cell r="F713" t="str">
            <v>2022年</v>
          </cell>
          <cell r="G713" t="str">
            <v>林江红</v>
          </cell>
          <cell r="H713" t="str">
            <v>口腔科</v>
          </cell>
          <cell r="I713" t="str">
            <v>住院医师-外院</v>
          </cell>
        </row>
        <row r="714">
          <cell r="B714" t="str">
            <v>730L59</v>
          </cell>
          <cell r="C714">
            <v>15482</v>
          </cell>
          <cell r="D714" t="str">
            <v>口腔全科</v>
          </cell>
          <cell r="E714">
            <v>15906773757</v>
          </cell>
          <cell r="F714" t="str">
            <v>2022年</v>
          </cell>
          <cell r="G714" t="str">
            <v>谢静</v>
          </cell>
          <cell r="H714" t="str">
            <v>口腔科</v>
          </cell>
          <cell r="I714" t="str">
            <v>住院医师-外院</v>
          </cell>
        </row>
        <row r="715">
          <cell r="B715" t="str">
            <v>730L69</v>
          </cell>
          <cell r="C715">
            <v>15492</v>
          </cell>
          <cell r="D715" t="str">
            <v>口腔全科</v>
          </cell>
          <cell r="E715">
            <v>13165890215</v>
          </cell>
          <cell r="F715" t="str">
            <v>2022年</v>
          </cell>
          <cell r="G715" t="str">
            <v>林崇翔</v>
          </cell>
          <cell r="H715" t="str">
            <v>口腔科</v>
          </cell>
          <cell r="I715" t="str">
            <v>住院医师-外院</v>
          </cell>
        </row>
        <row r="716">
          <cell r="B716" t="str">
            <v>729L92</v>
          </cell>
          <cell r="C716">
            <v>15416</v>
          </cell>
          <cell r="D716" t="str">
            <v>口腔全科</v>
          </cell>
          <cell r="E716">
            <v>18711198459</v>
          </cell>
          <cell r="F716" t="str">
            <v>2022年</v>
          </cell>
          <cell r="G716" t="str">
            <v>朱形好</v>
          </cell>
          <cell r="H716" t="str">
            <v>口腔科</v>
          </cell>
          <cell r="I716" t="str">
            <v>住院医师-外院</v>
          </cell>
        </row>
        <row r="717">
          <cell r="B717" t="str">
            <v>730L01</v>
          </cell>
          <cell r="C717">
            <v>15424</v>
          </cell>
          <cell r="D717" t="str">
            <v>口腔全科</v>
          </cell>
          <cell r="E717">
            <v>15088922688</v>
          </cell>
          <cell r="F717" t="str">
            <v>2022年</v>
          </cell>
          <cell r="G717" t="str">
            <v>黄建静</v>
          </cell>
          <cell r="H717" t="str">
            <v>口腔科</v>
          </cell>
          <cell r="I717" t="str">
            <v>住院医师-外院</v>
          </cell>
        </row>
        <row r="718">
          <cell r="B718" t="str">
            <v>730L24</v>
          </cell>
          <cell r="C718">
            <v>15447</v>
          </cell>
          <cell r="D718" t="str">
            <v>口腔全科</v>
          </cell>
          <cell r="E718">
            <v>15058740868</v>
          </cell>
          <cell r="F718" t="str">
            <v>2022年</v>
          </cell>
          <cell r="G718" t="str">
            <v>林崇翔</v>
          </cell>
          <cell r="H718" t="str">
            <v>口腔科</v>
          </cell>
          <cell r="I718" t="str">
            <v>住院医师-外院</v>
          </cell>
        </row>
        <row r="719">
          <cell r="B719" t="str">
            <v>730L35</v>
          </cell>
          <cell r="C719">
            <v>15458</v>
          </cell>
          <cell r="D719" t="str">
            <v>口腔全科</v>
          </cell>
          <cell r="E719">
            <v>13567743965</v>
          </cell>
          <cell r="F719" t="str">
            <v>2022年</v>
          </cell>
          <cell r="G719" t="str">
            <v>林江红</v>
          </cell>
          <cell r="H719" t="str">
            <v>口腔科</v>
          </cell>
          <cell r="I719" t="str">
            <v>住院医师-外院</v>
          </cell>
        </row>
        <row r="720">
          <cell r="B720">
            <v>122024</v>
          </cell>
          <cell r="C720">
            <v>15328</v>
          </cell>
          <cell r="D720" t="str">
            <v>临床病理科</v>
          </cell>
          <cell r="E720">
            <v>15610040398</v>
          </cell>
          <cell r="F720" t="str">
            <v>2022年</v>
          </cell>
          <cell r="G720" t="str">
            <v>吴亮</v>
          </cell>
          <cell r="H720" t="str">
            <v>病理科</v>
          </cell>
          <cell r="I720" t="str">
            <v>住院医师-本院</v>
          </cell>
        </row>
        <row r="721">
          <cell r="B721">
            <v>122083</v>
          </cell>
          <cell r="C721">
            <v>15365</v>
          </cell>
          <cell r="D721" t="str">
            <v>临床病理科</v>
          </cell>
          <cell r="E721">
            <v>13858816846</v>
          </cell>
          <cell r="F721" t="str">
            <v>2022年</v>
          </cell>
          <cell r="G721" t="str">
            <v>吴秀玲</v>
          </cell>
          <cell r="H721" t="str">
            <v>病理科</v>
          </cell>
          <cell r="I721" t="str">
            <v>住院医师-本院</v>
          </cell>
        </row>
        <row r="722">
          <cell r="B722" t="str">
            <v>730L06</v>
          </cell>
          <cell r="C722">
            <v>15429</v>
          </cell>
          <cell r="D722" t="str">
            <v>临床病理科</v>
          </cell>
          <cell r="E722">
            <v>15167654387</v>
          </cell>
          <cell r="F722" t="str">
            <v>2022年</v>
          </cell>
          <cell r="G722" t="str">
            <v>李鹏</v>
          </cell>
          <cell r="H722" t="str">
            <v>病理科</v>
          </cell>
          <cell r="I722" t="str">
            <v>住院医师-外院</v>
          </cell>
        </row>
        <row r="723">
          <cell r="B723" t="str">
            <v>730L30</v>
          </cell>
          <cell r="C723">
            <v>15453</v>
          </cell>
          <cell r="D723" t="str">
            <v>临床病理科</v>
          </cell>
          <cell r="E723">
            <v>13736279755</v>
          </cell>
          <cell r="F723" t="str">
            <v>2022年</v>
          </cell>
          <cell r="G723" t="str">
            <v>卢山珊</v>
          </cell>
          <cell r="H723" t="str">
            <v>病理科</v>
          </cell>
          <cell r="I723" t="str">
            <v>住院医师-外院</v>
          </cell>
        </row>
        <row r="724">
          <cell r="B724">
            <v>122008</v>
          </cell>
          <cell r="C724">
            <v>15312</v>
          </cell>
          <cell r="D724" t="str">
            <v>麻醉科</v>
          </cell>
          <cell r="E724">
            <v>15867751001</v>
          </cell>
          <cell r="F724" t="str">
            <v>2022年</v>
          </cell>
          <cell r="G724" t="str">
            <v>林丽娜</v>
          </cell>
          <cell r="H724" t="str">
            <v>麻醉科</v>
          </cell>
          <cell r="I724" t="str">
            <v>住院医师-本院</v>
          </cell>
        </row>
        <row r="725">
          <cell r="B725">
            <v>122007</v>
          </cell>
          <cell r="C725">
            <v>15311</v>
          </cell>
          <cell r="D725" t="str">
            <v>麻醉科</v>
          </cell>
          <cell r="E725">
            <v>15057538938</v>
          </cell>
          <cell r="F725" t="str">
            <v>2022年</v>
          </cell>
          <cell r="G725" t="str">
            <v>唐红丽</v>
          </cell>
          <cell r="H725" t="str">
            <v>麻醉科</v>
          </cell>
          <cell r="I725" t="str">
            <v>住院医师-本院</v>
          </cell>
        </row>
        <row r="726">
          <cell r="B726" t="str">
            <v>729L96</v>
          </cell>
          <cell r="C726">
            <v>15420</v>
          </cell>
          <cell r="D726" t="str">
            <v>麻醉科</v>
          </cell>
          <cell r="E726">
            <v>15088929908</v>
          </cell>
          <cell r="F726" t="str">
            <v>2022年</v>
          </cell>
          <cell r="G726" t="str">
            <v>张明晓</v>
          </cell>
          <cell r="H726" t="str">
            <v>麻醉科</v>
          </cell>
          <cell r="I726" t="str">
            <v>住院医师-外院</v>
          </cell>
        </row>
        <row r="727">
          <cell r="B727" t="str">
            <v>730L44</v>
          </cell>
          <cell r="C727">
            <v>15467</v>
          </cell>
          <cell r="D727" t="str">
            <v>麻醉科</v>
          </cell>
          <cell r="E727">
            <v>17764537177</v>
          </cell>
          <cell r="F727" t="str">
            <v>2022年</v>
          </cell>
          <cell r="G727" t="str">
            <v>郏丹赟</v>
          </cell>
          <cell r="H727" t="str">
            <v>麻醉科</v>
          </cell>
          <cell r="I727" t="str">
            <v>住院医师-外院</v>
          </cell>
        </row>
        <row r="728">
          <cell r="B728" t="str">
            <v>730L70</v>
          </cell>
          <cell r="C728">
            <v>15493</v>
          </cell>
          <cell r="D728" t="str">
            <v>麻醉科</v>
          </cell>
          <cell r="E728">
            <v>15067817332</v>
          </cell>
          <cell r="F728" t="str">
            <v>2022年</v>
          </cell>
          <cell r="G728" t="str">
            <v>戴勤学</v>
          </cell>
          <cell r="H728" t="str">
            <v>麻醉科</v>
          </cell>
          <cell r="I728" t="str">
            <v>住院医师-外院</v>
          </cell>
        </row>
        <row r="729">
          <cell r="B729" t="str">
            <v>729L76</v>
          </cell>
          <cell r="C729">
            <v>15399</v>
          </cell>
          <cell r="D729" t="str">
            <v>麻醉科</v>
          </cell>
          <cell r="E729">
            <v>13587637023</v>
          </cell>
          <cell r="F729" t="str">
            <v>2022年</v>
          </cell>
          <cell r="G729" t="str">
            <v>王一川</v>
          </cell>
          <cell r="H729" t="str">
            <v>麻醉科</v>
          </cell>
          <cell r="I729" t="str">
            <v>住院医师-外院</v>
          </cell>
        </row>
        <row r="730">
          <cell r="B730" t="str">
            <v>729L62</v>
          </cell>
          <cell r="C730">
            <v>15385</v>
          </cell>
          <cell r="D730" t="str">
            <v>内科</v>
          </cell>
          <cell r="E730">
            <v>13819036259</v>
          </cell>
          <cell r="F730" t="str">
            <v>2022年</v>
          </cell>
          <cell r="G730" t="str">
            <v>杨莉</v>
          </cell>
          <cell r="H730" t="str">
            <v>呼吸与危重症医学科</v>
          </cell>
          <cell r="I730" t="str">
            <v>住院医师-外院</v>
          </cell>
        </row>
        <row r="731">
          <cell r="B731" t="str">
            <v>730L72</v>
          </cell>
          <cell r="C731">
            <v>15495</v>
          </cell>
          <cell r="D731" t="str">
            <v>内科</v>
          </cell>
          <cell r="E731">
            <v>13868524605</v>
          </cell>
          <cell r="F731" t="str">
            <v>2022年</v>
          </cell>
          <cell r="G731" t="str">
            <v>龚小花</v>
          </cell>
          <cell r="H731" t="str">
            <v>内分泌科</v>
          </cell>
          <cell r="I731" t="str">
            <v>住院医师-外院</v>
          </cell>
        </row>
        <row r="732">
          <cell r="B732" t="str">
            <v>729L66</v>
          </cell>
          <cell r="C732">
            <v>15389</v>
          </cell>
          <cell r="D732" t="str">
            <v>内科</v>
          </cell>
          <cell r="E732">
            <v>13758451369</v>
          </cell>
          <cell r="F732" t="str">
            <v>2022年</v>
          </cell>
          <cell r="G732" t="str">
            <v>计光</v>
          </cell>
          <cell r="H732" t="str">
            <v>心血管内科</v>
          </cell>
          <cell r="I732" t="str">
            <v>住院医师-外院</v>
          </cell>
        </row>
        <row r="733">
          <cell r="B733" t="str">
            <v>730L12</v>
          </cell>
          <cell r="C733">
            <v>15435</v>
          </cell>
          <cell r="D733" t="str">
            <v>内科</v>
          </cell>
          <cell r="E733">
            <v>15871676733</v>
          </cell>
          <cell r="F733" t="str">
            <v>2022年</v>
          </cell>
          <cell r="G733" t="str">
            <v>邢冲云</v>
          </cell>
          <cell r="H733" t="str">
            <v>血液内科</v>
          </cell>
          <cell r="I733" t="str">
            <v>住院医师-外院</v>
          </cell>
        </row>
        <row r="734">
          <cell r="B734" t="str">
            <v>730L22</v>
          </cell>
          <cell r="C734">
            <v>15445</v>
          </cell>
          <cell r="D734" t="str">
            <v>内科</v>
          </cell>
          <cell r="E734">
            <v>18404906472</v>
          </cell>
          <cell r="F734" t="str">
            <v>2022年</v>
          </cell>
          <cell r="G734" t="str">
            <v>金珍琳</v>
          </cell>
          <cell r="H734" t="str">
            <v>血液内科</v>
          </cell>
          <cell r="I734" t="str">
            <v>住院医师-外院</v>
          </cell>
        </row>
        <row r="735">
          <cell r="B735" t="str">
            <v>730L48</v>
          </cell>
          <cell r="C735">
            <v>15471</v>
          </cell>
          <cell r="D735" t="str">
            <v>内科</v>
          </cell>
          <cell r="E735">
            <v>19857055813</v>
          </cell>
          <cell r="F735" t="str">
            <v>2022年</v>
          </cell>
          <cell r="G735" t="str">
            <v>陈迎晓</v>
          </cell>
          <cell r="H735" t="str">
            <v>感染科</v>
          </cell>
          <cell r="I735" t="str">
            <v>住院医师-外院</v>
          </cell>
        </row>
        <row r="736">
          <cell r="B736" t="str">
            <v>730L51</v>
          </cell>
          <cell r="C736">
            <v>15474</v>
          </cell>
          <cell r="D736" t="str">
            <v>内科</v>
          </cell>
          <cell r="E736">
            <v>15067890663</v>
          </cell>
          <cell r="F736" t="str">
            <v>2022年</v>
          </cell>
          <cell r="G736" t="str">
            <v>陈雄</v>
          </cell>
          <cell r="H736" t="str">
            <v>内分泌科</v>
          </cell>
          <cell r="I736" t="str">
            <v>住院医师-外院</v>
          </cell>
        </row>
        <row r="737">
          <cell r="B737" t="str">
            <v>730L63</v>
          </cell>
          <cell r="C737">
            <v>15486</v>
          </cell>
          <cell r="D737" t="str">
            <v>内科</v>
          </cell>
          <cell r="E737">
            <v>15757796767</v>
          </cell>
          <cell r="F737" t="str">
            <v>2022年</v>
          </cell>
          <cell r="G737" t="str">
            <v>郑尘非</v>
          </cell>
          <cell r="H737" t="str">
            <v>肾内科</v>
          </cell>
          <cell r="I737" t="str">
            <v>住院医师-外院</v>
          </cell>
        </row>
        <row r="738">
          <cell r="B738" t="str">
            <v>729L85</v>
          </cell>
          <cell r="C738">
            <v>15409</v>
          </cell>
          <cell r="D738" t="str">
            <v>内科</v>
          </cell>
          <cell r="E738">
            <v>15067632303</v>
          </cell>
          <cell r="F738" t="str">
            <v>2022年</v>
          </cell>
          <cell r="G738" t="str">
            <v>叶进燕</v>
          </cell>
          <cell r="H738" t="str">
            <v>呼吸与危重症医学科</v>
          </cell>
          <cell r="I738" t="str">
            <v>住院医师-外院</v>
          </cell>
        </row>
        <row r="739">
          <cell r="B739" t="str">
            <v>729L98</v>
          </cell>
          <cell r="C739">
            <v>15422</v>
          </cell>
          <cell r="D739" t="str">
            <v>内科</v>
          </cell>
          <cell r="E739">
            <v>13106199668</v>
          </cell>
          <cell r="F739" t="str">
            <v>2022年</v>
          </cell>
          <cell r="G739" t="str">
            <v>陈长曦</v>
          </cell>
          <cell r="H739" t="str">
            <v>心血管内科</v>
          </cell>
          <cell r="I739" t="str">
            <v>住院医师-外院</v>
          </cell>
        </row>
        <row r="740">
          <cell r="B740" t="str">
            <v>730L15</v>
          </cell>
          <cell r="C740">
            <v>15438</v>
          </cell>
          <cell r="D740" t="str">
            <v>内科</v>
          </cell>
          <cell r="E740">
            <v>18333195775</v>
          </cell>
          <cell r="F740" t="str">
            <v>2022年</v>
          </cell>
          <cell r="G740" t="str">
            <v>吴伟</v>
          </cell>
          <cell r="H740" t="str">
            <v>消化内科</v>
          </cell>
          <cell r="I740" t="str">
            <v>住院医师-外院</v>
          </cell>
        </row>
        <row r="741">
          <cell r="B741" t="str">
            <v>730L19</v>
          </cell>
          <cell r="C741">
            <v>15442</v>
          </cell>
          <cell r="D741" t="str">
            <v>内科</v>
          </cell>
          <cell r="E741">
            <v>15957777271</v>
          </cell>
          <cell r="F741" t="str">
            <v>2022年</v>
          </cell>
          <cell r="G741" t="str">
            <v>黄庆科</v>
          </cell>
          <cell r="H741" t="str">
            <v>消化内科</v>
          </cell>
          <cell r="I741" t="str">
            <v>住院医师-外院</v>
          </cell>
        </row>
        <row r="742">
          <cell r="B742" t="str">
            <v>730L60</v>
          </cell>
          <cell r="C742">
            <v>15483</v>
          </cell>
          <cell r="D742" t="str">
            <v>内科</v>
          </cell>
          <cell r="E742">
            <v>13600651024</v>
          </cell>
          <cell r="F742" t="str">
            <v>2022年</v>
          </cell>
          <cell r="G742" t="str">
            <v>黄庆科</v>
          </cell>
          <cell r="H742" t="str">
            <v>消化内科</v>
          </cell>
          <cell r="I742" t="str">
            <v>住院医师-外院</v>
          </cell>
        </row>
        <row r="743">
          <cell r="B743">
            <v>122078</v>
          </cell>
          <cell r="C743">
            <v>15360</v>
          </cell>
          <cell r="D743" t="str">
            <v>内科</v>
          </cell>
          <cell r="E743">
            <v>19858734668</v>
          </cell>
          <cell r="F743" t="str">
            <v>2022年</v>
          </cell>
          <cell r="G743" t="str">
            <v>陈迎晓</v>
          </cell>
          <cell r="H743" t="str">
            <v>感染科</v>
          </cell>
          <cell r="I743" t="str">
            <v>住院医师-本院</v>
          </cell>
        </row>
        <row r="744">
          <cell r="B744">
            <v>622026</v>
          </cell>
          <cell r="C744">
            <v>15279</v>
          </cell>
          <cell r="D744" t="str">
            <v>内科</v>
          </cell>
          <cell r="E744">
            <v>18317175312</v>
          </cell>
          <cell r="F744" t="str">
            <v>2022年</v>
          </cell>
          <cell r="G744" t="str">
            <v>吴伟</v>
          </cell>
          <cell r="H744" t="str">
            <v>消化内科</v>
          </cell>
          <cell r="I744" t="str">
            <v>住院医师-本院</v>
          </cell>
        </row>
        <row r="745">
          <cell r="B745">
            <v>622035</v>
          </cell>
          <cell r="C745">
            <v>14971</v>
          </cell>
          <cell r="D745" t="str">
            <v>内科</v>
          </cell>
          <cell r="E745">
            <v>19802110142</v>
          </cell>
          <cell r="F745" t="str">
            <v>2022年</v>
          </cell>
          <cell r="G745" t="str">
            <v>蒋亦燕</v>
          </cell>
          <cell r="H745" t="str">
            <v>肿瘤内科</v>
          </cell>
          <cell r="I745" t="str">
            <v>住院医师-本院</v>
          </cell>
        </row>
        <row r="746">
          <cell r="B746">
            <v>622017</v>
          </cell>
          <cell r="C746">
            <v>15271</v>
          </cell>
          <cell r="D746" t="str">
            <v>内科</v>
          </cell>
          <cell r="E746">
            <v>18319248502</v>
          </cell>
          <cell r="F746" t="str">
            <v>2022年</v>
          </cell>
          <cell r="G746" t="str">
            <v>蒋亦燕</v>
          </cell>
          <cell r="H746" t="str">
            <v>肿瘤内科</v>
          </cell>
          <cell r="I746" t="str">
            <v>住院医师-本院</v>
          </cell>
        </row>
        <row r="747">
          <cell r="B747">
            <v>622012</v>
          </cell>
          <cell r="C747">
            <v>15268</v>
          </cell>
          <cell r="D747" t="str">
            <v>内科</v>
          </cell>
          <cell r="E747">
            <v>13968883321</v>
          </cell>
          <cell r="F747" t="str">
            <v>2022年</v>
          </cell>
          <cell r="G747" t="str">
            <v>梁彬</v>
          </cell>
          <cell r="H747" t="str">
            <v>肿瘤内科</v>
          </cell>
          <cell r="I747" t="str">
            <v>住院医师-本院</v>
          </cell>
        </row>
        <row r="748">
          <cell r="B748" t="str">
            <v>729L91</v>
          </cell>
          <cell r="C748">
            <v>15415</v>
          </cell>
          <cell r="D748" t="str">
            <v>皮肤科</v>
          </cell>
          <cell r="E748">
            <v>15868757798</v>
          </cell>
          <cell r="F748" t="str">
            <v>2022年</v>
          </cell>
          <cell r="G748" t="str">
            <v>林孝华</v>
          </cell>
          <cell r="H748" t="str">
            <v>皮肤科</v>
          </cell>
          <cell r="I748" t="str">
            <v>住院医师-外院</v>
          </cell>
        </row>
        <row r="749">
          <cell r="B749" t="str">
            <v>730L37</v>
          </cell>
          <cell r="C749">
            <v>15460</v>
          </cell>
          <cell r="D749" t="str">
            <v>皮肤科</v>
          </cell>
          <cell r="E749">
            <v>19550221750</v>
          </cell>
          <cell r="F749" t="str">
            <v>2022年</v>
          </cell>
          <cell r="G749" t="str">
            <v>林孝华</v>
          </cell>
          <cell r="H749" t="str">
            <v>皮肤科</v>
          </cell>
          <cell r="I749" t="str">
            <v>住院医师-外院</v>
          </cell>
        </row>
        <row r="750">
          <cell r="B750" t="str">
            <v>730L09</v>
          </cell>
          <cell r="C750">
            <v>15432</v>
          </cell>
          <cell r="D750" t="str">
            <v>皮肤科</v>
          </cell>
          <cell r="E750">
            <v>17857332923</v>
          </cell>
          <cell r="F750" t="str">
            <v>2022年</v>
          </cell>
          <cell r="G750" t="str">
            <v>张谊</v>
          </cell>
          <cell r="H750" t="str">
            <v>皮肤科</v>
          </cell>
          <cell r="I750" t="str">
            <v>住院医师-外院</v>
          </cell>
        </row>
        <row r="751">
          <cell r="B751" t="str">
            <v>730L77</v>
          </cell>
          <cell r="C751">
            <v>15500</v>
          </cell>
          <cell r="D751" t="str">
            <v>全科医学科</v>
          </cell>
          <cell r="E751">
            <v>15968729818</v>
          </cell>
          <cell r="F751" t="str">
            <v>2022年</v>
          </cell>
          <cell r="G751" t="str">
            <v>徐丽华</v>
          </cell>
          <cell r="H751" t="str">
            <v>全科医学科</v>
          </cell>
          <cell r="I751" t="str">
            <v>住院医师-外院</v>
          </cell>
        </row>
        <row r="752">
          <cell r="B752" t="str">
            <v>730L28</v>
          </cell>
          <cell r="C752">
            <v>15451</v>
          </cell>
          <cell r="D752" t="str">
            <v>全科医学科</v>
          </cell>
          <cell r="E752">
            <v>15669781080</v>
          </cell>
          <cell r="F752" t="str">
            <v>2022年</v>
          </cell>
          <cell r="G752" t="str">
            <v>徐丽华</v>
          </cell>
          <cell r="H752" t="str">
            <v>全科医学科</v>
          </cell>
          <cell r="I752" t="str">
            <v>住院医师-外院</v>
          </cell>
        </row>
        <row r="753">
          <cell r="B753" t="str">
            <v>730L79</v>
          </cell>
          <cell r="C753">
            <v>15504</v>
          </cell>
          <cell r="D753" t="str">
            <v>全科医学科</v>
          </cell>
          <cell r="E753">
            <v>17346850070</v>
          </cell>
          <cell r="F753" t="str">
            <v>2022年</v>
          </cell>
          <cell r="G753" t="str">
            <v>刘洁凡</v>
          </cell>
          <cell r="H753" t="str">
            <v>全科医学科</v>
          </cell>
          <cell r="I753" t="str">
            <v>住院医师-外院</v>
          </cell>
        </row>
        <row r="754">
          <cell r="B754" t="str">
            <v>730L16</v>
          </cell>
          <cell r="C754">
            <v>15439</v>
          </cell>
          <cell r="D754" t="str">
            <v>全科医学科</v>
          </cell>
          <cell r="E754">
            <v>15258786600</v>
          </cell>
          <cell r="F754" t="str">
            <v>2022年</v>
          </cell>
          <cell r="G754" t="str">
            <v>刘洁凡</v>
          </cell>
          <cell r="H754" t="str">
            <v>全科医学科</v>
          </cell>
          <cell r="I754" t="str">
            <v>住院医师-外院</v>
          </cell>
        </row>
        <row r="755">
          <cell r="B755" t="str">
            <v>730L80</v>
          </cell>
          <cell r="C755">
            <v>15505</v>
          </cell>
          <cell r="D755" t="str">
            <v>全科医学科</v>
          </cell>
          <cell r="E755">
            <v>13732029035</v>
          </cell>
          <cell r="F755" t="str">
            <v>2022年</v>
          </cell>
          <cell r="G755" t="str">
            <v>全世超</v>
          </cell>
          <cell r="H755" t="str">
            <v>信息处</v>
          </cell>
          <cell r="I755" t="str">
            <v>住院医师-外院</v>
          </cell>
        </row>
        <row r="756">
          <cell r="B756" t="str">
            <v>729L68</v>
          </cell>
          <cell r="C756">
            <v>15391</v>
          </cell>
          <cell r="D756" t="str">
            <v>全科医学科</v>
          </cell>
          <cell r="E756">
            <v>17769525837</v>
          </cell>
          <cell r="F756" t="str">
            <v>2022年</v>
          </cell>
          <cell r="G756" t="str">
            <v>李苏霞</v>
          </cell>
          <cell r="H756" t="str">
            <v>全科医学科</v>
          </cell>
          <cell r="I756" t="str">
            <v>住院医师-外院</v>
          </cell>
        </row>
        <row r="757">
          <cell r="B757" t="str">
            <v>729L79</v>
          </cell>
          <cell r="C757">
            <v>15403</v>
          </cell>
          <cell r="D757" t="str">
            <v>全科医学科</v>
          </cell>
          <cell r="E757">
            <v>13738316776</v>
          </cell>
          <cell r="F757" t="str">
            <v>2022年</v>
          </cell>
          <cell r="G757" t="str">
            <v>李苏霞</v>
          </cell>
          <cell r="H757" t="str">
            <v>全科医学科</v>
          </cell>
          <cell r="I757" t="str">
            <v>住院医师-外院</v>
          </cell>
        </row>
        <row r="758">
          <cell r="B758" t="str">
            <v>729L83</v>
          </cell>
          <cell r="C758">
            <v>15407</v>
          </cell>
          <cell r="D758" t="str">
            <v>全科医学科</v>
          </cell>
          <cell r="E758">
            <v>15868092200</v>
          </cell>
          <cell r="F758" t="str">
            <v>2022年</v>
          </cell>
          <cell r="G758" t="str">
            <v>徐丽华</v>
          </cell>
          <cell r="H758" t="str">
            <v>全科医学科</v>
          </cell>
          <cell r="I758" t="str">
            <v>住院医师-外院</v>
          </cell>
        </row>
        <row r="759">
          <cell r="B759" t="str">
            <v>729L97</v>
          </cell>
          <cell r="C759">
            <v>15421</v>
          </cell>
          <cell r="D759" t="str">
            <v>全科医学科</v>
          </cell>
          <cell r="E759">
            <v>15258723858</v>
          </cell>
          <cell r="F759" t="str">
            <v>2022年</v>
          </cell>
          <cell r="G759" t="str">
            <v>刘洁凡</v>
          </cell>
          <cell r="H759" t="str">
            <v>全科医学科</v>
          </cell>
          <cell r="I759" t="str">
            <v>住院医师-外院</v>
          </cell>
        </row>
        <row r="760">
          <cell r="B760" t="str">
            <v>730L04</v>
          </cell>
          <cell r="C760">
            <v>15427</v>
          </cell>
          <cell r="D760" t="str">
            <v>全科医学科</v>
          </cell>
          <cell r="E760">
            <v>13091926050</v>
          </cell>
          <cell r="F760" t="str">
            <v>2022年</v>
          </cell>
          <cell r="G760" t="str">
            <v>陈素秀</v>
          </cell>
          <cell r="H760" t="str">
            <v>全科医学科</v>
          </cell>
          <cell r="I760" t="str">
            <v>住院医师-外院</v>
          </cell>
        </row>
        <row r="761">
          <cell r="B761" t="str">
            <v>730L39</v>
          </cell>
          <cell r="C761">
            <v>15462</v>
          </cell>
          <cell r="D761" t="str">
            <v>全科医学科</v>
          </cell>
          <cell r="E761">
            <v>13868491701</v>
          </cell>
          <cell r="F761" t="str">
            <v>2022年</v>
          </cell>
          <cell r="G761" t="str">
            <v>刘洁凡</v>
          </cell>
          <cell r="H761" t="str">
            <v>全科医学科</v>
          </cell>
          <cell r="I761" t="str">
            <v>住院医师-外院</v>
          </cell>
        </row>
        <row r="762">
          <cell r="B762" t="str">
            <v>730L42</v>
          </cell>
          <cell r="C762">
            <v>15465</v>
          </cell>
          <cell r="D762" t="str">
            <v>全科医学科</v>
          </cell>
          <cell r="E762">
            <v>18858717928</v>
          </cell>
          <cell r="F762" t="str">
            <v>2022年</v>
          </cell>
          <cell r="G762" t="str">
            <v>全世超</v>
          </cell>
          <cell r="H762" t="str">
            <v>信息处</v>
          </cell>
          <cell r="I762" t="str">
            <v>住院医师-外院</v>
          </cell>
        </row>
        <row r="763">
          <cell r="B763" t="str">
            <v>730L54</v>
          </cell>
          <cell r="C763">
            <v>15477</v>
          </cell>
          <cell r="D763" t="str">
            <v>全科医学科</v>
          </cell>
          <cell r="E763">
            <v>18757769551</v>
          </cell>
          <cell r="F763" t="str">
            <v>2022年</v>
          </cell>
          <cell r="G763" t="str">
            <v>陈素秀</v>
          </cell>
          <cell r="H763" t="str">
            <v>全科医学科</v>
          </cell>
          <cell r="I763" t="str">
            <v>住院医师-外院</v>
          </cell>
        </row>
        <row r="764">
          <cell r="B764" t="str">
            <v>730L55</v>
          </cell>
          <cell r="C764">
            <v>15478</v>
          </cell>
          <cell r="D764" t="str">
            <v>全科医学科</v>
          </cell>
          <cell r="E764">
            <v>13736723918</v>
          </cell>
          <cell r="F764" t="str">
            <v>2022年</v>
          </cell>
          <cell r="G764" t="str">
            <v>陈素秀</v>
          </cell>
          <cell r="H764" t="str">
            <v>全科医学科</v>
          </cell>
          <cell r="I764" t="str">
            <v>住院医师-外院</v>
          </cell>
        </row>
        <row r="765">
          <cell r="B765" t="str">
            <v>729L59</v>
          </cell>
          <cell r="C765">
            <v>15382</v>
          </cell>
          <cell r="D765" t="str">
            <v>全科医学科</v>
          </cell>
          <cell r="E765">
            <v>15658576520</v>
          </cell>
          <cell r="F765" t="str">
            <v>2022年</v>
          </cell>
          <cell r="G765" t="str">
            <v>刘洁凡</v>
          </cell>
          <cell r="H765" t="str">
            <v>全科医学科</v>
          </cell>
          <cell r="I765" t="str">
            <v>住院医师-外院</v>
          </cell>
        </row>
        <row r="766">
          <cell r="B766" t="str">
            <v>730L61</v>
          </cell>
          <cell r="C766">
            <v>15484</v>
          </cell>
          <cell r="D766" t="str">
            <v>全科医学科</v>
          </cell>
          <cell r="E766">
            <v>15057730928</v>
          </cell>
          <cell r="F766" t="str">
            <v>2022年</v>
          </cell>
          <cell r="G766" t="str">
            <v>全世超</v>
          </cell>
          <cell r="H766" t="str">
            <v>信息处</v>
          </cell>
          <cell r="I766" t="str">
            <v>住院医师-外院</v>
          </cell>
        </row>
        <row r="767">
          <cell r="B767" t="str">
            <v>730L10</v>
          </cell>
          <cell r="C767">
            <v>15433</v>
          </cell>
          <cell r="D767" t="str">
            <v>神经内科</v>
          </cell>
          <cell r="E767">
            <v>13600570977</v>
          </cell>
          <cell r="F767" t="str">
            <v>2022年</v>
          </cell>
          <cell r="G767" t="str">
            <v>肖美娟</v>
          </cell>
          <cell r="H767" t="str">
            <v>神经内科</v>
          </cell>
          <cell r="I767" t="str">
            <v>住院医师-外院</v>
          </cell>
        </row>
        <row r="768">
          <cell r="B768" t="str">
            <v>729L89</v>
          </cell>
          <cell r="C768">
            <v>15413</v>
          </cell>
          <cell r="D768" t="str">
            <v>外科</v>
          </cell>
          <cell r="E768">
            <v>19858734707</v>
          </cell>
          <cell r="F768" t="str">
            <v>2022年</v>
          </cell>
          <cell r="G768" t="str">
            <v>黄景勇</v>
          </cell>
          <cell r="H768" t="str">
            <v>血管外科</v>
          </cell>
          <cell r="I768" t="str">
            <v>住院医师-外院</v>
          </cell>
        </row>
        <row r="769">
          <cell r="B769" t="str">
            <v>730L71</v>
          </cell>
          <cell r="C769">
            <v>15494</v>
          </cell>
          <cell r="D769" t="str">
            <v>外科</v>
          </cell>
          <cell r="E769">
            <v>15158589859</v>
          </cell>
          <cell r="F769" t="str">
            <v>2022年</v>
          </cell>
          <cell r="G769" t="str">
            <v>陈毅作</v>
          </cell>
          <cell r="H769" t="str">
            <v>乳腺外科</v>
          </cell>
          <cell r="I769" t="str">
            <v>住院医师-社会人</v>
          </cell>
        </row>
        <row r="770">
          <cell r="B770" t="str">
            <v>730L43</v>
          </cell>
          <cell r="C770">
            <v>15466</v>
          </cell>
          <cell r="D770" t="str">
            <v>外科</v>
          </cell>
          <cell r="E770">
            <v>15168759873</v>
          </cell>
          <cell r="F770" t="str">
            <v>2022年</v>
          </cell>
          <cell r="G770" t="str">
            <v>章晓东</v>
          </cell>
          <cell r="H770" t="str">
            <v>结直肠肛门外科</v>
          </cell>
          <cell r="I770" t="str">
            <v>住院医师-外院</v>
          </cell>
        </row>
        <row r="771">
          <cell r="B771" t="str">
            <v>730L53</v>
          </cell>
          <cell r="C771">
            <v>15476</v>
          </cell>
          <cell r="D771" t="str">
            <v>外科</v>
          </cell>
          <cell r="E771">
            <v>18758792828</v>
          </cell>
          <cell r="F771" t="str">
            <v>2022年</v>
          </cell>
          <cell r="G771" t="str">
            <v>宋其同</v>
          </cell>
          <cell r="H771" t="str">
            <v>肝胆胰外科</v>
          </cell>
          <cell r="I771" t="str">
            <v>住院医师-外院</v>
          </cell>
        </row>
        <row r="772">
          <cell r="B772" t="str">
            <v>730L57</v>
          </cell>
          <cell r="C772">
            <v>15480</v>
          </cell>
          <cell r="D772" t="str">
            <v>外科</v>
          </cell>
          <cell r="E772">
            <v>13905841201</v>
          </cell>
          <cell r="F772" t="str">
            <v>2022年</v>
          </cell>
          <cell r="G772" t="str">
            <v>屠金夫</v>
          </cell>
          <cell r="H772" t="str">
            <v>肝胆胰外科</v>
          </cell>
          <cell r="I772" t="str">
            <v>住院医师-外院</v>
          </cell>
        </row>
        <row r="773">
          <cell r="B773" t="str">
            <v>729L61</v>
          </cell>
          <cell r="C773">
            <v>15384</v>
          </cell>
          <cell r="D773" t="str">
            <v>外科</v>
          </cell>
          <cell r="E773">
            <v>15869001161</v>
          </cell>
          <cell r="F773" t="str">
            <v>2022年</v>
          </cell>
          <cell r="G773" t="str">
            <v>陈宗静</v>
          </cell>
          <cell r="H773" t="str">
            <v>肝胆胰外科</v>
          </cell>
          <cell r="I773" t="str">
            <v>住院医师-外院</v>
          </cell>
        </row>
        <row r="774">
          <cell r="B774" t="str">
            <v>729L81</v>
          </cell>
          <cell r="C774">
            <v>15405</v>
          </cell>
          <cell r="D774" t="str">
            <v>外科</v>
          </cell>
          <cell r="E774">
            <v>13676441293</v>
          </cell>
          <cell r="F774" t="str">
            <v>2022年</v>
          </cell>
          <cell r="G774" t="str">
            <v>季晓克</v>
          </cell>
          <cell r="H774" t="str">
            <v>肝胆胰外科</v>
          </cell>
          <cell r="I774" t="str">
            <v>住院医师-外院</v>
          </cell>
        </row>
        <row r="775">
          <cell r="B775" t="str">
            <v>730L41</v>
          </cell>
          <cell r="C775">
            <v>15464</v>
          </cell>
          <cell r="D775" t="str">
            <v>外科</v>
          </cell>
          <cell r="E775">
            <v>13456218280</v>
          </cell>
          <cell r="F775" t="str">
            <v>2022年</v>
          </cell>
          <cell r="G775" t="str">
            <v>徐昶</v>
          </cell>
          <cell r="H775" t="str">
            <v>结直肠肛门外科</v>
          </cell>
          <cell r="I775" t="str">
            <v>住院医师-外院</v>
          </cell>
        </row>
        <row r="776">
          <cell r="B776">
            <v>622008</v>
          </cell>
          <cell r="C776">
            <v>15256</v>
          </cell>
          <cell r="D776" t="str">
            <v>外科</v>
          </cell>
          <cell r="E776">
            <v>15058756957</v>
          </cell>
          <cell r="F776" t="str">
            <v>2022年</v>
          </cell>
          <cell r="G776" t="str">
            <v>陈钢</v>
          </cell>
          <cell r="H776" t="str">
            <v>教育处</v>
          </cell>
          <cell r="I776" t="str">
            <v>住院医师-本院</v>
          </cell>
        </row>
        <row r="777">
          <cell r="B777">
            <v>622028</v>
          </cell>
          <cell r="C777">
            <v>15280</v>
          </cell>
          <cell r="D777" t="str">
            <v>外科</v>
          </cell>
          <cell r="E777">
            <v>15057716961</v>
          </cell>
          <cell r="F777" t="str">
            <v>2022年</v>
          </cell>
          <cell r="G777" t="str">
            <v>项友群</v>
          </cell>
          <cell r="H777" t="str">
            <v>结直肠肛门外科</v>
          </cell>
          <cell r="I777" t="str">
            <v>住院医师-本院</v>
          </cell>
        </row>
        <row r="778">
          <cell r="B778">
            <v>622009</v>
          </cell>
          <cell r="C778">
            <v>15257</v>
          </cell>
          <cell r="D778" t="str">
            <v>外科</v>
          </cell>
          <cell r="E778">
            <v>18367813235</v>
          </cell>
          <cell r="F778" t="str">
            <v>2022年</v>
          </cell>
          <cell r="G778" t="str">
            <v>孙洪伟</v>
          </cell>
          <cell r="H778" t="str">
            <v>肝胆胰外科</v>
          </cell>
          <cell r="I778" t="str">
            <v>住院医师-本院</v>
          </cell>
        </row>
        <row r="779">
          <cell r="B779">
            <v>122079</v>
          </cell>
          <cell r="C779">
            <v>15361</v>
          </cell>
          <cell r="D779" t="str">
            <v>外科（神经外科方向）</v>
          </cell>
          <cell r="E779">
            <v>19817562113</v>
          </cell>
          <cell r="F779" t="str">
            <v>2022年</v>
          </cell>
          <cell r="G779" t="str">
            <v>鲁祥和</v>
          </cell>
          <cell r="H779" t="str">
            <v>神经外科</v>
          </cell>
          <cell r="I779" t="str">
            <v>住院医师-本院</v>
          </cell>
        </row>
        <row r="780">
          <cell r="B780">
            <v>122080</v>
          </cell>
          <cell r="C780">
            <v>15362</v>
          </cell>
          <cell r="D780" t="str">
            <v>外科（心胸外科）</v>
          </cell>
          <cell r="E780">
            <v>15868706382</v>
          </cell>
          <cell r="F780" t="str">
            <v>2022年</v>
          </cell>
          <cell r="G780" t="str">
            <v>孙成超</v>
          </cell>
          <cell r="H780" t="str">
            <v>心脏外科</v>
          </cell>
          <cell r="I780" t="str">
            <v>住院医师-本院</v>
          </cell>
        </row>
        <row r="781">
          <cell r="B781" t="str">
            <v>730L76</v>
          </cell>
          <cell r="C781">
            <v>15499</v>
          </cell>
          <cell r="D781" t="str">
            <v>眼科</v>
          </cell>
          <cell r="E781">
            <v>15088910474</v>
          </cell>
          <cell r="F781" t="str">
            <v>2022年</v>
          </cell>
          <cell r="G781" t="str">
            <v>邱翎</v>
          </cell>
          <cell r="H781" t="str">
            <v>眼科</v>
          </cell>
          <cell r="I781" t="str">
            <v>住院医师-社会人</v>
          </cell>
        </row>
        <row r="782">
          <cell r="B782">
            <v>122070</v>
          </cell>
          <cell r="C782">
            <v>15352</v>
          </cell>
          <cell r="D782" t="str">
            <v>重症医学科</v>
          </cell>
          <cell r="E782">
            <v>18257389085</v>
          </cell>
          <cell r="F782" t="str">
            <v>2022年</v>
          </cell>
          <cell r="G782" t="str">
            <v>陈洁1</v>
          </cell>
          <cell r="H782" t="str">
            <v>ICU</v>
          </cell>
          <cell r="I782" t="str">
            <v>住院医师-本院</v>
          </cell>
        </row>
        <row r="783">
          <cell r="B783" t="str">
            <v>732L19</v>
          </cell>
          <cell r="C783">
            <v>15611</v>
          </cell>
          <cell r="D783" t="str">
            <v>全科医学科</v>
          </cell>
          <cell r="E783">
            <v>13648937969</v>
          </cell>
          <cell r="F783" t="str">
            <v>2022年</v>
          </cell>
        </row>
        <row r="783">
          <cell r="I783" t="str">
            <v>住院医师-外院-西藏</v>
          </cell>
        </row>
        <row r="784">
          <cell r="B784" t="str">
            <v>732L20</v>
          </cell>
          <cell r="C784">
            <v>15612</v>
          </cell>
          <cell r="D784" t="str">
            <v>全科医学科</v>
          </cell>
          <cell r="E784">
            <v>13549016722</v>
          </cell>
          <cell r="F784" t="str">
            <v>2022年</v>
          </cell>
        </row>
        <row r="784">
          <cell r="I784" t="str">
            <v>住院医师-外院-西藏</v>
          </cell>
        </row>
        <row r="785">
          <cell r="B785" t="str">
            <v>732L25</v>
          </cell>
          <cell r="C785">
            <v>15617</v>
          </cell>
          <cell r="D785" t="str">
            <v>全科医学科</v>
          </cell>
          <cell r="E785">
            <v>13322501184</v>
          </cell>
          <cell r="F785" t="str">
            <v>2022年</v>
          </cell>
        </row>
        <row r="785">
          <cell r="I785" t="str">
            <v>住院医师-外院-西藏</v>
          </cell>
        </row>
        <row r="786">
          <cell r="B786" t="str">
            <v>732L24</v>
          </cell>
          <cell r="C786">
            <v>15616</v>
          </cell>
          <cell r="D786" t="str">
            <v>全科医学科</v>
          </cell>
          <cell r="E786">
            <v>18689011910</v>
          </cell>
          <cell r="F786" t="str">
            <v>2022年</v>
          </cell>
        </row>
        <row r="786">
          <cell r="I786" t="str">
            <v>住院医师-外院-西藏</v>
          </cell>
        </row>
        <row r="787">
          <cell r="B787" t="str">
            <v>732L26</v>
          </cell>
          <cell r="C787">
            <v>15618</v>
          </cell>
          <cell r="D787" t="str">
            <v>全科医学科</v>
          </cell>
          <cell r="E787">
            <v>18042688581</v>
          </cell>
          <cell r="F787" t="str">
            <v>2022年</v>
          </cell>
        </row>
        <row r="787">
          <cell r="I787" t="str">
            <v>住院医师-外院-西藏</v>
          </cell>
        </row>
        <row r="788">
          <cell r="B788" t="str">
            <v>732L21</v>
          </cell>
          <cell r="C788">
            <v>15613</v>
          </cell>
          <cell r="D788" t="str">
            <v>妇产科</v>
          </cell>
          <cell r="E788">
            <v>18141425519</v>
          </cell>
          <cell r="F788" t="str">
            <v>2022年</v>
          </cell>
        </row>
        <row r="788">
          <cell r="I788" t="str">
            <v>住院医师-外院-西藏</v>
          </cell>
        </row>
        <row r="789">
          <cell r="B789" t="str">
            <v>732L22</v>
          </cell>
          <cell r="C789">
            <v>15614</v>
          </cell>
          <cell r="D789" t="str">
            <v>妇产科</v>
          </cell>
          <cell r="E789">
            <v>13659580326</v>
          </cell>
          <cell r="F789" t="str">
            <v>2022年</v>
          </cell>
        </row>
        <row r="789">
          <cell r="I789" t="str">
            <v>住院医师-外院-西藏</v>
          </cell>
        </row>
        <row r="790">
          <cell r="B790" t="str">
            <v>732L23</v>
          </cell>
          <cell r="C790">
            <v>15615</v>
          </cell>
          <cell r="D790" t="str">
            <v>内科</v>
          </cell>
          <cell r="E790">
            <v>17711930427</v>
          </cell>
          <cell r="F790" t="str">
            <v>2022年</v>
          </cell>
        </row>
        <row r="790">
          <cell r="I790" t="str">
            <v>住院医师-外院-西藏</v>
          </cell>
        </row>
        <row r="791">
          <cell r="B791" t="str">
            <v>7AO389</v>
          </cell>
          <cell r="C791">
            <v>-17578</v>
          </cell>
          <cell r="D791" t="str">
            <v>超声医学科</v>
          </cell>
          <cell r="E791">
            <v>18787264938</v>
          </cell>
          <cell r="F791" t="str">
            <v>2022年</v>
          </cell>
          <cell r="G791" t="str">
            <v>许世豪</v>
          </cell>
          <cell r="H791" t="str">
            <v>超声科</v>
          </cell>
          <cell r="I791" t="str">
            <v>规培研究生</v>
          </cell>
        </row>
        <row r="792">
          <cell r="B792" t="str">
            <v>7AO259</v>
          </cell>
          <cell r="C792">
            <v>-17449</v>
          </cell>
          <cell r="D792" t="str">
            <v>儿科</v>
          </cell>
          <cell r="E792">
            <v>18858717796</v>
          </cell>
          <cell r="F792" t="str">
            <v>2022年</v>
          </cell>
          <cell r="G792" t="str">
            <v>王丹</v>
          </cell>
          <cell r="H792" t="str">
            <v>儿内科学</v>
          </cell>
          <cell r="I792" t="str">
            <v>规培研究生</v>
          </cell>
        </row>
        <row r="793">
          <cell r="B793" t="str">
            <v>7AO260</v>
          </cell>
          <cell r="C793">
            <v>-17450</v>
          </cell>
          <cell r="D793" t="str">
            <v>儿科</v>
          </cell>
          <cell r="E793">
            <v>13736674391</v>
          </cell>
          <cell r="F793" t="str">
            <v>2022年</v>
          </cell>
          <cell r="G793" t="str">
            <v>卢朝升</v>
          </cell>
          <cell r="H793" t="str">
            <v>儿内科学</v>
          </cell>
          <cell r="I793" t="str">
            <v>规培研究生</v>
          </cell>
        </row>
        <row r="794">
          <cell r="B794" t="str">
            <v>7AO261</v>
          </cell>
          <cell r="C794">
            <v>-17451</v>
          </cell>
          <cell r="D794" t="str">
            <v>儿科</v>
          </cell>
          <cell r="E794">
            <v>18723227813</v>
          </cell>
          <cell r="F794" t="str">
            <v>2022年</v>
          </cell>
          <cell r="G794" t="str">
            <v>冯建华</v>
          </cell>
          <cell r="H794" t="str">
            <v>儿科</v>
          </cell>
          <cell r="I794" t="str">
            <v>规培研究生</v>
          </cell>
        </row>
        <row r="795">
          <cell r="B795" t="str">
            <v>7AO347</v>
          </cell>
          <cell r="C795">
            <v>-17536</v>
          </cell>
          <cell r="D795" t="str">
            <v>耳鼻咽喉科</v>
          </cell>
          <cell r="E795">
            <v>18267737308</v>
          </cell>
          <cell r="F795" t="str">
            <v>2022年</v>
          </cell>
          <cell r="G795" t="str">
            <v>张悦</v>
          </cell>
          <cell r="H795" t="str">
            <v>耳鼻咽喉科</v>
          </cell>
          <cell r="I795" t="str">
            <v>规培研究生</v>
          </cell>
        </row>
        <row r="796">
          <cell r="B796" t="str">
            <v>7AO348</v>
          </cell>
          <cell r="C796">
            <v>-17537</v>
          </cell>
          <cell r="D796" t="str">
            <v>耳鼻咽喉科</v>
          </cell>
          <cell r="E796">
            <v>18257770367</v>
          </cell>
          <cell r="F796" t="str">
            <v>2022年</v>
          </cell>
          <cell r="G796" t="str">
            <v>贾明辉</v>
          </cell>
          <cell r="H796" t="str">
            <v>耳鼻咽喉科</v>
          </cell>
          <cell r="I796" t="str">
            <v>规培研究生</v>
          </cell>
        </row>
        <row r="797">
          <cell r="B797" t="str">
            <v>7AO349</v>
          </cell>
          <cell r="C797">
            <v>-17538</v>
          </cell>
          <cell r="D797" t="str">
            <v>耳鼻咽喉科</v>
          </cell>
          <cell r="E797">
            <v>15068405520</v>
          </cell>
          <cell r="F797" t="str">
            <v>2022年</v>
          </cell>
          <cell r="G797" t="str">
            <v>黄益灯</v>
          </cell>
          <cell r="H797" t="str">
            <v>耳鼻咽喉科</v>
          </cell>
          <cell r="I797" t="str">
            <v>规培研究生</v>
          </cell>
        </row>
        <row r="798">
          <cell r="B798" t="str">
            <v>7AO350</v>
          </cell>
          <cell r="C798">
            <v>-17539</v>
          </cell>
          <cell r="D798" t="str">
            <v>耳鼻咽喉科</v>
          </cell>
          <cell r="E798">
            <v>15958502218</v>
          </cell>
          <cell r="F798" t="str">
            <v>2022年</v>
          </cell>
          <cell r="G798" t="str">
            <v>李贺</v>
          </cell>
          <cell r="H798" t="str">
            <v>耳鼻咽喉科</v>
          </cell>
          <cell r="I798" t="str">
            <v>规培研究生</v>
          </cell>
        </row>
        <row r="799">
          <cell r="B799" t="str">
            <v>7AO351</v>
          </cell>
          <cell r="C799">
            <v>-17540</v>
          </cell>
          <cell r="D799" t="str">
            <v>耳鼻咽喉科</v>
          </cell>
          <cell r="E799">
            <v>15355988836</v>
          </cell>
          <cell r="F799" t="str">
            <v>2022年</v>
          </cell>
          <cell r="G799" t="str">
            <v>吴贤敏</v>
          </cell>
          <cell r="H799" t="str">
            <v>耳鼻咽喉科</v>
          </cell>
          <cell r="I799" t="str">
            <v>规培研究生</v>
          </cell>
        </row>
        <row r="800">
          <cell r="B800" t="str">
            <v>7AO352</v>
          </cell>
          <cell r="C800">
            <v>-17541</v>
          </cell>
          <cell r="D800" t="str">
            <v>耳鼻咽喉科</v>
          </cell>
          <cell r="E800">
            <v>15158663180</v>
          </cell>
          <cell r="F800" t="str">
            <v>2022年</v>
          </cell>
          <cell r="G800" t="str">
            <v>陈晓云</v>
          </cell>
          <cell r="H800" t="str">
            <v>耳鼻咽喉科</v>
          </cell>
          <cell r="I800" t="str">
            <v>规培研究生</v>
          </cell>
        </row>
        <row r="801">
          <cell r="B801" t="str">
            <v>7AO353</v>
          </cell>
          <cell r="C801">
            <v>-17542</v>
          </cell>
          <cell r="D801" t="str">
            <v>耳鼻咽喉科</v>
          </cell>
          <cell r="E801">
            <v>15857705998</v>
          </cell>
          <cell r="F801" t="str">
            <v>2022年</v>
          </cell>
          <cell r="G801" t="str">
            <v>林刃舆</v>
          </cell>
          <cell r="H801" t="str">
            <v>耳鼻咽喉科</v>
          </cell>
          <cell r="I801" t="str">
            <v>规培研究生</v>
          </cell>
        </row>
        <row r="802">
          <cell r="B802" t="str">
            <v>7AO018</v>
          </cell>
          <cell r="C802">
            <v>-17209</v>
          </cell>
          <cell r="D802" t="str">
            <v>放射科</v>
          </cell>
          <cell r="E802">
            <v>17681746992</v>
          </cell>
          <cell r="F802" t="str">
            <v>2022年</v>
          </cell>
          <cell r="G802" t="str">
            <v>杨运俊</v>
          </cell>
          <cell r="H802" t="str">
            <v>放射影像学</v>
          </cell>
          <cell r="I802" t="str">
            <v>规培研究生</v>
          </cell>
        </row>
        <row r="803">
          <cell r="B803" t="str">
            <v>7AO386</v>
          </cell>
          <cell r="C803">
            <v>-17575</v>
          </cell>
          <cell r="D803" t="str">
            <v>放射科</v>
          </cell>
          <cell r="E803">
            <v>15258087678</v>
          </cell>
          <cell r="F803" t="str">
            <v>2022年</v>
          </cell>
          <cell r="G803" t="str">
            <v>郑祥武</v>
          </cell>
          <cell r="H803" t="str">
            <v>放射科</v>
          </cell>
          <cell r="I803" t="str">
            <v>规培研究生</v>
          </cell>
        </row>
        <row r="804">
          <cell r="B804" t="str">
            <v>7AO387</v>
          </cell>
          <cell r="C804">
            <v>-17576</v>
          </cell>
          <cell r="D804" t="str">
            <v>放射科</v>
          </cell>
          <cell r="E804">
            <v>18858750829</v>
          </cell>
          <cell r="F804" t="str">
            <v>2022年</v>
          </cell>
          <cell r="G804" t="str">
            <v>王美豪</v>
          </cell>
          <cell r="H804" t="str">
            <v>放射影像学</v>
          </cell>
          <cell r="I804" t="str">
            <v>规培研究生</v>
          </cell>
        </row>
        <row r="805">
          <cell r="B805" t="str">
            <v>7AO388</v>
          </cell>
          <cell r="C805">
            <v>-17577</v>
          </cell>
          <cell r="D805" t="str">
            <v>放射科</v>
          </cell>
          <cell r="E805">
            <v>17757776773</v>
          </cell>
          <cell r="F805" t="str">
            <v>2022年</v>
          </cell>
          <cell r="G805" t="str">
            <v>杨运俊</v>
          </cell>
          <cell r="H805" t="str">
            <v>放射影像学</v>
          </cell>
          <cell r="I805" t="str">
            <v>规培研究生</v>
          </cell>
        </row>
        <row r="806">
          <cell r="B806" t="str">
            <v>7AO380</v>
          </cell>
          <cell r="C806">
            <v>-17569</v>
          </cell>
          <cell r="D806" t="str">
            <v>放射肿瘤科</v>
          </cell>
          <cell r="E806">
            <v>17816614599</v>
          </cell>
          <cell r="F806" t="str">
            <v>2022年</v>
          </cell>
          <cell r="G806" t="str">
            <v>费正华</v>
          </cell>
          <cell r="H806" t="str">
            <v>放疗中心</v>
          </cell>
          <cell r="I806" t="str">
            <v>规培研究生</v>
          </cell>
        </row>
        <row r="807">
          <cell r="B807" t="str">
            <v>7AO384</v>
          </cell>
          <cell r="C807">
            <v>-17573</v>
          </cell>
          <cell r="D807" t="str">
            <v>放射肿瘤科</v>
          </cell>
          <cell r="E807">
            <v>18888928375</v>
          </cell>
          <cell r="F807" t="str">
            <v>2022年</v>
          </cell>
          <cell r="G807" t="str">
            <v>李刚</v>
          </cell>
          <cell r="H807" t="str">
            <v>放疗中心</v>
          </cell>
          <cell r="I807" t="str">
            <v>规培研究生</v>
          </cell>
        </row>
        <row r="808">
          <cell r="B808" t="str">
            <v>7AO008</v>
          </cell>
          <cell r="C808">
            <v>-17199</v>
          </cell>
          <cell r="D808" t="str">
            <v>妇产科</v>
          </cell>
          <cell r="E808">
            <v>15372871907</v>
          </cell>
          <cell r="F808" t="str">
            <v>2022年</v>
          </cell>
          <cell r="G808" t="str">
            <v>张玉阳</v>
          </cell>
          <cell r="H808" t="str">
            <v>妇科</v>
          </cell>
          <cell r="I808" t="str">
            <v>规培研究生</v>
          </cell>
        </row>
        <row r="809">
          <cell r="B809" t="str">
            <v>7AO020</v>
          </cell>
          <cell r="C809">
            <v>-17211</v>
          </cell>
          <cell r="D809" t="str">
            <v>妇产科</v>
          </cell>
          <cell r="E809">
            <v>15957612305</v>
          </cell>
          <cell r="F809" t="str">
            <v>2022年</v>
          </cell>
          <cell r="G809" t="str">
            <v>朱华2</v>
          </cell>
          <cell r="H809" t="str">
            <v>妇科</v>
          </cell>
          <cell r="I809" t="str">
            <v>规培研究生</v>
          </cell>
        </row>
        <row r="810">
          <cell r="B810" t="str">
            <v>7AO054</v>
          </cell>
          <cell r="C810">
            <v>-17245</v>
          </cell>
          <cell r="D810" t="str">
            <v>妇产科</v>
          </cell>
          <cell r="E810">
            <v>13806680017</v>
          </cell>
          <cell r="F810" t="str">
            <v>2022年</v>
          </cell>
          <cell r="G810" t="str">
            <v>颜笑健</v>
          </cell>
          <cell r="H810" t="str">
            <v>妇科</v>
          </cell>
          <cell r="I810" t="str">
            <v>规培研究生</v>
          </cell>
        </row>
        <row r="811">
          <cell r="B811" t="str">
            <v>7AO339</v>
          </cell>
          <cell r="C811">
            <v>-17529</v>
          </cell>
          <cell r="D811" t="str">
            <v>妇产科</v>
          </cell>
          <cell r="E811">
            <v>15857795533</v>
          </cell>
          <cell r="F811" t="str">
            <v>2022年</v>
          </cell>
          <cell r="G811" t="str">
            <v>郑飞云</v>
          </cell>
          <cell r="H811" t="str">
            <v>妇科</v>
          </cell>
          <cell r="I811" t="str">
            <v>规培研究生</v>
          </cell>
        </row>
        <row r="812">
          <cell r="B812" t="str">
            <v>7AO341</v>
          </cell>
          <cell r="C812">
            <v>-17530</v>
          </cell>
          <cell r="D812" t="str">
            <v>妇产科</v>
          </cell>
          <cell r="E812">
            <v>15867417017</v>
          </cell>
          <cell r="F812" t="str">
            <v>2022年</v>
          </cell>
          <cell r="G812" t="str">
            <v>张文淼</v>
          </cell>
          <cell r="H812" t="str">
            <v>产科</v>
          </cell>
          <cell r="I812" t="str">
            <v>规培研究生</v>
          </cell>
        </row>
        <row r="813">
          <cell r="B813" t="str">
            <v>7AO342</v>
          </cell>
          <cell r="C813">
            <v>-17531</v>
          </cell>
          <cell r="D813" t="str">
            <v>妇产科</v>
          </cell>
          <cell r="E813">
            <v>13525056639</v>
          </cell>
          <cell r="F813" t="str">
            <v>2022年</v>
          </cell>
          <cell r="G813" t="str">
            <v>欧荣英</v>
          </cell>
          <cell r="H813" t="str">
            <v>妇科</v>
          </cell>
          <cell r="I813" t="str">
            <v>规培研究生</v>
          </cell>
        </row>
        <row r="814">
          <cell r="B814" t="str">
            <v>7AO343</v>
          </cell>
          <cell r="C814">
            <v>-17532</v>
          </cell>
          <cell r="D814" t="str">
            <v>妇产科</v>
          </cell>
          <cell r="E814">
            <v>13857731900</v>
          </cell>
          <cell r="F814" t="str">
            <v>2022年</v>
          </cell>
          <cell r="G814" t="str">
            <v>林凤</v>
          </cell>
          <cell r="H814" t="str">
            <v>妇科</v>
          </cell>
          <cell r="I814" t="str">
            <v>规培研究生</v>
          </cell>
        </row>
        <row r="815">
          <cell r="B815" t="str">
            <v>7AO345</v>
          </cell>
          <cell r="C815">
            <v>-17534</v>
          </cell>
          <cell r="D815" t="str">
            <v>妇产科</v>
          </cell>
          <cell r="E815">
            <v>17367929702</v>
          </cell>
          <cell r="F815" t="str">
            <v>2022年</v>
          </cell>
          <cell r="G815" t="str">
            <v>欧荣英</v>
          </cell>
          <cell r="H815" t="str">
            <v>妇科</v>
          </cell>
          <cell r="I815" t="str">
            <v>规培研究生</v>
          </cell>
        </row>
        <row r="816">
          <cell r="B816" t="str">
            <v>7AO344</v>
          </cell>
          <cell r="C816">
            <v>-17533</v>
          </cell>
          <cell r="D816" t="str">
            <v>妇产科</v>
          </cell>
          <cell r="E816">
            <v>18423162434</v>
          </cell>
          <cell r="F816" t="str">
            <v>2022年</v>
          </cell>
          <cell r="G816" t="str">
            <v>黄学锋</v>
          </cell>
          <cell r="H816" t="str">
            <v>生殖医学中心</v>
          </cell>
          <cell r="I816" t="str">
            <v>规培研究生</v>
          </cell>
        </row>
        <row r="817">
          <cell r="B817" t="str">
            <v>7AO009</v>
          </cell>
          <cell r="C817">
            <v>-17200</v>
          </cell>
          <cell r="D817" t="str">
            <v>骨科</v>
          </cell>
          <cell r="E817">
            <v>15868508218</v>
          </cell>
          <cell r="F817" t="str">
            <v>2022年</v>
          </cell>
          <cell r="G817" t="str">
            <v>陈雷</v>
          </cell>
          <cell r="H817" t="str">
            <v>骨科</v>
          </cell>
          <cell r="I817" t="str">
            <v>规培研究生</v>
          </cell>
        </row>
        <row r="818">
          <cell r="B818" t="str">
            <v>7AO017</v>
          </cell>
          <cell r="C818">
            <v>-17208</v>
          </cell>
          <cell r="D818" t="str">
            <v>骨科</v>
          </cell>
          <cell r="E818">
            <v>13567457853</v>
          </cell>
          <cell r="F818" t="str">
            <v>2022年</v>
          </cell>
          <cell r="G818" t="str">
            <v>袁健东</v>
          </cell>
          <cell r="H818" t="str">
            <v>骨科</v>
          </cell>
          <cell r="I818" t="str">
            <v>规培研究生</v>
          </cell>
        </row>
        <row r="819">
          <cell r="B819" t="str">
            <v>7AO039</v>
          </cell>
          <cell r="C819">
            <v>-17230</v>
          </cell>
          <cell r="D819" t="str">
            <v>骨科</v>
          </cell>
          <cell r="E819">
            <v>13675783800</v>
          </cell>
          <cell r="F819" t="str">
            <v>2022年</v>
          </cell>
          <cell r="G819" t="str">
            <v>王靖</v>
          </cell>
          <cell r="H819" t="str">
            <v>骨科</v>
          </cell>
          <cell r="I819" t="str">
            <v>规培研究生</v>
          </cell>
        </row>
        <row r="820">
          <cell r="B820" t="str">
            <v>7AO053</v>
          </cell>
          <cell r="C820">
            <v>-17244</v>
          </cell>
          <cell r="D820" t="str">
            <v>骨科</v>
          </cell>
          <cell r="E820">
            <v>15857707789</v>
          </cell>
          <cell r="F820" t="str">
            <v>2022年</v>
          </cell>
          <cell r="G820" t="str">
            <v>滕红林</v>
          </cell>
          <cell r="H820" t="str">
            <v>骨外科</v>
          </cell>
          <cell r="I820" t="str">
            <v>规培研究生</v>
          </cell>
        </row>
        <row r="821">
          <cell r="B821" t="str">
            <v>7AO055</v>
          </cell>
          <cell r="C821">
            <v>-17246</v>
          </cell>
          <cell r="D821" t="str">
            <v>骨科</v>
          </cell>
          <cell r="E821">
            <v>15258720818</v>
          </cell>
          <cell r="F821" t="str">
            <v>2022年</v>
          </cell>
          <cell r="G821" t="str">
            <v>朱旻宇</v>
          </cell>
          <cell r="H821" t="str">
            <v>骨科</v>
          </cell>
          <cell r="I821" t="str">
            <v>规培研究生</v>
          </cell>
        </row>
        <row r="822">
          <cell r="B822" t="str">
            <v>7AO333</v>
          </cell>
          <cell r="C822">
            <v>-17523</v>
          </cell>
          <cell r="D822" t="str">
            <v>骨科</v>
          </cell>
          <cell r="E822">
            <v>13456027833</v>
          </cell>
          <cell r="F822" t="str">
            <v>2022年</v>
          </cell>
          <cell r="G822" t="str">
            <v>陈春1</v>
          </cell>
          <cell r="H822" t="str">
            <v>骨外科</v>
          </cell>
          <cell r="I822" t="str">
            <v>规培研究生</v>
          </cell>
        </row>
        <row r="823">
          <cell r="B823" t="str">
            <v>7AO334</v>
          </cell>
          <cell r="C823">
            <v>-17524</v>
          </cell>
          <cell r="D823" t="str">
            <v>骨科</v>
          </cell>
          <cell r="E823">
            <v>18358747300</v>
          </cell>
          <cell r="F823" t="str">
            <v>2022年</v>
          </cell>
          <cell r="G823" t="str">
            <v>滕红林</v>
          </cell>
          <cell r="H823" t="str">
            <v>骨外科</v>
          </cell>
          <cell r="I823" t="str">
            <v>规培研究生</v>
          </cell>
        </row>
        <row r="824">
          <cell r="B824" t="str">
            <v>7AO335</v>
          </cell>
          <cell r="C824">
            <v>-17525</v>
          </cell>
          <cell r="D824" t="str">
            <v>骨科</v>
          </cell>
          <cell r="E824">
            <v>18357647335</v>
          </cell>
          <cell r="F824" t="str">
            <v>2022年</v>
          </cell>
          <cell r="G824" t="str">
            <v>王健</v>
          </cell>
          <cell r="H824" t="str">
            <v>骨科（手外科）</v>
          </cell>
          <cell r="I824" t="str">
            <v>规培研究生</v>
          </cell>
        </row>
        <row r="825">
          <cell r="B825" t="str">
            <v>7AO336</v>
          </cell>
          <cell r="C825">
            <v>-17526</v>
          </cell>
          <cell r="D825" t="str">
            <v>骨科</v>
          </cell>
          <cell r="E825">
            <v>13634261170</v>
          </cell>
          <cell r="F825" t="str">
            <v>2022年</v>
          </cell>
          <cell r="G825" t="str">
            <v>王宇</v>
          </cell>
          <cell r="H825" t="str">
            <v>骨外科</v>
          </cell>
          <cell r="I825" t="str">
            <v>规培研究生</v>
          </cell>
        </row>
        <row r="826">
          <cell r="B826" t="str">
            <v>7AO337</v>
          </cell>
          <cell r="C826">
            <v>-17527</v>
          </cell>
          <cell r="D826" t="str">
            <v>骨科</v>
          </cell>
          <cell r="E826">
            <v>15827379549</v>
          </cell>
          <cell r="F826" t="str">
            <v>2022年</v>
          </cell>
          <cell r="G826" t="str">
            <v>滕红林</v>
          </cell>
          <cell r="H826" t="str">
            <v>骨外科</v>
          </cell>
          <cell r="I826" t="str">
            <v>规培研究生</v>
          </cell>
        </row>
        <row r="827">
          <cell r="B827" t="str">
            <v>7AO338</v>
          </cell>
          <cell r="C827">
            <v>-17528</v>
          </cell>
          <cell r="D827" t="str">
            <v>骨科</v>
          </cell>
          <cell r="E827">
            <v>13566692061</v>
          </cell>
          <cell r="F827" t="str">
            <v>2022年</v>
          </cell>
          <cell r="G827" t="str">
            <v>滕红林</v>
          </cell>
          <cell r="H827" t="str">
            <v>骨外科</v>
          </cell>
          <cell r="I827" t="str">
            <v>规培研究生</v>
          </cell>
        </row>
        <row r="828">
          <cell r="B828" t="str">
            <v>7AM410</v>
          </cell>
          <cell r="C828">
            <v>-14652</v>
          </cell>
          <cell r="D828" t="str">
            <v>骨科</v>
          </cell>
          <cell r="E828">
            <v>15858806675</v>
          </cell>
          <cell r="F828" t="str">
            <v>2022年</v>
          </cell>
          <cell r="G828" t="str">
            <v>王靖</v>
          </cell>
          <cell r="H828" t="str">
            <v>骨科</v>
          </cell>
          <cell r="I828" t="str">
            <v>规培研究生</v>
          </cell>
        </row>
        <row r="829">
          <cell r="B829" t="str">
            <v>7AO390</v>
          </cell>
          <cell r="C829">
            <v>-17579</v>
          </cell>
          <cell r="D829" t="str">
            <v>核医学科</v>
          </cell>
          <cell r="E829">
            <v>13600663964</v>
          </cell>
          <cell r="F829" t="str">
            <v>2022年</v>
          </cell>
          <cell r="G829" t="str">
            <v>杨运俊</v>
          </cell>
          <cell r="H829" t="str">
            <v>放射影像学</v>
          </cell>
          <cell r="I829" t="str">
            <v>规培研究生</v>
          </cell>
        </row>
        <row r="830">
          <cell r="B830" t="str">
            <v>7AO391</v>
          </cell>
          <cell r="C830">
            <v>-17580</v>
          </cell>
          <cell r="D830" t="str">
            <v>核医学科</v>
          </cell>
          <cell r="E830">
            <v>15671073285</v>
          </cell>
          <cell r="F830" t="str">
            <v>2022年</v>
          </cell>
          <cell r="G830" t="str">
            <v>唐坤</v>
          </cell>
          <cell r="H830" t="str">
            <v>核医学科</v>
          </cell>
          <cell r="I830" t="str">
            <v>规培研究生</v>
          </cell>
        </row>
        <row r="831">
          <cell r="B831" t="str">
            <v>7AO280</v>
          </cell>
          <cell r="C831">
            <v>-17470</v>
          </cell>
          <cell r="D831" t="str">
            <v>急诊科</v>
          </cell>
          <cell r="E831">
            <v>15868721661</v>
          </cell>
          <cell r="F831" t="str">
            <v>2022年</v>
          </cell>
          <cell r="G831" t="str">
            <v>洪广亮</v>
          </cell>
          <cell r="H831" t="str">
            <v>急诊医学</v>
          </cell>
          <cell r="I831" t="str">
            <v>规培研究生</v>
          </cell>
        </row>
        <row r="832">
          <cell r="B832" t="str">
            <v>7AO281</v>
          </cell>
          <cell r="C832">
            <v>-17471</v>
          </cell>
          <cell r="D832" t="str">
            <v>急诊科</v>
          </cell>
          <cell r="E832">
            <v>13587633768</v>
          </cell>
          <cell r="F832" t="str">
            <v>2022年</v>
          </cell>
          <cell r="G832" t="str">
            <v>洪广亮</v>
          </cell>
          <cell r="H832" t="str">
            <v>急诊医学</v>
          </cell>
          <cell r="I832" t="str">
            <v>规培研究生</v>
          </cell>
        </row>
        <row r="833">
          <cell r="B833" t="str">
            <v>7AO282</v>
          </cell>
          <cell r="C833">
            <v>-17472</v>
          </cell>
          <cell r="D833" t="str">
            <v>急诊科</v>
          </cell>
          <cell r="E833">
            <v>18979345851</v>
          </cell>
          <cell r="F833" t="str">
            <v>2022年</v>
          </cell>
          <cell r="G833" t="str">
            <v>赵光举</v>
          </cell>
          <cell r="H833" t="str">
            <v>急诊医学</v>
          </cell>
          <cell r="I833" t="str">
            <v>规培研究生</v>
          </cell>
        </row>
        <row r="834">
          <cell r="B834" t="str">
            <v>7AO283</v>
          </cell>
          <cell r="C834">
            <v>-17473</v>
          </cell>
          <cell r="D834" t="str">
            <v>急诊科</v>
          </cell>
          <cell r="E834">
            <v>15868097577</v>
          </cell>
          <cell r="F834" t="str">
            <v>2022年</v>
          </cell>
          <cell r="G834" t="str">
            <v>卢中秋</v>
          </cell>
          <cell r="H834" t="str">
            <v>急诊医学</v>
          </cell>
          <cell r="I834" t="str">
            <v>规培研究生</v>
          </cell>
        </row>
        <row r="835">
          <cell r="B835" t="str">
            <v>7AO284</v>
          </cell>
          <cell r="C835">
            <v>-17474</v>
          </cell>
          <cell r="D835" t="str">
            <v>急诊科</v>
          </cell>
          <cell r="E835">
            <v>13736723628</v>
          </cell>
          <cell r="F835" t="str">
            <v>2022年</v>
          </cell>
          <cell r="G835" t="str">
            <v>赵光举</v>
          </cell>
          <cell r="H835" t="str">
            <v>急诊医学</v>
          </cell>
          <cell r="I835" t="str">
            <v>规培研究生</v>
          </cell>
        </row>
        <row r="836">
          <cell r="B836" t="str">
            <v>7AO285</v>
          </cell>
          <cell r="C836">
            <v>-17475</v>
          </cell>
          <cell r="D836" t="str">
            <v>急诊科</v>
          </cell>
          <cell r="E836">
            <v>18267855728</v>
          </cell>
          <cell r="F836" t="str">
            <v>2022年</v>
          </cell>
          <cell r="G836" t="str">
            <v>卢中秋</v>
          </cell>
          <cell r="H836" t="str">
            <v>急诊医学</v>
          </cell>
          <cell r="I836" t="str">
            <v>规培研究生</v>
          </cell>
        </row>
        <row r="837">
          <cell r="B837" t="str">
            <v>7AO370</v>
          </cell>
          <cell r="C837">
            <v>-17559</v>
          </cell>
          <cell r="D837" t="str">
            <v>检验医学科</v>
          </cell>
          <cell r="E837">
            <v>18091726299</v>
          </cell>
          <cell r="F837" t="str">
            <v>2022年</v>
          </cell>
          <cell r="G837" t="str">
            <v>王瑜敏</v>
          </cell>
          <cell r="H837" t="str">
            <v>临床检验诊断学医疗技能训练与研究</v>
          </cell>
          <cell r="I837" t="str">
            <v>规培研究生</v>
          </cell>
        </row>
        <row r="838">
          <cell r="B838" t="str">
            <v>7AO371</v>
          </cell>
          <cell r="C838">
            <v>-17560</v>
          </cell>
          <cell r="D838" t="str">
            <v>检验医学科</v>
          </cell>
          <cell r="E838">
            <v>15258511205</v>
          </cell>
          <cell r="F838" t="str">
            <v>2022年</v>
          </cell>
          <cell r="G838" t="str">
            <v>周铁丽</v>
          </cell>
          <cell r="H838" t="str">
            <v>临床检验诊断学医疗技能训练与研究</v>
          </cell>
          <cell r="I838" t="str">
            <v>规培研究生</v>
          </cell>
        </row>
        <row r="839">
          <cell r="B839" t="str">
            <v>7AO372</v>
          </cell>
          <cell r="C839">
            <v>-17561</v>
          </cell>
          <cell r="D839" t="str">
            <v>检验医学科</v>
          </cell>
          <cell r="E839">
            <v>18712901138</v>
          </cell>
          <cell r="F839" t="str">
            <v>2022年</v>
          </cell>
          <cell r="G839" t="str">
            <v>陆红</v>
          </cell>
          <cell r="H839" t="str">
            <v>临床检验诊断学医疗技能训练与研究</v>
          </cell>
          <cell r="I839" t="str">
            <v>规培研究生</v>
          </cell>
        </row>
        <row r="840">
          <cell r="B840" t="str">
            <v>7AO373</v>
          </cell>
          <cell r="C840">
            <v>-17562</v>
          </cell>
          <cell r="D840" t="str">
            <v>检验医学科</v>
          </cell>
          <cell r="E840">
            <v>17851180697</v>
          </cell>
          <cell r="F840" t="str">
            <v>2022年</v>
          </cell>
          <cell r="G840" t="str">
            <v>周铁丽</v>
          </cell>
          <cell r="H840" t="str">
            <v>临床检验诊断学医疗技能训练与研究</v>
          </cell>
          <cell r="I840" t="str">
            <v>规培研究生</v>
          </cell>
        </row>
        <row r="841">
          <cell r="B841" t="str">
            <v>7AO374</v>
          </cell>
          <cell r="C841">
            <v>-17563</v>
          </cell>
          <cell r="D841" t="str">
            <v>检验医学科</v>
          </cell>
          <cell r="E841">
            <v>17861523225</v>
          </cell>
          <cell r="F841" t="str">
            <v>2022年</v>
          </cell>
          <cell r="G841" t="str">
            <v>王瑜敏</v>
          </cell>
          <cell r="H841" t="str">
            <v>临床检验诊断学医疗技能训练与研究</v>
          </cell>
          <cell r="I841" t="str">
            <v>规培研究生</v>
          </cell>
        </row>
        <row r="842">
          <cell r="B842" t="str">
            <v>7AO375</v>
          </cell>
          <cell r="C842">
            <v>-17564</v>
          </cell>
          <cell r="D842" t="str">
            <v>检验医学科</v>
          </cell>
          <cell r="E842">
            <v>15901587709</v>
          </cell>
          <cell r="F842" t="str">
            <v>2022年</v>
          </cell>
          <cell r="G842" t="str">
            <v>朱丽青</v>
          </cell>
          <cell r="H842" t="str">
            <v>临床检验诊断学医疗技能训练与研究</v>
          </cell>
          <cell r="I842" t="str">
            <v>规培研究生</v>
          </cell>
        </row>
        <row r="843">
          <cell r="B843" t="str">
            <v>7AO376</v>
          </cell>
          <cell r="C843">
            <v>-17565</v>
          </cell>
          <cell r="D843" t="str">
            <v>检验医学科</v>
          </cell>
          <cell r="E843">
            <v>15397325303</v>
          </cell>
          <cell r="F843" t="str">
            <v>2022年</v>
          </cell>
          <cell r="G843" t="str">
            <v>杨丽红</v>
          </cell>
          <cell r="H843" t="str">
            <v>临床检验诊断学医疗技能训练与研究</v>
          </cell>
          <cell r="I843" t="str">
            <v>规培研究生</v>
          </cell>
        </row>
        <row r="844">
          <cell r="B844" t="str">
            <v>7AO377</v>
          </cell>
          <cell r="C844">
            <v>-17566</v>
          </cell>
          <cell r="D844" t="str">
            <v>检验医学科</v>
          </cell>
          <cell r="E844">
            <v>18257752786</v>
          </cell>
          <cell r="F844" t="str">
            <v>2022年</v>
          </cell>
          <cell r="G844" t="str">
            <v>王明山</v>
          </cell>
          <cell r="H844" t="str">
            <v>临床检验诊断学医疗技能训练与研究</v>
          </cell>
          <cell r="I844" t="str">
            <v>规培研究生</v>
          </cell>
        </row>
        <row r="845">
          <cell r="B845" t="str">
            <v>7AO378</v>
          </cell>
          <cell r="C845">
            <v>-17567</v>
          </cell>
          <cell r="D845" t="str">
            <v>检验医学科</v>
          </cell>
          <cell r="E845">
            <v>18267855632</v>
          </cell>
          <cell r="F845" t="str">
            <v>2022年</v>
          </cell>
          <cell r="G845" t="str">
            <v>周铁丽</v>
          </cell>
          <cell r="H845" t="str">
            <v>临床检验诊断学医疗技能训练与研究</v>
          </cell>
          <cell r="I845" t="str">
            <v>规培研究生</v>
          </cell>
        </row>
        <row r="846">
          <cell r="B846" t="str">
            <v>7AO277</v>
          </cell>
          <cell r="C846">
            <v>-17467</v>
          </cell>
          <cell r="D846" t="str">
            <v>精神科</v>
          </cell>
          <cell r="E846">
            <v>15637626385</v>
          </cell>
          <cell r="F846" t="str">
            <v>2022年</v>
          </cell>
          <cell r="G846" t="str">
            <v>杨闯</v>
          </cell>
          <cell r="H846" t="str">
            <v>精神卫生科</v>
          </cell>
          <cell r="I846" t="str">
            <v>规培研究生</v>
          </cell>
        </row>
        <row r="847">
          <cell r="B847" t="str">
            <v>7AO448</v>
          </cell>
          <cell r="C847">
            <v>-16744</v>
          </cell>
          <cell r="D847" t="str">
            <v>精神科</v>
          </cell>
          <cell r="E847">
            <v>18267830208</v>
          </cell>
          <cell r="F847" t="str">
            <v>2022年</v>
          </cell>
          <cell r="G847" t="str">
            <v>杨闯</v>
          </cell>
          <cell r="H847" t="str">
            <v>精神科</v>
          </cell>
          <cell r="I847" t="str">
            <v>规培研究生</v>
          </cell>
        </row>
        <row r="848">
          <cell r="B848" t="str">
            <v>7AO445</v>
          </cell>
          <cell r="C848">
            <v>-16741</v>
          </cell>
          <cell r="D848" t="str">
            <v>精神科</v>
          </cell>
          <cell r="E848">
            <v>15169361974</v>
          </cell>
          <cell r="F848" t="str">
            <v>2022年</v>
          </cell>
          <cell r="G848" t="str">
            <v>赵可</v>
          </cell>
          <cell r="H848" t="str">
            <v>精神科</v>
          </cell>
          <cell r="I848" t="str">
            <v>规培研究生</v>
          </cell>
        </row>
        <row r="849">
          <cell r="B849" t="str">
            <v>7AO447</v>
          </cell>
          <cell r="C849">
            <v>-16743</v>
          </cell>
          <cell r="D849" t="str">
            <v>精神科</v>
          </cell>
          <cell r="E849">
            <v>18268710604</v>
          </cell>
          <cell r="F849" t="str">
            <v>2022年</v>
          </cell>
          <cell r="G849" t="str">
            <v>杨闯</v>
          </cell>
          <cell r="H849" t="str">
            <v>精神科</v>
          </cell>
          <cell r="I849" t="str">
            <v>规培研究生</v>
          </cell>
        </row>
        <row r="850">
          <cell r="B850" t="str">
            <v>7AO289</v>
          </cell>
          <cell r="C850">
            <v>-17479</v>
          </cell>
          <cell r="D850" t="str">
            <v>康复医学科</v>
          </cell>
          <cell r="E850">
            <v>13049190908</v>
          </cell>
          <cell r="F850" t="str">
            <v>2022年</v>
          </cell>
          <cell r="G850" t="str">
            <v>叶天申</v>
          </cell>
          <cell r="H850" t="str">
            <v>针推理疗科</v>
          </cell>
          <cell r="I850" t="str">
            <v>规培研究生</v>
          </cell>
        </row>
        <row r="851">
          <cell r="B851" t="str">
            <v>7AO290</v>
          </cell>
          <cell r="C851">
            <v>-17480</v>
          </cell>
          <cell r="D851" t="str">
            <v>康复医学科</v>
          </cell>
          <cell r="E851">
            <v>18757790705</v>
          </cell>
          <cell r="F851" t="str">
            <v>2022年</v>
          </cell>
          <cell r="G851" t="str">
            <v>谢文霞</v>
          </cell>
          <cell r="H851" t="str">
            <v>针推理疗科</v>
          </cell>
          <cell r="I851" t="str">
            <v>规培研究生</v>
          </cell>
        </row>
        <row r="852">
          <cell r="B852" t="str">
            <v>7AO291</v>
          </cell>
          <cell r="C852">
            <v>-17481</v>
          </cell>
          <cell r="D852" t="str">
            <v>康复医学科</v>
          </cell>
          <cell r="E852">
            <v>15235878653</v>
          </cell>
          <cell r="F852" t="str">
            <v>2022年</v>
          </cell>
          <cell r="G852" t="str">
            <v>李海燕1</v>
          </cell>
          <cell r="H852" t="e">
            <v>#N/A</v>
          </cell>
          <cell r="I852" t="str">
            <v>规培研究生</v>
          </cell>
        </row>
        <row r="853">
          <cell r="B853" t="str">
            <v>7AO292</v>
          </cell>
          <cell r="C853">
            <v>-17482</v>
          </cell>
          <cell r="D853" t="str">
            <v>康复医学科</v>
          </cell>
          <cell r="E853">
            <v>15397353769</v>
          </cell>
          <cell r="F853" t="str">
            <v>2022年</v>
          </cell>
          <cell r="G853" t="str">
            <v>张纯武</v>
          </cell>
          <cell r="H853" t="str">
            <v>党政综合办公室</v>
          </cell>
          <cell r="I853" t="str">
            <v>规培研究生</v>
          </cell>
        </row>
        <row r="854">
          <cell r="B854" t="str">
            <v>7AO293</v>
          </cell>
          <cell r="C854">
            <v>-17483</v>
          </cell>
          <cell r="D854" t="str">
            <v>康复医学科</v>
          </cell>
          <cell r="E854">
            <v>15106132616</v>
          </cell>
          <cell r="F854" t="str">
            <v>2022年</v>
          </cell>
          <cell r="G854" t="str">
            <v>周成业</v>
          </cell>
          <cell r="H854" t="str">
            <v>康复科</v>
          </cell>
          <cell r="I854" t="str">
            <v>规培研究生</v>
          </cell>
        </row>
        <row r="855">
          <cell r="B855" t="str">
            <v>7AO294</v>
          </cell>
          <cell r="C855">
            <v>-17484</v>
          </cell>
          <cell r="D855" t="str">
            <v>康复医学科</v>
          </cell>
          <cell r="E855">
            <v>15397355773</v>
          </cell>
          <cell r="F855" t="str">
            <v>2022年</v>
          </cell>
          <cell r="G855" t="str">
            <v>叶天申</v>
          </cell>
          <cell r="H855" t="str">
            <v>针推理疗科</v>
          </cell>
          <cell r="I855" t="str">
            <v>规培研究生</v>
          </cell>
        </row>
        <row r="856">
          <cell r="B856" t="str">
            <v>7AO392</v>
          </cell>
          <cell r="C856">
            <v>-17581</v>
          </cell>
          <cell r="D856" t="str">
            <v>口腔全科</v>
          </cell>
          <cell r="E856">
            <v>18875855956</v>
          </cell>
          <cell r="F856" t="str">
            <v>2022年</v>
          </cell>
          <cell r="G856" t="str">
            <v>丁熙</v>
          </cell>
          <cell r="H856" t="str">
            <v>口腔医学医疗技能训练与研究</v>
          </cell>
          <cell r="I856" t="str">
            <v>规培研究生</v>
          </cell>
        </row>
        <row r="857">
          <cell r="B857" t="str">
            <v>7AO393</v>
          </cell>
          <cell r="C857">
            <v>-17582</v>
          </cell>
          <cell r="D857" t="str">
            <v>口腔全科</v>
          </cell>
          <cell r="E857">
            <v>15968750878</v>
          </cell>
          <cell r="F857" t="str">
            <v>2022年</v>
          </cell>
          <cell r="G857" t="str">
            <v>王靖虓</v>
          </cell>
          <cell r="H857" t="str">
            <v>口腔医学医疗技能训练与研究</v>
          </cell>
          <cell r="I857" t="str">
            <v>规培研究生</v>
          </cell>
        </row>
        <row r="858">
          <cell r="B858" t="str">
            <v>7AO394</v>
          </cell>
          <cell r="C858">
            <v>-17583</v>
          </cell>
          <cell r="D858" t="str">
            <v>口腔全科</v>
          </cell>
          <cell r="E858">
            <v>17862891595</v>
          </cell>
          <cell r="F858" t="str">
            <v>2022年</v>
          </cell>
          <cell r="G858" t="str">
            <v>丁熙</v>
          </cell>
          <cell r="H858" t="str">
            <v>口腔医学医疗技能训练与研究</v>
          </cell>
          <cell r="I858" t="str">
            <v>规培研究生</v>
          </cell>
        </row>
        <row r="859">
          <cell r="B859" t="str">
            <v>7AO011</v>
          </cell>
          <cell r="C859">
            <v>-17202</v>
          </cell>
          <cell r="D859" t="str">
            <v>临床病理科</v>
          </cell>
          <cell r="E859">
            <v>15067750728</v>
          </cell>
          <cell r="F859" t="str">
            <v>2022年</v>
          </cell>
          <cell r="G859" t="str">
            <v>李剑敏</v>
          </cell>
          <cell r="H859" t="str">
            <v>病理科</v>
          </cell>
          <cell r="I859" t="str">
            <v>规培研究生</v>
          </cell>
        </row>
        <row r="860">
          <cell r="B860" t="str">
            <v>7AO368</v>
          </cell>
          <cell r="C860">
            <v>-17557</v>
          </cell>
          <cell r="D860" t="str">
            <v>临床病理科</v>
          </cell>
          <cell r="E860">
            <v>15857967025</v>
          </cell>
          <cell r="F860" t="str">
            <v>2022年</v>
          </cell>
          <cell r="G860" t="str">
            <v>陈国荣</v>
          </cell>
          <cell r="H860" t="str">
            <v>病理科</v>
          </cell>
          <cell r="I860" t="str">
            <v>规培研究生</v>
          </cell>
        </row>
        <row r="861">
          <cell r="B861" t="str">
            <v>7AO369</v>
          </cell>
          <cell r="C861">
            <v>-17558</v>
          </cell>
          <cell r="D861" t="str">
            <v>临床病理科</v>
          </cell>
          <cell r="E861">
            <v>13626579245</v>
          </cell>
          <cell r="F861" t="str">
            <v>2022年</v>
          </cell>
          <cell r="G861" t="str">
            <v>陈国荣</v>
          </cell>
          <cell r="H861" t="str">
            <v>病理科</v>
          </cell>
          <cell r="I861" t="str">
            <v>规培研究生</v>
          </cell>
        </row>
        <row r="862">
          <cell r="B862" t="str">
            <v>7AO450</v>
          </cell>
          <cell r="C862">
            <v>-16746</v>
          </cell>
          <cell r="D862" t="str">
            <v>临床病理科</v>
          </cell>
          <cell r="E862">
            <v>13525019565</v>
          </cell>
          <cell r="F862" t="str">
            <v>2022年</v>
          </cell>
          <cell r="G862" t="str">
            <v>陈国荣</v>
          </cell>
          <cell r="H862" t="str">
            <v>病理科</v>
          </cell>
          <cell r="I862" t="str">
            <v>规培研究生</v>
          </cell>
        </row>
        <row r="863">
          <cell r="B863" t="str">
            <v>7AO354</v>
          </cell>
          <cell r="C863">
            <v>-17543</v>
          </cell>
          <cell r="D863" t="str">
            <v>麻醉科</v>
          </cell>
          <cell r="E863">
            <v>17378963495</v>
          </cell>
          <cell r="F863" t="str">
            <v>2022年</v>
          </cell>
          <cell r="G863" t="str">
            <v>耿武军</v>
          </cell>
          <cell r="H863" t="str">
            <v>麻醉科</v>
          </cell>
          <cell r="I863" t="str">
            <v>规培研究生</v>
          </cell>
        </row>
        <row r="864">
          <cell r="B864" t="str">
            <v>7AO355</v>
          </cell>
          <cell r="C864">
            <v>-17544</v>
          </cell>
          <cell r="D864" t="str">
            <v>麻醉科</v>
          </cell>
          <cell r="E864">
            <v>17754831548</v>
          </cell>
          <cell r="F864" t="str">
            <v>2022年</v>
          </cell>
          <cell r="G864" t="str">
            <v>熊响清</v>
          </cell>
          <cell r="H864" t="str">
            <v>麻醉科</v>
          </cell>
          <cell r="I864" t="str">
            <v>规培研究生</v>
          </cell>
        </row>
        <row r="865">
          <cell r="B865" t="str">
            <v>7AO356</v>
          </cell>
          <cell r="C865">
            <v>-17545</v>
          </cell>
          <cell r="D865" t="str">
            <v>麻醉科</v>
          </cell>
          <cell r="E865">
            <v>15158721362</v>
          </cell>
          <cell r="F865" t="str">
            <v>2022年</v>
          </cell>
          <cell r="G865" t="str">
            <v>汪炜健</v>
          </cell>
          <cell r="H865" t="str">
            <v>麻醉科</v>
          </cell>
          <cell r="I865" t="str">
            <v>规培研究生</v>
          </cell>
        </row>
        <row r="866">
          <cell r="B866" t="str">
            <v>7AO357</v>
          </cell>
          <cell r="C866">
            <v>-17546</v>
          </cell>
          <cell r="D866" t="str">
            <v>麻醉科</v>
          </cell>
          <cell r="E866">
            <v>15868506336</v>
          </cell>
          <cell r="F866" t="str">
            <v>2022年</v>
          </cell>
          <cell r="G866" t="str">
            <v>孙捷豪</v>
          </cell>
          <cell r="H866" t="str">
            <v>麻醉科</v>
          </cell>
          <cell r="I866" t="str">
            <v>规培研究生</v>
          </cell>
        </row>
        <row r="867">
          <cell r="B867" t="str">
            <v>7AO358</v>
          </cell>
          <cell r="C867">
            <v>-17547</v>
          </cell>
          <cell r="D867" t="str">
            <v>麻醉科</v>
          </cell>
          <cell r="E867">
            <v>13705786639</v>
          </cell>
          <cell r="F867" t="str">
            <v>2022年</v>
          </cell>
          <cell r="G867" t="str">
            <v>耿武军</v>
          </cell>
          <cell r="H867" t="str">
            <v>麻醉科</v>
          </cell>
          <cell r="I867" t="str">
            <v>规培研究生</v>
          </cell>
        </row>
        <row r="868">
          <cell r="B868" t="str">
            <v>7AO359</v>
          </cell>
          <cell r="C868">
            <v>-17548</v>
          </cell>
          <cell r="D868" t="str">
            <v>麻醉科</v>
          </cell>
          <cell r="E868">
            <v>18758153534</v>
          </cell>
          <cell r="F868" t="str">
            <v>2022年</v>
          </cell>
          <cell r="G868" t="str">
            <v>陈鸿飞</v>
          </cell>
          <cell r="H868" t="str">
            <v>麻醉科</v>
          </cell>
          <cell r="I868" t="str">
            <v>规培研究生</v>
          </cell>
        </row>
        <row r="869">
          <cell r="B869" t="str">
            <v>7AO360</v>
          </cell>
          <cell r="C869">
            <v>-17549</v>
          </cell>
          <cell r="D869" t="str">
            <v>麻醉科</v>
          </cell>
          <cell r="E869">
            <v>13335702545</v>
          </cell>
          <cell r="F869" t="str">
            <v>2022年</v>
          </cell>
          <cell r="G869" t="str">
            <v>莫云长</v>
          </cell>
          <cell r="H869" t="str">
            <v>麻醉科</v>
          </cell>
          <cell r="I869" t="str">
            <v>规培研究生</v>
          </cell>
        </row>
        <row r="870">
          <cell r="B870" t="str">
            <v>7AO361</v>
          </cell>
          <cell r="C870">
            <v>-17550</v>
          </cell>
          <cell r="D870" t="str">
            <v>麻醉科</v>
          </cell>
          <cell r="E870">
            <v>18767529908</v>
          </cell>
          <cell r="F870" t="str">
            <v>2022年</v>
          </cell>
          <cell r="G870" t="str">
            <v>王良荣</v>
          </cell>
          <cell r="H870" t="str">
            <v>麻醉科</v>
          </cell>
          <cell r="I870" t="str">
            <v>规培研究生</v>
          </cell>
        </row>
        <row r="871">
          <cell r="B871" t="str">
            <v>7AO362</v>
          </cell>
          <cell r="C871">
            <v>-17551</v>
          </cell>
          <cell r="D871" t="str">
            <v>麻醉科</v>
          </cell>
          <cell r="E871">
            <v>18267812867</v>
          </cell>
          <cell r="F871" t="str">
            <v>2022年</v>
          </cell>
          <cell r="G871" t="str">
            <v>王均炉</v>
          </cell>
          <cell r="H871" t="str">
            <v>麻醉科</v>
          </cell>
          <cell r="I871" t="str">
            <v>规培研究生</v>
          </cell>
        </row>
        <row r="872">
          <cell r="B872" t="str">
            <v>7AO363</v>
          </cell>
          <cell r="C872">
            <v>-17552</v>
          </cell>
          <cell r="D872" t="str">
            <v>麻醉科</v>
          </cell>
          <cell r="E872">
            <v>15067555018</v>
          </cell>
          <cell r="F872" t="str">
            <v>2022年</v>
          </cell>
          <cell r="G872" t="str">
            <v>王均炉</v>
          </cell>
          <cell r="H872" t="str">
            <v>麻醉科</v>
          </cell>
          <cell r="I872" t="str">
            <v>规培研究生</v>
          </cell>
        </row>
        <row r="873">
          <cell r="B873" t="str">
            <v>7AO364</v>
          </cell>
          <cell r="C873">
            <v>-17553</v>
          </cell>
          <cell r="D873" t="str">
            <v>麻醉科</v>
          </cell>
          <cell r="E873">
            <v>18758713006</v>
          </cell>
          <cell r="F873" t="str">
            <v>2022年</v>
          </cell>
          <cell r="G873" t="str">
            <v>耿武军</v>
          </cell>
          <cell r="H873" t="str">
            <v>麻醉科</v>
          </cell>
          <cell r="I873" t="str">
            <v>规培研究生</v>
          </cell>
        </row>
        <row r="874">
          <cell r="B874" t="str">
            <v>7AO365</v>
          </cell>
          <cell r="C874">
            <v>-17554</v>
          </cell>
          <cell r="D874" t="str">
            <v>麻醉科</v>
          </cell>
          <cell r="E874">
            <v>15342310317</v>
          </cell>
          <cell r="F874" t="str">
            <v>2022年</v>
          </cell>
          <cell r="G874" t="str">
            <v>戴勤学</v>
          </cell>
          <cell r="H874" t="str">
            <v>麻醉科</v>
          </cell>
          <cell r="I874" t="str">
            <v>规培研究生</v>
          </cell>
        </row>
        <row r="875">
          <cell r="B875" t="str">
            <v>7AO366</v>
          </cell>
          <cell r="C875">
            <v>-17555</v>
          </cell>
          <cell r="D875" t="str">
            <v>麻醉科</v>
          </cell>
          <cell r="E875">
            <v>13589049390</v>
          </cell>
          <cell r="F875" t="str">
            <v>2022年</v>
          </cell>
          <cell r="G875" t="str">
            <v>王均炉</v>
          </cell>
          <cell r="H875" t="str">
            <v>麻醉科</v>
          </cell>
          <cell r="I875" t="str">
            <v>规培研究生</v>
          </cell>
        </row>
        <row r="876">
          <cell r="B876" t="str">
            <v>7AO367</v>
          </cell>
          <cell r="C876">
            <v>-17556</v>
          </cell>
          <cell r="D876" t="str">
            <v>麻醉科</v>
          </cell>
          <cell r="E876">
            <v>15906491374</v>
          </cell>
          <cell r="F876" t="str">
            <v>2022年</v>
          </cell>
          <cell r="G876" t="str">
            <v>耿武军</v>
          </cell>
          <cell r="H876" t="str">
            <v>麻醉科</v>
          </cell>
          <cell r="I876" t="str">
            <v>规培研究生</v>
          </cell>
        </row>
        <row r="877">
          <cell r="B877" t="str">
            <v>7AO002</v>
          </cell>
          <cell r="C877">
            <v>-17193</v>
          </cell>
          <cell r="D877" t="str">
            <v>内科</v>
          </cell>
          <cell r="E877">
            <v>18267787898</v>
          </cell>
          <cell r="F877" t="str">
            <v>2022年</v>
          </cell>
          <cell r="G877" t="str">
            <v>谷雪梅</v>
          </cell>
          <cell r="H877" t="str">
            <v>内分泌与代谢系统疾病</v>
          </cell>
          <cell r="I877" t="str">
            <v>规培研究生</v>
          </cell>
        </row>
        <row r="878">
          <cell r="B878" t="str">
            <v>7AO003</v>
          </cell>
          <cell r="C878">
            <v>-17194</v>
          </cell>
          <cell r="D878" t="str">
            <v>内科</v>
          </cell>
          <cell r="E878">
            <v>15868721926</v>
          </cell>
          <cell r="F878" t="str">
            <v>2022年</v>
          </cell>
          <cell r="G878" t="str">
            <v>周莹</v>
          </cell>
          <cell r="H878" t="str">
            <v>肾病</v>
          </cell>
          <cell r="I878" t="str">
            <v>规培研究生</v>
          </cell>
        </row>
        <row r="879">
          <cell r="B879" t="str">
            <v>7AO007</v>
          </cell>
          <cell r="C879">
            <v>-17198</v>
          </cell>
          <cell r="D879" t="str">
            <v>内科</v>
          </cell>
          <cell r="E879">
            <v>18367363383</v>
          </cell>
          <cell r="F879" t="str">
            <v>2022年</v>
          </cell>
          <cell r="G879" t="str">
            <v>苏震</v>
          </cell>
          <cell r="H879" t="str">
            <v>肾病</v>
          </cell>
          <cell r="I879" t="str">
            <v>规培研究生</v>
          </cell>
        </row>
        <row r="880">
          <cell r="B880" t="str">
            <v>7AO014</v>
          </cell>
          <cell r="C880">
            <v>-17205</v>
          </cell>
          <cell r="D880" t="str">
            <v>内科</v>
          </cell>
          <cell r="E880">
            <v>15868507658</v>
          </cell>
          <cell r="F880" t="str">
            <v>2022年</v>
          </cell>
          <cell r="G880" t="str">
            <v>叶海格</v>
          </cell>
          <cell r="H880" t="str">
            <v>血液病</v>
          </cell>
          <cell r="I880" t="str">
            <v>规培研究生</v>
          </cell>
        </row>
        <row r="881">
          <cell r="B881" t="str">
            <v>7AO015</v>
          </cell>
          <cell r="C881">
            <v>-17206</v>
          </cell>
          <cell r="D881" t="str">
            <v>内科</v>
          </cell>
          <cell r="E881">
            <v>15258060288</v>
          </cell>
          <cell r="F881" t="str">
            <v>2022年</v>
          </cell>
          <cell r="G881" t="str">
            <v>马泳泳</v>
          </cell>
          <cell r="H881" t="str">
            <v>血液病</v>
          </cell>
          <cell r="I881" t="str">
            <v>规培研究生</v>
          </cell>
        </row>
        <row r="882">
          <cell r="B882" t="str">
            <v>7AO016</v>
          </cell>
          <cell r="C882">
            <v>-17207</v>
          </cell>
          <cell r="D882" t="str">
            <v>内科</v>
          </cell>
          <cell r="E882">
            <v>15381580306</v>
          </cell>
          <cell r="F882" t="str">
            <v>2022年</v>
          </cell>
          <cell r="G882" t="str">
            <v>陈彦凡</v>
          </cell>
          <cell r="H882" t="str">
            <v>呼吸系统疾病</v>
          </cell>
          <cell r="I882" t="str">
            <v>规培研究生</v>
          </cell>
        </row>
        <row r="883">
          <cell r="B883" t="str">
            <v>7AO023</v>
          </cell>
          <cell r="C883">
            <v>-17214</v>
          </cell>
          <cell r="D883" t="str">
            <v>内科</v>
          </cell>
          <cell r="E883">
            <v>17346848806</v>
          </cell>
          <cell r="F883" t="str">
            <v>2022年</v>
          </cell>
          <cell r="G883" t="str">
            <v>吴小丽</v>
          </cell>
          <cell r="H883" t="str">
            <v>消化系统疾病</v>
          </cell>
          <cell r="I883" t="str">
            <v>规培研究生</v>
          </cell>
        </row>
        <row r="884">
          <cell r="B884" t="str">
            <v>7AO025</v>
          </cell>
          <cell r="C884">
            <v>-17216</v>
          </cell>
          <cell r="D884" t="str">
            <v>内科</v>
          </cell>
          <cell r="E884">
            <v>15264835536</v>
          </cell>
          <cell r="F884" t="str">
            <v>2022年</v>
          </cell>
          <cell r="G884" t="str">
            <v>黄晓颖</v>
          </cell>
          <cell r="H884" t="str">
            <v>呼吸系统疾病</v>
          </cell>
          <cell r="I884" t="str">
            <v>规培研究生</v>
          </cell>
        </row>
        <row r="885">
          <cell r="B885" t="str">
            <v>7AO026</v>
          </cell>
          <cell r="C885">
            <v>-17217</v>
          </cell>
          <cell r="D885" t="str">
            <v>内科</v>
          </cell>
          <cell r="E885">
            <v>13587618358</v>
          </cell>
          <cell r="F885" t="str">
            <v>2022年</v>
          </cell>
          <cell r="G885" t="str">
            <v>梁彬</v>
          </cell>
          <cell r="H885" t="str">
            <v>肿瘤内</v>
          </cell>
          <cell r="I885" t="str">
            <v>规培研究生</v>
          </cell>
        </row>
        <row r="886">
          <cell r="B886" t="str">
            <v>7AO028</v>
          </cell>
          <cell r="C886">
            <v>-17219</v>
          </cell>
          <cell r="D886" t="str">
            <v>内科</v>
          </cell>
          <cell r="E886">
            <v>17346848601</v>
          </cell>
          <cell r="F886" t="str">
            <v>2022年</v>
          </cell>
          <cell r="G886" t="str">
            <v>吴芳</v>
          </cell>
          <cell r="H886" t="str">
            <v>消化系统疾病</v>
          </cell>
          <cell r="I886" t="str">
            <v>规培研究生</v>
          </cell>
        </row>
        <row r="887">
          <cell r="B887" t="str">
            <v>7AO030</v>
          </cell>
          <cell r="C887">
            <v>-17221</v>
          </cell>
          <cell r="D887" t="str">
            <v>内科</v>
          </cell>
          <cell r="E887">
            <v>15258086578</v>
          </cell>
          <cell r="F887" t="str">
            <v>2022年</v>
          </cell>
          <cell r="G887" t="str">
            <v>俞富军</v>
          </cell>
          <cell r="H887" t="str">
            <v>消化系统疾病</v>
          </cell>
          <cell r="I887" t="str">
            <v>规培研究生</v>
          </cell>
        </row>
        <row r="888">
          <cell r="B888" t="str">
            <v>7AO032</v>
          </cell>
          <cell r="C888">
            <v>-17223</v>
          </cell>
          <cell r="D888" t="str">
            <v>内科</v>
          </cell>
          <cell r="E888">
            <v>15857707108</v>
          </cell>
          <cell r="F888" t="str">
            <v>2022年</v>
          </cell>
          <cell r="G888" t="str">
            <v>黄伟剑</v>
          </cell>
          <cell r="H888" t="str">
            <v>心血管病</v>
          </cell>
          <cell r="I888" t="str">
            <v>规培研究生</v>
          </cell>
        </row>
        <row r="889">
          <cell r="B889" t="str">
            <v>7AO036</v>
          </cell>
          <cell r="C889">
            <v>-17227</v>
          </cell>
          <cell r="D889" t="str">
            <v>内科</v>
          </cell>
          <cell r="E889">
            <v>15258721098</v>
          </cell>
          <cell r="F889" t="str">
            <v>2022年</v>
          </cell>
          <cell r="G889" t="str">
            <v>黄伟剑</v>
          </cell>
          <cell r="H889" t="str">
            <v>心血管病</v>
          </cell>
          <cell r="I889" t="str">
            <v>规培研究生</v>
          </cell>
        </row>
        <row r="890">
          <cell r="B890" t="str">
            <v>7AO037</v>
          </cell>
          <cell r="C890">
            <v>-17228</v>
          </cell>
          <cell r="D890" t="str">
            <v>内科</v>
          </cell>
          <cell r="E890">
            <v>15257711828</v>
          </cell>
          <cell r="F890" t="str">
            <v>2022年</v>
          </cell>
          <cell r="G890" t="str">
            <v>陈朝生</v>
          </cell>
          <cell r="H890" t="str">
            <v>肾病</v>
          </cell>
          <cell r="I890" t="str">
            <v>规培研究生</v>
          </cell>
        </row>
        <row r="891">
          <cell r="B891" t="str">
            <v>7AO042</v>
          </cell>
          <cell r="C891">
            <v>-17233</v>
          </cell>
          <cell r="D891" t="str">
            <v>内科</v>
          </cell>
          <cell r="E891">
            <v>13656813321</v>
          </cell>
          <cell r="F891" t="str">
            <v>2022年</v>
          </cell>
          <cell r="G891" t="str">
            <v>吴金明</v>
          </cell>
          <cell r="H891" t="str">
            <v>消化系统疾病</v>
          </cell>
          <cell r="I891" t="str">
            <v>规培研究生</v>
          </cell>
        </row>
        <row r="892">
          <cell r="B892" t="str">
            <v>7AO043</v>
          </cell>
          <cell r="C892">
            <v>-17234</v>
          </cell>
          <cell r="D892" t="str">
            <v>内科</v>
          </cell>
          <cell r="E892">
            <v>15257712168</v>
          </cell>
          <cell r="F892" t="str">
            <v>2022年</v>
          </cell>
          <cell r="G892" t="str">
            <v>顾雪疆</v>
          </cell>
          <cell r="H892" t="str">
            <v>内分泌与代谢系统疾病</v>
          </cell>
          <cell r="I892" t="str">
            <v>规培研究生</v>
          </cell>
        </row>
        <row r="893">
          <cell r="B893" t="str">
            <v>7AO044</v>
          </cell>
          <cell r="C893">
            <v>-17235</v>
          </cell>
          <cell r="D893" t="str">
            <v>内科</v>
          </cell>
          <cell r="E893">
            <v>15968795658</v>
          </cell>
          <cell r="F893" t="str">
            <v>2022年</v>
          </cell>
          <cell r="G893" t="str">
            <v>黄智铭</v>
          </cell>
          <cell r="H893" t="str">
            <v>消化系统疾病</v>
          </cell>
          <cell r="I893" t="str">
            <v>规培研究生</v>
          </cell>
        </row>
        <row r="894">
          <cell r="B894" t="str">
            <v>7AO045</v>
          </cell>
          <cell r="C894">
            <v>-17236</v>
          </cell>
          <cell r="D894" t="str">
            <v>内科</v>
          </cell>
          <cell r="E894">
            <v>18267859198</v>
          </cell>
          <cell r="F894" t="str">
            <v>2022年</v>
          </cell>
          <cell r="G894" t="str">
            <v>卢明芹</v>
          </cell>
          <cell r="H894" t="str">
            <v>感染病</v>
          </cell>
          <cell r="I894" t="str">
            <v>规培研究生</v>
          </cell>
        </row>
        <row r="895">
          <cell r="B895" t="str">
            <v>7AO048</v>
          </cell>
          <cell r="C895">
            <v>-17239</v>
          </cell>
          <cell r="D895" t="str">
            <v>内科</v>
          </cell>
          <cell r="E895">
            <v>15906587110</v>
          </cell>
          <cell r="F895" t="str">
            <v>2022年</v>
          </cell>
          <cell r="G895" t="str">
            <v>郑明华</v>
          </cell>
          <cell r="H895" t="str">
            <v>感染病</v>
          </cell>
          <cell r="I895" t="str">
            <v>规培研究生</v>
          </cell>
        </row>
        <row r="896">
          <cell r="B896" t="str">
            <v>7AO051</v>
          </cell>
          <cell r="C896">
            <v>-17242</v>
          </cell>
          <cell r="D896" t="str">
            <v>内科</v>
          </cell>
          <cell r="E896">
            <v>15257716667</v>
          </cell>
          <cell r="F896" t="str">
            <v>2022年</v>
          </cell>
          <cell r="G896" t="str">
            <v>洪万东</v>
          </cell>
          <cell r="H896" t="str">
            <v>消化系统疾病</v>
          </cell>
          <cell r="I896" t="str">
            <v>规培研究生</v>
          </cell>
        </row>
        <row r="897">
          <cell r="B897" t="str">
            <v>7AO059</v>
          </cell>
          <cell r="C897">
            <v>-17250</v>
          </cell>
          <cell r="D897" t="str">
            <v>内科</v>
          </cell>
          <cell r="E897">
            <v>18267851112</v>
          </cell>
          <cell r="F897" t="str">
            <v>2022年</v>
          </cell>
          <cell r="G897" t="str">
            <v>俞康</v>
          </cell>
          <cell r="H897" t="str">
            <v>血液病</v>
          </cell>
          <cell r="I897" t="str">
            <v>规培研究生</v>
          </cell>
        </row>
        <row r="898">
          <cell r="B898" t="str">
            <v>7AO060</v>
          </cell>
          <cell r="C898">
            <v>-17251</v>
          </cell>
          <cell r="D898" t="str">
            <v>内科</v>
          </cell>
          <cell r="E898">
            <v>18858781115</v>
          </cell>
          <cell r="F898" t="str">
            <v>2022年</v>
          </cell>
          <cell r="G898" t="str">
            <v>孙莉</v>
          </cell>
          <cell r="H898" t="str">
            <v>风湿病</v>
          </cell>
          <cell r="I898" t="str">
            <v>规培研究生</v>
          </cell>
        </row>
        <row r="899">
          <cell r="B899" t="str">
            <v>7AO211</v>
          </cell>
          <cell r="C899">
            <v>-17401</v>
          </cell>
          <cell r="D899" t="str">
            <v>内科</v>
          </cell>
          <cell r="E899">
            <v>15858700518</v>
          </cell>
          <cell r="F899" t="str">
            <v>2022年</v>
          </cell>
          <cell r="G899" t="str">
            <v>陈咨苗</v>
          </cell>
          <cell r="H899" t="str">
            <v>内分泌与代谢系统疾病</v>
          </cell>
          <cell r="I899" t="str">
            <v>规培研究生</v>
          </cell>
        </row>
        <row r="900">
          <cell r="B900" t="str">
            <v>7AO212</v>
          </cell>
          <cell r="C900">
            <v>-17402</v>
          </cell>
          <cell r="D900" t="str">
            <v>内科</v>
          </cell>
          <cell r="E900">
            <v>13606753455</v>
          </cell>
          <cell r="F900" t="str">
            <v>2022年</v>
          </cell>
          <cell r="G900" t="str">
            <v>郑明华</v>
          </cell>
          <cell r="H900" t="str">
            <v>感染病</v>
          </cell>
          <cell r="I900" t="str">
            <v>规培研究生</v>
          </cell>
        </row>
        <row r="901">
          <cell r="B901" t="str">
            <v>7AO213</v>
          </cell>
          <cell r="C901">
            <v>-17403</v>
          </cell>
          <cell r="D901" t="str">
            <v>内科</v>
          </cell>
          <cell r="E901">
            <v>13634266026</v>
          </cell>
          <cell r="F901" t="str">
            <v>2022年</v>
          </cell>
          <cell r="G901" t="str">
            <v>夏景林</v>
          </cell>
          <cell r="H901" t="str">
            <v>消化系统疾病</v>
          </cell>
          <cell r="I901" t="str">
            <v>规培研究生</v>
          </cell>
        </row>
        <row r="902">
          <cell r="B902" t="str">
            <v>7AO214</v>
          </cell>
          <cell r="C902">
            <v>-17404</v>
          </cell>
          <cell r="D902" t="str">
            <v>内科</v>
          </cell>
          <cell r="E902">
            <v>13567210242</v>
          </cell>
          <cell r="F902" t="str">
            <v>2022年</v>
          </cell>
          <cell r="G902" t="str">
            <v>吴佩亮</v>
          </cell>
          <cell r="H902" t="str">
            <v>呼吸系统疾病</v>
          </cell>
          <cell r="I902" t="str">
            <v>规培研究生</v>
          </cell>
        </row>
        <row r="903">
          <cell r="B903" t="str">
            <v>7AO215</v>
          </cell>
          <cell r="C903">
            <v>-17405</v>
          </cell>
          <cell r="D903" t="str">
            <v>内科</v>
          </cell>
          <cell r="E903">
            <v>18867793071</v>
          </cell>
          <cell r="F903" t="str">
            <v>2022年</v>
          </cell>
          <cell r="G903" t="str">
            <v>黄智铭</v>
          </cell>
          <cell r="H903" t="str">
            <v>消化系统疾病</v>
          </cell>
          <cell r="I903" t="str">
            <v>规培研究生</v>
          </cell>
        </row>
        <row r="904">
          <cell r="B904" t="str">
            <v>7AO216</v>
          </cell>
          <cell r="C904">
            <v>-17406</v>
          </cell>
          <cell r="D904" t="str">
            <v>内科</v>
          </cell>
          <cell r="E904">
            <v>15158716599</v>
          </cell>
          <cell r="F904" t="str">
            <v>2022年</v>
          </cell>
          <cell r="G904" t="str">
            <v>张丹</v>
          </cell>
          <cell r="H904" t="str">
            <v>呼吸系统疾病</v>
          </cell>
          <cell r="I904" t="str">
            <v>规培研究生</v>
          </cell>
        </row>
        <row r="905">
          <cell r="B905" t="str">
            <v>7AO217</v>
          </cell>
          <cell r="C905">
            <v>-17407</v>
          </cell>
          <cell r="D905" t="str">
            <v>内科</v>
          </cell>
          <cell r="E905">
            <v>13968833871</v>
          </cell>
          <cell r="F905" t="str">
            <v>2022年</v>
          </cell>
          <cell r="G905" t="str">
            <v>虞伟慧</v>
          </cell>
          <cell r="H905" t="str">
            <v>内分泌与代谢系统疾病</v>
          </cell>
          <cell r="I905" t="str">
            <v>规培研究生</v>
          </cell>
        </row>
        <row r="906">
          <cell r="B906" t="str">
            <v>7AO218</v>
          </cell>
          <cell r="C906">
            <v>-17408</v>
          </cell>
          <cell r="D906" t="str">
            <v>内科</v>
          </cell>
          <cell r="E906">
            <v>13819701330</v>
          </cell>
          <cell r="F906" t="str">
            <v>2022年</v>
          </cell>
          <cell r="G906" t="str">
            <v>章慧娣</v>
          </cell>
          <cell r="H906" t="str">
            <v>肾病</v>
          </cell>
          <cell r="I906" t="str">
            <v>规培研究生</v>
          </cell>
        </row>
        <row r="907">
          <cell r="B907" t="str">
            <v>7AO219</v>
          </cell>
          <cell r="C907">
            <v>-17409</v>
          </cell>
          <cell r="D907" t="str">
            <v>内科</v>
          </cell>
          <cell r="E907">
            <v>15867751963</v>
          </cell>
          <cell r="F907" t="str">
            <v>2022年</v>
          </cell>
          <cell r="G907" t="str">
            <v>顾雪疆</v>
          </cell>
          <cell r="H907" t="str">
            <v>内分泌与代谢系统疾病</v>
          </cell>
          <cell r="I907" t="str">
            <v>规培研究生</v>
          </cell>
        </row>
        <row r="908">
          <cell r="B908" t="str">
            <v>7AO220</v>
          </cell>
          <cell r="C908">
            <v>-17410</v>
          </cell>
          <cell r="D908" t="str">
            <v>内科</v>
          </cell>
          <cell r="E908">
            <v>13677028420</v>
          </cell>
          <cell r="F908" t="str">
            <v>2022年</v>
          </cell>
          <cell r="G908" t="str">
            <v>周浩</v>
          </cell>
          <cell r="H908" t="str">
            <v>心血管病</v>
          </cell>
          <cell r="I908" t="str">
            <v>规培研究生</v>
          </cell>
        </row>
        <row r="909">
          <cell r="B909" t="str">
            <v>7AO221</v>
          </cell>
          <cell r="C909">
            <v>-17411</v>
          </cell>
          <cell r="D909" t="str">
            <v>内科</v>
          </cell>
          <cell r="E909">
            <v>13073862997</v>
          </cell>
          <cell r="F909" t="str">
            <v>2022年</v>
          </cell>
          <cell r="G909" t="str">
            <v>陈永平</v>
          </cell>
          <cell r="H909" t="str">
            <v>感染病</v>
          </cell>
          <cell r="I909" t="str">
            <v>规培研究生</v>
          </cell>
        </row>
        <row r="910">
          <cell r="B910" t="str">
            <v>7AO222</v>
          </cell>
          <cell r="C910">
            <v>-17412</v>
          </cell>
          <cell r="D910" t="str">
            <v>内科</v>
          </cell>
          <cell r="E910">
            <v>18967760021</v>
          </cell>
          <cell r="F910" t="str">
            <v>2022年</v>
          </cell>
          <cell r="G910" t="str">
            <v>周浩</v>
          </cell>
          <cell r="H910" t="str">
            <v>心血管病</v>
          </cell>
          <cell r="I910" t="str">
            <v>规培研究生</v>
          </cell>
        </row>
        <row r="911">
          <cell r="B911" t="str">
            <v>7AO223</v>
          </cell>
          <cell r="C911">
            <v>-17413</v>
          </cell>
          <cell r="D911" t="str">
            <v>内科</v>
          </cell>
          <cell r="E911">
            <v>15868757770</v>
          </cell>
          <cell r="F911" t="str">
            <v>2022年</v>
          </cell>
          <cell r="G911" t="str">
            <v>朱虹</v>
          </cell>
          <cell r="H911" t="str">
            <v>内分泌与代谢系统疾病</v>
          </cell>
          <cell r="I911" t="str">
            <v>规培研究生</v>
          </cell>
        </row>
        <row r="912">
          <cell r="B912" t="str">
            <v>7AO224</v>
          </cell>
          <cell r="C912">
            <v>-17414</v>
          </cell>
          <cell r="D912" t="str">
            <v>内科</v>
          </cell>
          <cell r="E912">
            <v>13046297713</v>
          </cell>
          <cell r="F912" t="str">
            <v>2022年</v>
          </cell>
          <cell r="G912" t="str">
            <v>夏晓茹</v>
          </cell>
          <cell r="H912" t="str">
            <v>风湿病</v>
          </cell>
          <cell r="I912" t="str">
            <v>规培研究生</v>
          </cell>
        </row>
        <row r="913">
          <cell r="B913" t="str">
            <v>7AO225</v>
          </cell>
          <cell r="C913">
            <v>-17415</v>
          </cell>
          <cell r="D913" t="str">
            <v>内科</v>
          </cell>
          <cell r="E913">
            <v>13757162237</v>
          </cell>
          <cell r="F913" t="str">
            <v>2022年</v>
          </cell>
          <cell r="G913" t="str">
            <v>洪承吕</v>
          </cell>
          <cell r="H913" t="str">
            <v>心血管病</v>
          </cell>
          <cell r="I913" t="str">
            <v>规培研究生</v>
          </cell>
        </row>
        <row r="914">
          <cell r="B914" t="str">
            <v>7AO226</v>
          </cell>
          <cell r="C914">
            <v>-17416</v>
          </cell>
          <cell r="D914" t="str">
            <v>内科</v>
          </cell>
          <cell r="E914">
            <v>18267856667</v>
          </cell>
          <cell r="F914" t="str">
            <v>2022年</v>
          </cell>
          <cell r="G914" t="str">
            <v>王良兴</v>
          </cell>
          <cell r="H914" t="str">
            <v>呼吸系统疾病</v>
          </cell>
          <cell r="I914" t="str">
            <v>规培研究生</v>
          </cell>
        </row>
        <row r="915">
          <cell r="B915" t="str">
            <v>7AO227</v>
          </cell>
          <cell r="C915">
            <v>-17417</v>
          </cell>
          <cell r="D915" t="str">
            <v>内科</v>
          </cell>
          <cell r="E915">
            <v>18705883912</v>
          </cell>
          <cell r="F915" t="str">
            <v>2022年</v>
          </cell>
          <cell r="G915" t="str">
            <v>王良兴</v>
          </cell>
          <cell r="H915" t="str">
            <v>呼吸系统疾病</v>
          </cell>
          <cell r="I915" t="str">
            <v>规培研究生</v>
          </cell>
        </row>
        <row r="916">
          <cell r="B916" t="str">
            <v>7AO228</v>
          </cell>
          <cell r="C916">
            <v>-17418</v>
          </cell>
          <cell r="D916" t="str">
            <v>内科</v>
          </cell>
          <cell r="E916">
            <v>13588325840</v>
          </cell>
          <cell r="F916" t="str">
            <v>2022年</v>
          </cell>
          <cell r="G916" t="str">
            <v>施可庆</v>
          </cell>
          <cell r="H916" t="str">
            <v>感染病</v>
          </cell>
          <cell r="I916" t="str">
            <v>规培研究生</v>
          </cell>
        </row>
        <row r="917">
          <cell r="B917" t="str">
            <v>7AO229</v>
          </cell>
          <cell r="C917">
            <v>-17419</v>
          </cell>
          <cell r="D917" t="str">
            <v>内科</v>
          </cell>
          <cell r="E917">
            <v>13968813671</v>
          </cell>
          <cell r="F917" t="str">
            <v>2022年</v>
          </cell>
          <cell r="G917" t="str">
            <v>夏景林</v>
          </cell>
          <cell r="H917" t="str">
            <v>消化系统疾病</v>
          </cell>
          <cell r="I917" t="str">
            <v>规培研究生</v>
          </cell>
        </row>
        <row r="918">
          <cell r="B918" t="str">
            <v>7AO230</v>
          </cell>
          <cell r="C918">
            <v>-17420</v>
          </cell>
          <cell r="D918" t="str">
            <v>内科</v>
          </cell>
          <cell r="E918">
            <v>15157220482</v>
          </cell>
          <cell r="F918" t="str">
            <v>2022年</v>
          </cell>
          <cell r="G918" t="str">
            <v>周浩</v>
          </cell>
          <cell r="H918" t="str">
            <v>心血管病</v>
          </cell>
          <cell r="I918" t="str">
            <v>规培研究生</v>
          </cell>
        </row>
        <row r="919">
          <cell r="B919" t="str">
            <v>7AO231</v>
          </cell>
          <cell r="C919">
            <v>-17421</v>
          </cell>
          <cell r="D919" t="str">
            <v>内科</v>
          </cell>
          <cell r="E919">
            <v>13736725168</v>
          </cell>
          <cell r="F919" t="str">
            <v>2022年</v>
          </cell>
          <cell r="G919" t="str">
            <v>夏景林</v>
          </cell>
          <cell r="H919" t="str">
            <v>消化系统疾病</v>
          </cell>
          <cell r="I919" t="str">
            <v>规培研究生</v>
          </cell>
        </row>
        <row r="920">
          <cell r="B920" t="str">
            <v>7AO232</v>
          </cell>
          <cell r="C920">
            <v>-17422</v>
          </cell>
          <cell r="D920" t="str">
            <v>内科</v>
          </cell>
          <cell r="E920">
            <v>13750761253</v>
          </cell>
          <cell r="F920" t="str">
            <v>2022年</v>
          </cell>
          <cell r="G920" t="str">
            <v>黄伟剑</v>
          </cell>
          <cell r="H920" t="str">
            <v>心血管病</v>
          </cell>
          <cell r="I920" t="str">
            <v>规培研究生</v>
          </cell>
        </row>
        <row r="921">
          <cell r="B921" t="str">
            <v>7AO233</v>
          </cell>
          <cell r="C921">
            <v>-17423</v>
          </cell>
          <cell r="D921" t="str">
            <v>内科</v>
          </cell>
          <cell r="E921">
            <v>15257716567</v>
          </cell>
          <cell r="F921" t="str">
            <v>2022年</v>
          </cell>
          <cell r="G921" t="str">
            <v>王良兴</v>
          </cell>
          <cell r="H921" t="str">
            <v>呼吸系统疾病</v>
          </cell>
          <cell r="I921" t="str">
            <v>规培研究生</v>
          </cell>
        </row>
        <row r="922">
          <cell r="B922" t="str">
            <v>7AO234</v>
          </cell>
          <cell r="C922">
            <v>-17424</v>
          </cell>
          <cell r="D922" t="str">
            <v>内科</v>
          </cell>
          <cell r="E922">
            <v>13265062771</v>
          </cell>
          <cell r="F922" t="str">
            <v>2022年</v>
          </cell>
          <cell r="G922" t="str">
            <v>俞康</v>
          </cell>
          <cell r="H922" t="str">
            <v>血液病</v>
          </cell>
          <cell r="I922" t="str">
            <v>规培研究生</v>
          </cell>
        </row>
        <row r="923">
          <cell r="B923" t="str">
            <v>7AO236</v>
          </cell>
          <cell r="C923">
            <v>-17426</v>
          </cell>
          <cell r="D923" t="str">
            <v>内科</v>
          </cell>
          <cell r="E923">
            <v>13732053328</v>
          </cell>
          <cell r="F923" t="str">
            <v>2022年</v>
          </cell>
          <cell r="G923" t="str">
            <v>蔡雪黎</v>
          </cell>
          <cell r="H923" t="str">
            <v>心血管病</v>
          </cell>
          <cell r="I923" t="str">
            <v>规培研究生</v>
          </cell>
        </row>
        <row r="924">
          <cell r="B924" t="str">
            <v>7AO237</v>
          </cell>
          <cell r="C924">
            <v>-17427</v>
          </cell>
          <cell r="D924" t="str">
            <v>内科</v>
          </cell>
          <cell r="E924">
            <v>15869639178</v>
          </cell>
          <cell r="F924" t="str">
            <v>2022年</v>
          </cell>
          <cell r="G924" t="str">
            <v>黄周青</v>
          </cell>
          <cell r="H924" t="str">
            <v>心血管病</v>
          </cell>
          <cell r="I924" t="str">
            <v>规培研究生</v>
          </cell>
        </row>
        <row r="925">
          <cell r="B925" t="str">
            <v>7AO238</v>
          </cell>
          <cell r="C925">
            <v>-17428</v>
          </cell>
          <cell r="D925" t="str">
            <v>内科</v>
          </cell>
          <cell r="E925">
            <v>17855857966</v>
          </cell>
          <cell r="F925" t="str">
            <v>2022年</v>
          </cell>
          <cell r="G925" t="str">
            <v>苏震</v>
          </cell>
          <cell r="H925" t="str">
            <v>肾病</v>
          </cell>
          <cell r="I925" t="str">
            <v>规培研究生</v>
          </cell>
        </row>
        <row r="926">
          <cell r="B926" t="str">
            <v>7AO239</v>
          </cell>
          <cell r="C926">
            <v>-17429</v>
          </cell>
          <cell r="D926" t="str">
            <v>内科</v>
          </cell>
          <cell r="E926">
            <v>18791057017</v>
          </cell>
          <cell r="F926" t="str">
            <v>2022年</v>
          </cell>
          <cell r="G926" t="str">
            <v>郑明华</v>
          </cell>
          <cell r="H926" t="str">
            <v>感染病</v>
          </cell>
          <cell r="I926" t="str">
            <v>规培研究生</v>
          </cell>
        </row>
        <row r="927">
          <cell r="B927" t="str">
            <v>7AO240</v>
          </cell>
          <cell r="C927">
            <v>-17430</v>
          </cell>
          <cell r="D927" t="str">
            <v>内科</v>
          </cell>
          <cell r="E927">
            <v>15168511181</v>
          </cell>
          <cell r="F927" t="str">
            <v>2022年</v>
          </cell>
          <cell r="G927" t="str">
            <v>夏景林</v>
          </cell>
          <cell r="H927" t="str">
            <v>消化系统疾病</v>
          </cell>
          <cell r="I927" t="str">
            <v>规培研究生</v>
          </cell>
        </row>
        <row r="928">
          <cell r="B928" t="str">
            <v>7AO241</v>
          </cell>
          <cell r="C928">
            <v>-17431</v>
          </cell>
          <cell r="D928" t="str">
            <v>内科</v>
          </cell>
          <cell r="E928">
            <v>18267720028</v>
          </cell>
          <cell r="F928" t="str">
            <v>2022年</v>
          </cell>
          <cell r="G928" t="str">
            <v>黄晓颖</v>
          </cell>
          <cell r="H928" t="str">
            <v>呼吸系统疾病</v>
          </cell>
          <cell r="I928" t="str">
            <v>规培研究生</v>
          </cell>
        </row>
        <row r="929">
          <cell r="B929" t="str">
            <v>7AO242</v>
          </cell>
          <cell r="C929">
            <v>-17432</v>
          </cell>
          <cell r="D929" t="str">
            <v>内科</v>
          </cell>
          <cell r="E929">
            <v>15857799378</v>
          </cell>
          <cell r="F929" t="str">
            <v>2022年</v>
          </cell>
          <cell r="G929" t="str">
            <v>陈成水</v>
          </cell>
          <cell r="H929" t="str">
            <v>呼吸系统疾病</v>
          </cell>
          <cell r="I929" t="str">
            <v>规培研究生</v>
          </cell>
        </row>
        <row r="930">
          <cell r="B930" t="str">
            <v>7AO243</v>
          </cell>
          <cell r="C930">
            <v>-17433</v>
          </cell>
          <cell r="D930" t="str">
            <v>内科</v>
          </cell>
          <cell r="E930">
            <v>13968813500</v>
          </cell>
          <cell r="F930" t="str">
            <v>2022年</v>
          </cell>
          <cell r="G930" t="str">
            <v>黄周青</v>
          </cell>
          <cell r="H930" t="str">
            <v>心血管病</v>
          </cell>
          <cell r="I930" t="str">
            <v>规培研究生</v>
          </cell>
        </row>
        <row r="931">
          <cell r="B931" t="str">
            <v>7AO244</v>
          </cell>
          <cell r="C931">
            <v>-17434</v>
          </cell>
          <cell r="D931" t="str">
            <v>内科</v>
          </cell>
          <cell r="E931">
            <v>15058359776</v>
          </cell>
          <cell r="F931" t="str">
            <v>2022年</v>
          </cell>
          <cell r="G931" t="str">
            <v>陈成水</v>
          </cell>
          <cell r="H931" t="str">
            <v>呼吸系统疾病</v>
          </cell>
          <cell r="I931" t="str">
            <v>规培研究生</v>
          </cell>
        </row>
        <row r="932">
          <cell r="B932" t="str">
            <v>7AO245</v>
          </cell>
          <cell r="C932">
            <v>-17435</v>
          </cell>
          <cell r="D932" t="str">
            <v>内科</v>
          </cell>
          <cell r="E932">
            <v>13646525075</v>
          </cell>
          <cell r="F932" t="str">
            <v>2022年</v>
          </cell>
          <cell r="G932" t="str">
            <v>王晓冰</v>
          </cell>
          <cell r="H932" t="str">
            <v>风湿病</v>
          </cell>
          <cell r="I932" t="str">
            <v>规培研究生</v>
          </cell>
        </row>
        <row r="933">
          <cell r="B933" t="str">
            <v>7AO246</v>
          </cell>
          <cell r="C933">
            <v>-17436</v>
          </cell>
          <cell r="D933" t="str">
            <v>内科</v>
          </cell>
          <cell r="E933">
            <v>18855041321</v>
          </cell>
          <cell r="F933" t="str">
            <v>2022年</v>
          </cell>
          <cell r="G933" t="str">
            <v>谷雪梅</v>
          </cell>
          <cell r="H933" t="str">
            <v>内分泌与代谢系统疾病</v>
          </cell>
          <cell r="I933" t="str">
            <v>规培研究生</v>
          </cell>
        </row>
        <row r="934">
          <cell r="B934" t="str">
            <v>7AO248</v>
          </cell>
          <cell r="C934">
            <v>-17438</v>
          </cell>
          <cell r="D934" t="str">
            <v>内科</v>
          </cell>
          <cell r="E934">
            <v>15397323890</v>
          </cell>
          <cell r="F934" t="str">
            <v>2022年</v>
          </cell>
          <cell r="G934" t="str">
            <v>蔡畅</v>
          </cell>
          <cell r="H934" t="str">
            <v>呼吸系统疾病</v>
          </cell>
          <cell r="I934" t="str">
            <v>规培研究生</v>
          </cell>
        </row>
        <row r="935">
          <cell r="B935" t="str">
            <v>7AO249</v>
          </cell>
          <cell r="C935">
            <v>-17439</v>
          </cell>
          <cell r="D935" t="str">
            <v>内科</v>
          </cell>
          <cell r="E935">
            <v>18268341930</v>
          </cell>
          <cell r="F935" t="str">
            <v>2022年</v>
          </cell>
          <cell r="G935" t="str">
            <v>陈成水</v>
          </cell>
          <cell r="H935" t="str">
            <v>呼吸系统疾病</v>
          </cell>
          <cell r="I935" t="str">
            <v>规培研究生</v>
          </cell>
        </row>
        <row r="936">
          <cell r="B936" t="str">
            <v>7AO250</v>
          </cell>
          <cell r="C936">
            <v>-17440</v>
          </cell>
          <cell r="D936" t="str">
            <v>内科</v>
          </cell>
          <cell r="E936">
            <v>13806680593</v>
          </cell>
          <cell r="F936" t="str">
            <v>2022年</v>
          </cell>
          <cell r="G936" t="str">
            <v>李玉苹</v>
          </cell>
          <cell r="H936" t="str">
            <v>呼吸系统疾病</v>
          </cell>
          <cell r="I936" t="str">
            <v>规培研究生</v>
          </cell>
        </row>
        <row r="937">
          <cell r="B937" t="str">
            <v>7AO251</v>
          </cell>
          <cell r="C937">
            <v>-17441</v>
          </cell>
          <cell r="D937" t="str">
            <v>内科</v>
          </cell>
          <cell r="E937">
            <v>17336223275</v>
          </cell>
          <cell r="F937" t="str">
            <v>2022年</v>
          </cell>
          <cell r="G937" t="str">
            <v>黄晓颖</v>
          </cell>
          <cell r="H937" t="str">
            <v>呼吸系统疾病</v>
          </cell>
          <cell r="I937" t="str">
            <v>规培研究生</v>
          </cell>
        </row>
        <row r="938">
          <cell r="B938" t="str">
            <v>7AO252</v>
          </cell>
          <cell r="C938">
            <v>-17442</v>
          </cell>
          <cell r="D938" t="str">
            <v>内科</v>
          </cell>
          <cell r="E938">
            <v>15890940883</v>
          </cell>
          <cell r="F938" t="str">
            <v>2022年</v>
          </cell>
          <cell r="G938" t="str">
            <v>黄智铭</v>
          </cell>
          <cell r="H938" t="str">
            <v>消化系统疾病</v>
          </cell>
          <cell r="I938" t="str">
            <v>规培研究生</v>
          </cell>
        </row>
        <row r="939">
          <cell r="B939" t="str">
            <v>7AO253</v>
          </cell>
          <cell r="C939">
            <v>-17443</v>
          </cell>
          <cell r="D939" t="str">
            <v>内科</v>
          </cell>
          <cell r="E939">
            <v>17857502889</v>
          </cell>
          <cell r="F939" t="str">
            <v>2022年</v>
          </cell>
          <cell r="G939" t="str">
            <v>黄伟剑</v>
          </cell>
          <cell r="H939" t="str">
            <v>心血管病</v>
          </cell>
          <cell r="I939" t="str">
            <v>规培研究生</v>
          </cell>
        </row>
        <row r="940">
          <cell r="B940" t="str">
            <v>7AO254</v>
          </cell>
          <cell r="C940">
            <v>-17444</v>
          </cell>
          <cell r="D940" t="str">
            <v>内科</v>
          </cell>
          <cell r="E940">
            <v>18867793908</v>
          </cell>
          <cell r="F940" t="str">
            <v>2022年</v>
          </cell>
          <cell r="G940" t="str">
            <v>俞富军</v>
          </cell>
          <cell r="H940" t="str">
            <v>消化系统疾病</v>
          </cell>
          <cell r="I940" t="str">
            <v>规培研究生</v>
          </cell>
        </row>
        <row r="941">
          <cell r="B941" t="str">
            <v>7AO255</v>
          </cell>
          <cell r="C941">
            <v>-17445</v>
          </cell>
          <cell r="D941" t="str">
            <v>内科</v>
          </cell>
          <cell r="E941">
            <v>18840185066</v>
          </cell>
          <cell r="F941" t="str">
            <v>2022年</v>
          </cell>
          <cell r="G941" t="str">
            <v>郑明华</v>
          </cell>
          <cell r="H941" t="str">
            <v>感染病</v>
          </cell>
          <cell r="I941" t="str">
            <v>规培研究生</v>
          </cell>
        </row>
        <row r="942">
          <cell r="B942" t="str">
            <v>7AO256</v>
          </cell>
          <cell r="C942">
            <v>-17446</v>
          </cell>
          <cell r="D942" t="str">
            <v>内科</v>
          </cell>
          <cell r="E942">
            <v>18858795778</v>
          </cell>
          <cell r="F942" t="str">
            <v>2022年</v>
          </cell>
          <cell r="G942" t="str">
            <v>陈永平</v>
          </cell>
          <cell r="H942" t="str">
            <v>感染病</v>
          </cell>
          <cell r="I942" t="str">
            <v>规培研究生</v>
          </cell>
        </row>
        <row r="943">
          <cell r="B943" t="str">
            <v>7AO257</v>
          </cell>
          <cell r="C943">
            <v>-17447</v>
          </cell>
          <cell r="D943" t="str">
            <v>内科</v>
          </cell>
          <cell r="E943">
            <v>15968775668</v>
          </cell>
          <cell r="F943" t="str">
            <v>2022年</v>
          </cell>
          <cell r="G943" t="str">
            <v>施益芬</v>
          </cell>
          <cell r="H943" t="str">
            <v>血液病</v>
          </cell>
          <cell r="I943" t="str">
            <v>规培研究生</v>
          </cell>
        </row>
        <row r="944">
          <cell r="B944" t="str">
            <v>7AO258</v>
          </cell>
          <cell r="C944">
            <v>-17448</v>
          </cell>
          <cell r="D944" t="str">
            <v>内科</v>
          </cell>
          <cell r="E944">
            <v>15825628291</v>
          </cell>
          <cell r="F944" t="str">
            <v>2022年</v>
          </cell>
          <cell r="G944" t="str">
            <v>李玉苹</v>
          </cell>
          <cell r="H944" t="str">
            <v>呼吸系统疾病</v>
          </cell>
          <cell r="I944" t="str">
            <v>规培研究生</v>
          </cell>
        </row>
        <row r="945">
          <cell r="B945" t="str">
            <v>7AO262</v>
          </cell>
          <cell r="C945">
            <v>-17452</v>
          </cell>
          <cell r="D945" t="str">
            <v>内科</v>
          </cell>
          <cell r="E945">
            <v>15168756056</v>
          </cell>
          <cell r="F945" t="str">
            <v>2022年</v>
          </cell>
          <cell r="G945" t="str">
            <v>陈婵</v>
          </cell>
          <cell r="H945" t="str">
            <v>考年病房</v>
          </cell>
          <cell r="I945" t="str">
            <v>规培研究生</v>
          </cell>
        </row>
        <row r="946">
          <cell r="B946" t="str">
            <v>7AO263</v>
          </cell>
          <cell r="C946">
            <v>-17453</v>
          </cell>
          <cell r="D946" t="str">
            <v>内科</v>
          </cell>
          <cell r="E946">
            <v>13515850706</v>
          </cell>
          <cell r="F946" t="str">
            <v>2022年</v>
          </cell>
          <cell r="G946" t="str">
            <v>朱再胜</v>
          </cell>
          <cell r="H946" t="str">
            <v>考年病房</v>
          </cell>
          <cell r="I946" t="str">
            <v>规培研究生</v>
          </cell>
        </row>
        <row r="947">
          <cell r="B947" t="str">
            <v>7AO379</v>
          </cell>
          <cell r="C947">
            <v>-17568</v>
          </cell>
          <cell r="D947" t="str">
            <v>内科</v>
          </cell>
          <cell r="E947">
            <v>13806594436</v>
          </cell>
          <cell r="F947" t="str">
            <v>2022年</v>
          </cell>
          <cell r="G947" t="str">
            <v>谷甸娜</v>
          </cell>
          <cell r="H947" t="str">
            <v>肿瘤内科</v>
          </cell>
          <cell r="I947" t="str">
            <v>规培研究生</v>
          </cell>
        </row>
        <row r="948">
          <cell r="B948" t="str">
            <v>7AO381</v>
          </cell>
          <cell r="C948">
            <v>-17570</v>
          </cell>
          <cell r="D948" t="str">
            <v>内科</v>
          </cell>
          <cell r="E948">
            <v>18890018031</v>
          </cell>
          <cell r="F948" t="str">
            <v>2022年</v>
          </cell>
          <cell r="G948" t="str">
            <v>陈锦飞</v>
          </cell>
          <cell r="H948" t="str">
            <v>肿瘤内</v>
          </cell>
          <cell r="I948" t="str">
            <v>规培研究生</v>
          </cell>
        </row>
        <row r="949">
          <cell r="B949" t="str">
            <v>7AM201</v>
          </cell>
          <cell r="C949">
            <v>-14856</v>
          </cell>
          <cell r="D949" t="str">
            <v>内科</v>
          </cell>
          <cell r="E949">
            <v>17885065667</v>
          </cell>
          <cell r="F949" t="str">
            <v>2022年</v>
          </cell>
          <cell r="G949" t="str">
            <v>俞富军</v>
          </cell>
          <cell r="H949" t="str">
            <v>消化系统疾病</v>
          </cell>
          <cell r="I949" t="str">
            <v>规培研究生</v>
          </cell>
        </row>
        <row r="950">
          <cell r="B950" t="str">
            <v>7AO455</v>
          </cell>
          <cell r="C950">
            <v>-17652</v>
          </cell>
          <cell r="D950" t="str">
            <v>内科</v>
          </cell>
          <cell r="E950">
            <v>15543568039</v>
          </cell>
          <cell r="F950" t="str">
            <v>2022年</v>
          </cell>
          <cell r="G950" t="str">
            <v>宋伟宏</v>
          </cell>
          <cell r="H950" t="e">
            <v>#N/A</v>
          </cell>
          <cell r="I950" t="str">
            <v>规培研究生</v>
          </cell>
        </row>
        <row r="951">
          <cell r="B951" t="str">
            <v>7AO033</v>
          </cell>
          <cell r="C951">
            <v>-17224</v>
          </cell>
          <cell r="D951" t="str">
            <v>皮肤科</v>
          </cell>
          <cell r="E951">
            <v>17357780181</v>
          </cell>
          <cell r="F951" t="str">
            <v>2022年</v>
          </cell>
          <cell r="G951" t="str">
            <v>李智铭</v>
          </cell>
          <cell r="H951" t="str">
            <v>皮肤科</v>
          </cell>
          <cell r="I951" t="str">
            <v>规培研究生</v>
          </cell>
        </row>
        <row r="952">
          <cell r="B952" t="str">
            <v>7AO278</v>
          </cell>
          <cell r="C952">
            <v>-17468</v>
          </cell>
          <cell r="D952" t="str">
            <v>皮肤科</v>
          </cell>
          <cell r="E952">
            <v>13588334528</v>
          </cell>
          <cell r="F952" t="str">
            <v>2022年</v>
          </cell>
          <cell r="G952" t="str">
            <v>李智铭</v>
          </cell>
          <cell r="H952" t="str">
            <v>皮肤科</v>
          </cell>
          <cell r="I952" t="str">
            <v>规培研究生</v>
          </cell>
        </row>
        <row r="953">
          <cell r="B953" t="str">
            <v>7AO279</v>
          </cell>
          <cell r="C953">
            <v>-17469</v>
          </cell>
          <cell r="D953" t="str">
            <v>皮肤科</v>
          </cell>
          <cell r="E953">
            <v>13601482193</v>
          </cell>
          <cell r="F953" t="str">
            <v>2022年</v>
          </cell>
          <cell r="G953" t="str">
            <v>李智铭</v>
          </cell>
          <cell r="H953" t="str">
            <v>皮肤科</v>
          </cell>
          <cell r="I953" t="str">
            <v>规培研究生</v>
          </cell>
        </row>
        <row r="954">
          <cell r="B954" t="str">
            <v>7AO288</v>
          </cell>
          <cell r="C954">
            <v>-17478</v>
          </cell>
          <cell r="D954" t="str">
            <v>全科医学科</v>
          </cell>
          <cell r="E954">
            <v>15157534386</v>
          </cell>
          <cell r="F954" t="str">
            <v>2022年</v>
          </cell>
          <cell r="G954" t="str">
            <v>潘景业</v>
          </cell>
          <cell r="H954" t="str">
            <v>党政综合办公室</v>
          </cell>
          <cell r="I954" t="str">
            <v>规培研究生</v>
          </cell>
        </row>
        <row r="955">
          <cell r="B955" t="str">
            <v>7AO013</v>
          </cell>
          <cell r="C955">
            <v>-17204</v>
          </cell>
          <cell r="D955" t="str">
            <v>神经内科</v>
          </cell>
          <cell r="E955">
            <v>13738330508</v>
          </cell>
          <cell r="F955" t="str">
            <v>2022年</v>
          </cell>
          <cell r="G955" t="str">
            <v>谢成龙</v>
          </cell>
          <cell r="H955" t="str">
            <v>神经内科</v>
          </cell>
          <cell r="I955" t="str">
            <v>规培研究生</v>
          </cell>
        </row>
        <row r="956">
          <cell r="B956" t="str">
            <v>7AO035</v>
          </cell>
          <cell r="C956">
            <v>-17226</v>
          </cell>
          <cell r="D956" t="str">
            <v>神经内科</v>
          </cell>
          <cell r="E956">
            <v>15857707138</v>
          </cell>
          <cell r="F956" t="str">
            <v>2022年</v>
          </cell>
          <cell r="G956" t="str">
            <v>徐惠琴</v>
          </cell>
          <cell r="H956" t="str">
            <v>神经内科</v>
          </cell>
          <cell r="I956" t="str">
            <v>规培研究生</v>
          </cell>
        </row>
        <row r="957">
          <cell r="B957" t="str">
            <v>7AO049</v>
          </cell>
          <cell r="C957">
            <v>-17240</v>
          </cell>
          <cell r="D957" t="str">
            <v>神经内科</v>
          </cell>
          <cell r="E957">
            <v>17346848836</v>
          </cell>
          <cell r="F957" t="str">
            <v>2022年</v>
          </cell>
          <cell r="G957" t="str">
            <v>邓斌斌</v>
          </cell>
          <cell r="H957" t="str">
            <v>神经内科</v>
          </cell>
          <cell r="I957" t="str">
            <v>规培研究生</v>
          </cell>
        </row>
        <row r="958">
          <cell r="B958" t="str">
            <v>7AO057</v>
          </cell>
          <cell r="C958">
            <v>-17248</v>
          </cell>
          <cell r="D958" t="str">
            <v>神经内科</v>
          </cell>
          <cell r="E958">
            <v>18367761122</v>
          </cell>
          <cell r="F958" t="str">
            <v>2022年</v>
          </cell>
          <cell r="G958" t="str">
            <v>王贞</v>
          </cell>
          <cell r="H958" t="str">
            <v>神经内科</v>
          </cell>
          <cell r="I958" t="str">
            <v>规培研究生</v>
          </cell>
        </row>
        <row r="959">
          <cell r="B959" t="str">
            <v>7AO264</v>
          </cell>
          <cell r="C959">
            <v>-17454</v>
          </cell>
          <cell r="D959" t="str">
            <v>神经内科</v>
          </cell>
          <cell r="E959">
            <v>13857781853</v>
          </cell>
          <cell r="F959" t="str">
            <v>2022年</v>
          </cell>
          <cell r="G959" t="str">
            <v>邵蓓</v>
          </cell>
          <cell r="H959" t="str">
            <v>神经内科</v>
          </cell>
          <cell r="I959" t="str">
            <v>规培研究生</v>
          </cell>
        </row>
        <row r="960">
          <cell r="B960" t="str">
            <v>7AO265</v>
          </cell>
          <cell r="C960">
            <v>-17455</v>
          </cell>
          <cell r="D960" t="str">
            <v>神经内科</v>
          </cell>
          <cell r="E960">
            <v>18257767022</v>
          </cell>
          <cell r="F960" t="str">
            <v>2022年</v>
          </cell>
          <cell r="G960" t="str">
            <v>黄欢捷</v>
          </cell>
          <cell r="H960" t="str">
            <v>神经内科</v>
          </cell>
          <cell r="I960" t="str">
            <v>规培研究生</v>
          </cell>
        </row>
        <row r="961">
          <cell r="B961" t="str">
            <v>7AO266</v>
          </cell>
          <cell r="C961">
            <v>-17456</v>
          </cell>
          <cell r="D961" t="str">
            <v>神经内科</v>
          </cell>
          <cell r="E961">
            <v>15085565614</v>
          </cell>
          <cell r="F961" t="str">
            <v>2022年</v>
          </cell>
          <cell r="G961" t="str">
            <v>林源绍</v>
          </cell>
          <cell r="H961" t="str">
            <v>神经内科</v>
          </cell>
          <cell r="I961" t="str">
            <v>规培研究生</v>
          </cell>
        </row>
        <row r="962">
          <cell r="B962" t="str">
            <v>7AO267</v>
          </cell>
          <cell r="C962">
            <v>-17457</v>
          </cell>
          <cell r="D962" t="str">
            <v>神经内科</v>
          </cell>
          <cell r="E962">
            <v>15868501232</v>
          </cell>
          <cell r="F962" t="str">
            <v>2022年</v>
          </cell>
          <cell r="G962" t="str">
            <v>王新施</v>
          </cell>
          <cell r="H962" t="str">
            <v>神经内科</v>
          </cell>
          <cell r="I962" t="str">
            <v>规培研究生</v>
          </cell>
        </row>
        <row r="963">
          <cell r="B963" t="str">
            <v>7AO268</v>
          </cell>
          <cell r="C963">
            <v>-17458</v>
          </cell>
          <cell r="D963" t="str">
            <v>神经内科</v>
          </cell>
          <cell r="E963">
            <v>18787092524</v>
          </cell>
          <cell r="F963" t="str">
            <v>2022年</v>
          </cell>
          <cell r="G963" t="str">
            <v>何金彩</v>
          </cell>
          <cell r="H963" t="str">
            <v>神经内科</v>
          </cell>
          <cell r="I963" t="str">
            <v>规培研究生</v>
          </cell>
        </row>
        <row r="964">
          <cell r="B964" t="str">
            <v>7AO269</v>
          </cell>
          <cell r="C964">
            <v>-17459</v>
          </cell>
          <cell r="D964" t="str">
            <v>神经内科</v>
          </cell>
          <cell r="E964">
            <v>18035733083</v>
          </cell>
          <cell r="F964" t="str">
            <v>2022年</v>
          </cell>
          <cell r="G964" t="str">
            <v>邵蓓</v>
          </cell>
          <cell r="H964" t="str">
            <v>神经内科</v>
          </cell>
          <cell r="I964" t="str">
            <v>规培研究生</v>
          </cell>
        </row>
        <row r="965">
          <cell r="B965" t="str">
            <v>7AO270</v>
          </cell>
          <cell r="C965">
            <v>-17460</v>
          </cell>
          <cell r="D965" t="str">
            <v>神经内科</v>
          </cell>
          <cell r="E965">
            <v>15158721095</v>
          </cell>
          <cell r="F965" t="str">
            <v>2022年</v>
          </cell>
          <cell r="G965" t="str">
            <v>林源绍</v>
          </cell>
          <cell r="H965" t="str">
            <v>神经内科</v>
          </cell>
          <cell r="I965" t="str">
            <v>规培研究生</v>
          </cell>
        </row>
        <row r="966">
          <cell r="B966" t="str">
            <v>7AO271</v>
          </cell>
          <cell r="C966">
            <v>-17461</v>
          </cell>
          <cell r="D966" t="str">
            <v>神经内科</v>
          </cell>
          <cell r="E966">
            <v>19817596410</v>
          </cell>
          <cell r="F966" t="str">
            <v>2022年</v>
          </cell>
          <cell r="G966" t="str">
            <v>何金彩</v>
          </cell>
          <cell r="H966" t="str">
            <v>神经内科</v>
          </cell>
          <cell r="I966" t="str">
            <v>规培研究生</v>
          </cell>
        </row>
        <row r="967">
          <cell r="B967" t="str">
            <v>7AO272</v>
          </cell>
          <cell r="C967">
            <v>-17462</v>
          </cell>
          <cell r="D967" t="str">
            <v>神经内科</v>
          </cell>
          <cell r="E967">
            <v>13754293679</v>
          </cell>
          <cell r="F967" t="str">
            <v>2022年</v>
          </cell>
          <cell r="G967" t="str">
            <v>徐惠琴</v>
          </cell>
          <cell r="H967" t="str">
            <v>神经内科</v>
          </cell>
          <cell r="I967" t="str">
            <v>规培研究生</v>
          </cell>
        </row>
        <row r="968">
          <cell r="B968" t="str">
            <v>7AO273</v>
          </cell>
          <cell r="C968">
            <v>-17463</v>
          </cell>
          <cell r="D968" t="str">
            <v>神经内科</v>
          </cell>
          <cell r="E968">
            <v>18113534635</v>
          </cell>
          <cell r="F968" t="str">
            <v>2022年</v>
          </cell>
          <cell r="G968" t="str">
            <v>张旭</v>
          </cell>
          <cell r="H968" t="str">
            <v>神经内科</v>
          </cell>
          <cell r="I968" t="str">
            <v>规培研究生</v>
          </cell>
        </row>
        <row r="969">
          <cell r="B969" t="str">
            <v>7AO274</v>
          </cell>
          <cell r="C969">
            <v>-17464</v>
          </cell>
          <cell r="D969" t="str">
            <v>神经内科</v>
          </cell>
          <cell r="E969">
            <v>15258639778</v>
          </cell>
          <cell r="F969" t="str">
            <v>2022年</v>
          </cell>
          <cell r="G969" t="str">
            <v>张旭</v>
          </cell>
          <cell r="H969" t="str">
            <v>神经内科</v>
          </cell>
          <cell r="I969" t="str">
            <v>规培研究生</v>
          </cell>
        </row>
        <row r="970">
          <cell r="B970" t="str">
            <v>7AO275</v>
          </cell>
          <cell r="C970">
            <v>-17465</v>
          </cell>
          <cell r="D970" t="str">
            <v>神经内科</v>
          </cell>
          <cell r="E970">
            <v>15267753350</v>
          </cell>
          <cell r="F970" t="str">
            <v>2022年</v>
          </cell>
          <cell r="G970" t="str">
            <v>程建华</v>
          </cell>
          <cell r="H970" t="str">
            <v>神经内科</v>
          </cell>
          <cell r="I970" t="str">
            <v>规培研究生</v>
          </cell>
        </row>
        <row r="971">
          <cell r="B971" t="str">
            <v>7AO276</v>
          </cell>
          <cell r="C971">
            <v>-17466</v>
          </cell>
          <cell r="D971" t="str">
            <v>神经内科</v>
          </cell>
          <cell r="E971">
            <v>17537200025</v>
          </cell>
          <cell r="F971" t="str">
            <v>2022年</v>
          </cell>
          <cell r="G971" t="str">
            <v>何金彩</v>
          </cell>
          <cell r="H971" t="str">
            <v>神经内科</v>
          </cell>
          <cell r="I971" t="str">
            <v>规培研究生</v>
          </cell>
        </row>
        <row r="972">
          <cell r="B972" t="str">
            <v>7AO454</v>
          </cell>
          <cell r="C972">
            <v>-17651</v>
          </cell>
          <cell r="D972" t="str">
            <v>神经内科</v>
          </cell>
          <cell r="E972">
            <v>15990174006</v>
          </cell>
          <cell r="F972" t="str">
            <v>2022年</v>
          </cell>
          <cell r="G972" t="str">
            <v>宋伟宏</v>
          </cell>
          <cell r="H972" t="e">
            <v>#N/A</v>
          </cell>
          <cell r="I972" t="str">
            <v>规培研究生</v>
          </cell>
        </row>
        <row r="973">
          <cell r="B973" t="str">
            <v>7AO005</v>
          </cell>
          <cell r="C973">
            <v>-17196</v>
          </cell>
          <cell r="D973" t="str">
            <v>外科</v>
          </cell>
          <cell r="E973">
            <v>18268643431</v>
          </cell>
          <cell r="F973" t="str">
            <v>2022年</v>
          </cell>
          <cell r="G973" t="str">
            <v>瞿金妙</v>
          </cell>
          <cell r="H973" t="str">
            <v>甲状腺外科</v>
          </cell>
          <cell r="I973" t="str">
            <v>规培研究生</v>
          </cell>
        </row>
        <row r="974">
          <cell r="B974" t="str">
            <v>7AO006</v>
          </cell>
          <cell r="C974">
            <v>-17197</v>
          </cell>
          <cell r="D974" t="str">
            <v>外科</v>
          </cell>
          <cell r="E974">
            <v>13738332789</v>
          </cell>
          <cell r="F974" t="str">
            <v>2022年</v>
          </cell>
          <cell r="G974" t="str">
            <v>黄关立</v>
          </cell>
          <cell r="H974" t="str">
            <v>甲状腺外科</v>
          </cell>
          <cell r="I974" t="str">
            <v>规培研究生</v>
          </cell>
        </row>
        <row r="975">
          <cell r="B975" t="str">
            <v>7AO019</v>
          </cell>
          <cell r="C975">
            <v>-17210</v>
          </cell>
          <cell r="D975" t="str">
            <v>外科</v>
          </cell>
          <cell r="E975">
            <v>13968681058</v>
          </cell>
          <cell r="F975" t="str">
            <v>2022年</v>
          </cell>
          <cell r="G975" t="str">
            <v>陈钢</v>
          </cell>
          <cell r="H975" t="str">
            <v>肝胆外科</v>
          </cell>
          <cell r="I975" t="str">
            <v>规培研究生</v>
          </cell>
        </row>
        <row r="976">
          <cell r="B976" t="str">
            <v>7AO021</v>
          </cell>
          <cell r="C976">
            <v>-17212</v>
          </cell>
          <cell r="D976" t="str">
            <v>外科</v>
          </cell>
          <cell r="E976">
            <v>18867791578</v>
          </cell>
          <cell r="F976" t="str">
            <v>2022年</v>
          </cell>
          <cell r="G976" t="str">
            <v>郑亦胡</v>
          </cell>
          <cell r="H976" t="str">
            <v>肝胆外科</v>
          </cell>
          <cell r="I976" t="str">
            <v>规培研究生</v>
          </cell>
        </row>
        <row r="977">
          <cell r="B977" t="str">
            <v>7AO040</v>
          </cell>
          <cell r="C977">
            <v>-17231</v>
          </cell>
          <cell r="D977" t="str">
            <v>外科</v>
          </cell>
          <cell r="E977">
            <v>15257711858</v>
          </cell>
          <cell r="F977" t="str">
            <v>2022年</v>
          </cell>
          <cell r="G977" t="str">
            <v>戴璇璇</v>
          </cell>
          <cell r="H977" t="str">
            <v>乳腺外科</v>
          </cell>
          <cell r="I977" t="str">
            <v>规培研究生</v>
          </cell>
        </row>
        <row r="978">
          <cell r="B978" t="str">
            <v>7AO041</v>
          </cell>
          <cell r="C978">
            <v>-17232</v>
          </cell>
          <cell r="D978" t="str">
            <v>外科</v>
          </cell>
          <cell r="E978">
            <v>15258720668</v>
          </cell>
          <cell r="F978" t="str">
            <v>2022年</v>
          </cell>
          <cell r="G978" t="str">
            <v>俞富祥</v>
          </cell>
          <cell r="H978" t="str">
            <v>肝胆胰外科</v>
          </cell>
          <cell r="I978" t="str">
            <v>规培研究生</v>
          </cell>
        </row>
        <row r="979">
          <cell r="B979" t="str">
            <v>7AO050</v>
          </cell>
          <cell r="C979">
            <v>-17241</v>
          </cell>
          <cell r="D979" t="str">
            <v>外科</v>
          </cell>
          <cell r="E979">
            <v>18858718528</v>
          </cell>
          <cell r="F979" t="str">
            <v>2022年</v>
          </cell>
          <cell r="G979" t="str">
            <v>左志贵</v>
          </cell>
          <cell r="H979" t="str">
            <v>结直肠肛门外科</v>
          </cell>
          <cell r="I979" t="str">
            <v>规培研究生</v>
          </cell>
        </row>
        <row r="980">
          <cell r="B980" t="str">
            <v>7AO056</v>
          </cell>
          <cell r="C980">
            <v>-17247</v>
          </cell>
          <cell r="D980" t="str">
            <v>外科</v>
          </cell>
          <cell r="E980">
            <v>18867792206</v>
          </cell>
          <cell r="F980" t="str">
            <v>2022年</v>
          </cell>
          <cell r="G980" t="str">
            <v>陈钢</v>
          </cell>
          <cell r="H980" t="str">
            <v>肝胆外科</v>
          </cell>
          <cell r="I980" t="str">
            <v>规培研究生</v>
          </cell>
        </row>
        <row r="981">
          <cell r="B981" t="str">
            <v>7AO058</v>
          </cell>
          <cell r="C981">
            <v>-17249</v>
          </cell>
          <cell r="D981" t="str">
            <v>外科</v>
          </cell>
          <cell r="E981">
            <v>15968718768</v>
          </cell>
          <cell r="F981" t="str">
            <v>2022年</v>
          </cell>
          <cell r="G981" t="str">
            <v>王瓯晨</v>
          </cell>
          <cell r="H981" t="str">
            <v>乳腺外科</v>
          </cell>
          <cell r="I981" t="str">
            <v>规培研究生</v>
          </cell>
        </row>
        <row r="982">
          <cell r="B982" t="str">
            <v>7AO062</v>
          </cell>
          <cell r="C982">
            <v>-17253</v>
          </cell>
          <cell r="D982" t="str">
            <v>外科</v>
          </cell>
          <cell r="E982">
            <v>15070468616</v>
          </cell>
          <cell r="F982" t="str">
            <v>2022年</v>
          </cell>
          <cell r="G982" t="str">
            <v>胡孝渠</v>
          </cell>
          <cell r="H982" t="str">
            <v>乳腺外科</v>
          </cell>
          <cell r="I982" t="str">
            <v>规培研究生</v>
          </cell>
        </row>
        <row r="983">
          <cell r="B983" t="str">
            <v>7AO063</v>
          </cell>
          <cell r="C983">
            <v>-17254</v>
          </cell>
          <cell r="D983" t="str">
            <v>外科</v>
          </cell>
          <cell r="E983">
            <v>13396981570</v>
          </cell>
          <cell r="F983" t="str">
            <v>2022年</v>
          </cell>
          <cell r="G983" t="str">
            <v>单云峰</v>
          </cell>
          <cell r="H983" t="str">
            <v>肝胆胰外科</v>
          </cell>
          <cell r="I983" t="str">
            <v>规培研究生</v>
          </cell>
        </row>
        <row r="984">
          <cell r="B984" t="str">
            <v>7AO295</v>
          </cell>
          <cell r="C984">
            <v>-17485</v>
          </cell>
          <cell r="D984" t="str">
            <v>外科</v>
          </cell>
          <cell r="E984">
            <v>18257755077</v>
          </cell>
          <cell r="F984" t="str">
            <v>2022年</v>
          </cell>
          <cell r="G984" t="str">
            <v>朱千东</v>
          </cell>
          <cell r="H984" t="str">
            <v>肝胆胰外科</v>
          </cell>
          <cell r="I984" t="str">
            <v>规培研究生</v>
          </cell>
        </row>
        <row r="985">
          <cell r="B985" t="str">
            <v>7AO297</v>
          </cell>
          <cell r="C985">
            <v>-17487</v>
          </cell>
          <cell r="D985" t="str">
            <v>外科</v>
          </cell>
          <cell r="E985">
            <v>15058356552</v>
          </cell>
          <cell r="F985" t="str">
            <v>2022年</v>
          </cell>
          <cell r="G985" t="str">
            <v>孙洪伟</v>
          </cell>
          <cell r="H985" t="str">
            <v>肝胆胰外科</v>
          </cell>
          <cell r="I985" t="str">
            <v>规培研究生</v>
          </cell>
        </row>
        <row r="986">
          <cell r="B986" t="str">
            <v>7AO300</v>
          </cell>
          <cell r="C986">
            <v>-17490</v>
          </cell>
          <cell r="D986" t="str">
            <v>外科</v>
          </cell>
          <cell r="E986">
            <v>13634252021</v>
          </cell>
          <cell r="F986" t="str">
            <v>2022年</v>
          </cell>
          <cell r="G986" t="str">
            <v>陈吉彩</v>
          </cell>
          <cell r="H986" t="str">
            <v>疝与腹壁外科</v>
          </cell>
          <cell r="I986" t="str">
            <v>规培研究生</v>
          </cell>
        </row>
        <row r="987">
          <cell r="B987" t="str">
            <v>7AO302</v>
          </cell>
          <cell r="C987">
            <v>-17492</v>
          </cell>
          <cell r="D987" t="str">
            <v>外科</v>
          </cell>
          <cell r="E987">
            <v>15990169892</v>
          </cell>
          <cell r="F987" t="str">
            <v>2022年</v>
          </cell>
          <cell r="G987" t="str">
            <v>潘贻飞</v>
          </cell>
          <cell r="H987" t="str">
            <v>结直肠肛门外科</v>
          </cell>
          <cell r="I987" t="str">
            <v>规培研究生</v>
          </cell>
        </row>
        <row r="988">
          <cell r="B988" t="str">
            <v>7AO305</v>
          </cell>
          <cell r="C988">
            <v>-17495</v>
          </cell>
          <cell r="D988" t="str">
            <v>外科</v>
          </cell>
          <cell r="E988">
            <v>18815258192</v>
          </cell>
          <cell r="F988" t="str">
            <v>2022年</v>
          </cell>
          <cell r="G988" t="str">
            <v>项友群</v>
          </cell>
          <cell r="H988" t="str">
            <v>结直肠肛门外科</v>
          </cell>
          <cell r="I988" t="str">
            <v>规培研究生</v>
          </cell>
        </row>
        <row r="989">
          <cell r="B989" t="str">
            <v>7AO306</v>
          </cell>
          <cell r="C989">
            <v>-17496</v>
          </cell>
          <cell r="D989" t="str">
            <v>外科</v>
          </cell>
          <cell r="E989">
            <v>17835650902</v>
          </cell>
          <cell r="F989" t="str">
            <v>2022年</v>
          </cell>
          <cell r="G989" t="str">
            <v>单云峰</v>
          </cell>
          <cell r="H989" t="str">
            <v>肝胆胰外科</v>
          </cell>
          <cell r="I989" t="str">
            <v>规培研究生</v>
          </cell>
        </row>
        <row r="990">
          <cell r="B990" t="str">
            <v>7AO309</v>
          </cell>
          <cell r="C990">
            <v>-17499</v>
          </cell>
          <cell r="D990" t="str">
            <v>外科</v>
          </cell>
          <cell r="E990">
            <v>15968787638</v>
          </cell>
          <cell r="F990" t="str">
            <v>2022年</v>
          </cell>
          <cell r="G990" t="str">
            <v>陈祥建</v>
          </cell>
          <cell r="H990" t="str">
            <v>创伤外科(急诊外科）</v>
          </cell>
          <cell r="I990" t="str">
            <v>规培研究生</v>
          </cell>
        </row>
        <row r="991">
          <cell r="B991" t="str">
            <v>7AO311</v>
          </cell>
          <cell r="C991">
            <v>-17501</v>
          </cell>
          <cell r="D991" t="str">
            <v>外科</v>
          </cell>
          <cell r="E991">
            <v>15868080391</v>
          </cell>
          <cell r="F991" t="str">
            <v>2022年</v>
          </cell>
          <cell r="G991" t="str">
            <v>黄冬冬</v>
          </cell>
          <cell r="H991" t="str">
            <v>胃肠外科</v>
          </cell>
          <cell r="I991" t="str">
            <v>规培研究生</v>
          </cell>
        </row>
        <row r="992">
          <cell r="B992" t="str">
            <v>7AO312</v>
          </cell>
          <cell r="C992">
            <v>-17502</v>
          </cell>
          <cell r="D992" t="str">
            <v>外科</v>
          </cell>
          <cell r="E992">
            <v>15258097768</v>
          </cell>
          <cell r="F992" t="str">
            <v>2022年</v>
          </cell>
          <cell r="G992" t="str">
            <v>金约朋</v>
          </cell>
          <cell r="H992" t="str">
            <v>肝胆胰外科</v>
          </cell>
          <cell r="I992" t="str">
            <v>规培研究生</v>
          </cell>
        </row>
        <row r="993">
          <cell r="B993" t="str">
            <v>7AO320</v>
          </cell>
          <cell r="C993">
            <v>-17510</v>
          </cell>
          <cell r="D993" t="str">
            <v>外科</v>
          </cell>
          <cell r="E993">
            <v>15824049100</v>
          </cell>
          <cell r="F993" t="str">
            <v>2022年</v>
          </cell>
          <cell r="G993" t="str">
            <v>徐昶</v>
          </cell>
          <cell r="H993" t="str">
            <v>结直肠肛门外科</v>
          </cell>
          <cell r="I993" t="str">
            <v>规培研究生</v>
          </cell>
        </row>
        <row r="994">
          <cell r="B994" t="str">
            <v>7AO321</v>
          </cell>
          <cell r="C994">
            <v>-17511</v>
          </cell>
          <cell r="D994" t="str">
            <v>外科</v>
          </cell>
          <cell r="E994">
            <v>18267722028</v>
          </cell>
          <cell r="F994" t="str">
            <v>2022年</v>
          </cell>
          <cell r="G994" t="str">
            <v>李绍堂</v>
          </cell>
          <cell r="H994" t="str">
            <v>结直肠肛门外科</v>
          </cell>
          <cell r="I994" t="str">
            <v>规培研究生</v>
          </cell>
        </row>
        <row r="995">
          <cell r="B995" t="str">
            <v>7AO324</v>
          </cell>
          <cell r="C995">
            <v>-17514</v>
          </cell>
          <cell r="D995" t="str">
            <v>外科</v>
          </cell>
          <cell r="E995">
            <v>15158605252</v>
          </cell>
          <cell r="F995" t="str">
            <v>2022年</v>
          </cell>
          <cell r="G995" t="str">
            <v>陈钢</v>
          </cell>
          <cell r="H995" t="str">
            <v>肝胆外科</v>
          </cell>
          <cell r="I995" t="str">
            <v>规培研究生</v>
          </cell>
        </row>
        <row r="996">
          <cell r="B996" t="str">
            <v>7AO325</v>
          </cell>
          <cell r="C996">
            <v>-17515</v>
          </cell>
          <cell r="D996" t="str">
            <v>外科</v>
          </cell>
          <cell r="E996">
            <v>13456269886</v>
          </cell>
          <cell r="F996" t="str">
            <v>2022年</v>
          </cell>
          <cell r="G996" t="str">
            <v>韩少良</v>
          </cell>
          <cell r="H996" t="str">
            <v>胃肠外科</v>
          </cell>
          <cell r="I996" t="str">
            <v>规培研究生</v>
          </cell>
        </row>
        <row r="997">
          <cell r="B997" t="str">
            <v>7AO329</v>
          </cell>
          <cell r="C997">
            <v>-17519</v>
          </cell>
          <cell r="D997" t="str">
            <v>外科</v>
          </cell>
          <cell r="E997">
            <v>13868610130</v>
          </cell>
          <cell r="F997" t="str">
            <v>2022年</v>
          </cell>
          <cell r="G997" t="str">
            <v>杨文军</v>
          </cell>
          <cell r="H997" t="str">
            <v>肝胆胰外科</v>
          </cell>
          <cell r="I997" t="str">
            <v>规培研究生</v>
          </cell>
        </row>
        <row r="998">
          <cell r="B998" t="str">
            <v>7AO330</v>
          </cell>
          <cell r="C998">
            <v>-17520</v>
          </cell>
          <cell r="D998" t="str">
            <v>外科</v>
          </cell>
          <cell r="E998">
            <v>15355905001</v>
          </cell>
          <cell r="F998" t="str">
            <v>2022年</v>
          </cell>
          <cell r="G998" t="str">
            <v>沈贤</v>
          </cell>
          <cell r="H998" t="str">
            <v>胃肠外科</v>
          </cell>
          <cell r="I998" t="str">
            <v>规培研究生</v>
          </cell>
        </row>
        <row r="999">
          <cell r="B999" t="str">
            <v>7AO332</v>
          </cell>
          <cell r="C999">
            <v>-17522</v>
          </cell>
          <cell r="D999" t="str">
            <v>外科</v>
          </cell>
          <cell r="E999">
            <v>15968787678</v>
          </cell>
          <cell r="F999" t="str">
            <v>2022年</v>
          </cell>
          <cell r="G999" t="str">
            <v>叶乐驰</v>
          </cell>
          <cell r="H999" t="str">
            <v>结直肠肛门外科</v>
          </cell>
          <cell r="I999" t="str">
            <v>规培研究生</v>
          </cell>
        </row>
        <row r="1000">
          <cell r="B1000" t="str">
            <v>7AO382</v>
          </cell>
          <cell r="C1000">
            <v>-17571</v>
          </cell>
          <cell r="D1000" t="str">
            <v>外科</v>
          </cell>
          <cell r="E1000">
            <v>18582252360</v>
          </cell>
          <cell r="F1000" t="str">
            <v>2022年</v>
          </cell>
          <cell r="G1000" t="str">
            <v>王瓯晨</v>
          </cell>
          <cell r="H1000" t="str">
            <v>乳腺外科</v>
          </cell>
          <cell r="I1000" t="str">
            <v>规培研究生</v>
          </cell>
        </row>
        <row r="1001">
          <cell r="B1001" t="str">
            <v>7AO383</v>
          </cell>
          <cell r="C1001">
            <v>-17572</v>
          </cell>
          <cell r="D1001" t="str">
            <v>外科</v>
          </cell>
          <cell r="E1001">
            <v>13523230638</v>
          </cell>
          <cell r="F1001" t="str">
            <v>2022年</v>
          </cell>
          <cell r="G1001" t="str">
            <v>郭贵龙</v>
          </cell>
          <cell r="H1001" t="str">
            <v>乳腺外科</v>
          </cell>
          <cell r="I1001" t="str">
            <v>规培研究生</v>
          </cell>
        </row>
        <row r="1002">
          <cell r="B1002" t="str">
            <v>7AO385</v>
          </cell>
          <cell r="C1002">
            <v>-17574</v>
          </cell>
          <cell r="D1002" t="str">
            <v>外科</v>
          </cell>
          <cell r="E1002">
            <v>15616158439</v>
          </cell>
          <cell r="F1002" t="str">
            <v>2022年</v>
          </cell>
          <cell r="G1002" t="str">
            <v>张筱骅</v>
          </cell>
          <cell r="H1002" t="str">
            <v>乳腺外科</v>
          </cell>
          <cell r="I1002" t="str">
            <v>规培研究生</v>
          </cell>
        </row>
        <row r="1003">
          <cell r="B1003" t="str">
            <v>7AM401</v>
          </cell>
          <cell r="C1003">
            <v>-14643</v>
          </cell>
          <cell r="D1003" t="str">
            <v>外科</v>
          </cell>
          <cell r="E1003">
            <v>13587955893</v>
          </cell>
          <cell r="F1003" t="str">
            <v>2022年</v>
          </cell>
          <cell r="G1003" t="str">
            <v>陈钢</v>
          </cell>
          <cell r="H1003" t="str">
            <v>肝胆外科</v>
          </cell>
          <cell r="I1003" t="str">
            <v>规培研究生</v>
          </cell>
        </row>
        <row r="1004">
          <cell r="B1004" t="str">
            <v>7AO457</v>
          </cell>
          <cell r="C1004">
            <v>-17682</v>
          </cell>
          <cell r="D1004" t="str">
            <v>外科</v>
          </cell>
          <cell r="E1004">
            <v>13678496445</v>
          </cell>
          <cell r="F1004" t="str">
            <v>2022年</v>
          </cell>
          <cell r="G1004" t="str">
            <v>张雷</v>
          </cell>
          <cell r="H1004" t="str">
            <v>骨科</v>
          </cell>
          <cell r="I1004" t="str">
            <v>规培研究生</v>
          </cell>
        </row>
        <row r="1005">
          <cell r="B1005" t="str">
            <v>7AO443</v>
          </cell>
          <cell r="C1005">
            <v>-16740</v>
          </cell>
          <cell r="D1005" t="str">
            <v>外科</v>
          </cell>
          <cell r="E1005">
            <v>13906630562</v>
          </cell>
          <cell r="F1005" t="str">
            <v>2022年</v>
          </cell>
          <cell r="G1005" t="str">
            <v>沈贤</v>
          </cell>
          <cell r="H1005" t="str">
            <v>胃肠外科</v>
          </cell>
          <cell r="I1005" t="str">
            <v>规培研究生</v>
          </cell>
        </row>
        <row r="1006">
          <cell r="B1006" t="str">
            <v>7AO453</v>
          </cell>
          <cell r="C1006">
            <v>-16749</v>
          </cell>
          <cell r="D1006" t="str">
            <v>外科</v>
          </cell>
          <cell r="E1006">
            <v>18757198691</v>
          </cell>
          <cell r="F1006" t="str">
            <v>2022年</v>
          </cell>
          <cell r="G1006" t="str">
            <v>沈贤</v>
          </cell>
          <cell r="H1006" t="str">
            <v>胃肠外科</v>
          </cell>
          <cell r="I1006" t="str">
            <v>规培研究生</v>
          </cell>
        </row>
        <row r="1007">
          <cell r="B1007" t="str">
            <v>7AO001</v>
          </cell>
          <cell r="C1007">
            <v>-17192</v>
          </cell>
          <cell r="D1007" t="str">
            <v>外科（泌尿外科）</v>
          </cell>
          <cell r="E1007">
            <v>15157759572</v>
          </cell>
          <cell r="F1007" t="str">
            <v>2022年</v>
          </cell>
          <cell r="G1007" t="str">
            <v>夏鹏</v>
          </cell>
          <cell r="H1007" t="str">
            <v>泌尿外科</v>
          </cell>
          <cell r="I1007" t="str">
            <v>规培研究生</v>
          </cell>
        </row>
        <row r="1008">
          <cell r="B1008" t="str">
            <v>7AO010</v>
          </cell>
          <cell r="C1008">
            <v>-17201</v>
          </cell>
          <cell r="D1008" t="str">
            <v>外科（泌尿外科）</v>
          </cell>
          <cell r="E1008">
            <v>13738731378</v>
          </cell>
          <cell r="F1008" t="str">
            <v>2022年</v>
          </cell>
          <cell r="G1008" t="str">
            <v>蔡勇</v>
          </cell>
          <cell r="H1008" t="str">
            <v>泌尿外科</v>
          </cell>
          <cell r="I1008" t="str">
            <v>规培研究生</v>
          </cell>
        </row>
        <row r="1009">
          <cell r="B1009" t="str">
            <v>7AO027</v>
          </cell>
          <cell r="C1009">
            <v>-17218</v>
          </cell>
          <cell r="D1009" t="str">
            <v>外科（泌尿外科）</v>
          </cell>
          <cell r="E1009">
            <v>17010287492</v>
          </cell>
          <cell r="F1009" t="str">
            <v>2022年</v>
          </cell>
          <cell r="G1009" t="str">
            <v>张岩2</v>
          </cell>
          <cell r="H1009" t="str">
            <v>泌尿外科</v>
          </cell>
          <cell r="I1009" t="str">
            <v>规培研究生</v>
          </cell>
        </row>
        <row r="1010">
          <cell r="B1010" t="str">
            <v>7AO296</v>
          </cell>
          <cell r="C1010">
            <v>-17486</v>
          </cell>
          <cell r="D1010" t="str">
            <v>外科（泌尿外科）</v>
          </cell>
          <cell r="E1010">
            <v>15857701058</v>
          </cell>
          <cell r="F1010" t="str">
            <v>2022年</v>
          </cell>
          <cell r="G1010" t="str">
            <v>吴存造</v>
          </cell>
          <cell r="H1010" t="str">
            <v>泌尿外科</v>
          </cell>
          <cell r="I1010" t="str">
            <v>规培研究生</v>
          </cell>
        </row>
        <row r="1011">
          <cell r="B1011" t="str">
            <v>7AO301</v>
          </cell>
          <cell r="C1011">
            <v>-17491</v>
          </cell>
          <cell r="D1011" t="str">
            <v>外科（泌尿外科）</v>
          </cell>
          <cell r="E1011">
            <v>15858825639</v>
          </cell>
          <cell r="F1011" t="str">
            <v>2022年</v>
          </cell>
          <cell r="G1011" t="str">
            <v>江海红</v>
          </cell>
          <cell r="H1011" t="str">
            <v>泌尿外科</v>
          </cell>
          <cell r="I1011" t="str">
            <v>规培研究生</v>
          </cell>
        </row>
        <row r="1012">
          <cell r="B1012" t="str">
            <v>7AO303</v>
          </cell>
          <cell r="C1012">
            <v>-17493</v>
          </cell>
          <cell r="D1012" t="str">
            <v>外科（泌尿外科）</v>
          </cell>
          <cell r="E1012">
            <v>13429270713</v>
          </cell>
          <cell r="F1012" t="str">
            <v>2022年</v>
          </cell>
          <cell r="G1012" t="str">
            <v>陈伟2</v>
          </cell>
          <cell r="H1012" t="str">
            <v>泌尿外科</v>
          </cell>
          <cell r="I1012" t="str">
            <v>规培研究生</v>
          </cell>
        </row>
        <row r="1013">
          <cell r="B1013" t="str">
            <v>7AO307</v>
          </cell>
          <cell r="C1013">
            <v>-17497</v>
          </cell>
          <cell r="D1013" t="str">
            <v>外科（泌尿外科）</v>
          </cell>
          <cell r="E1013">
            <v>15267755683</v>
          </cell>
          <cell r="F1013" t="str">
            <v>2022年</v>
          </cell>
          <cell r="G1013" t="str">
            <v>黄航</v>
          </cell>
          <cell r="H1013" t="str">
            <v>泌尿外科</v>
          </cell>
          <cell r="I1013" t="str">
            <v>规培研究生</v>
          </cell>
        </row>
        <row r="1014">
          <cell r="B1014" t="str">
            <v>7AO308</v>
          </cell>
          <cell r="C1014">
            <v>-17498</v>
          </cell>
          <cell r="D1014" t="str">
            <v>外科（泌尿外科）</v>
          </cell>
          <cell r="E1014">
            <v>15067795335</v>
          </cell>
          <cell r="F1014" t="str">
            <v>2022年</v>
          </cell>
          <cell r="G1014" t="str">
            <v>卢湧湧</v>
          </cell>
          <cell r="H1014" t="str">
            <v>泌尿外科</v>
          </cell>
          <cell r="I1014" t="str">
            <v>规培研究生</v>
          </cell>
        </row>
        <row r="1015">
          <cell r="B1015" t="str">
            <v>7AO315</v>
          </cell>
          <cell r="C1015">
            <v>-17505</v>
          </cell>
          <cell r="D1015" t="str">
            <v>外科（泌尿外科）</v>
          </cell>
          <cell r="E1015">
            <v>15868712708</v>
          </cell>
          <cell r="F1015" t="str">
            <v>2022年</v>
          </cell>
          <cell r="G1015" t="str">
            <v>江海红</v>
          </cell>
          <cell r="H1015" t="str">
            <v>泌尿外科</v>
          </cell>
          <cell r="I1015" t="str">
            <v>规培研究生</v>
          </cell>
        </row>
        <row r="1016">
          <cell r="B1016" t="str">
            <v>7AO317</v>
          </cell>
          <cell r="C1016">
            <v>-17507</v>
          </cell>
          <cell r="D1016" t="str">
            <v>外科（泌尿外科）</v>
          </cell>
          <cell r="E1016">
            <v>15968763567</v>
          </cell>
          <cell r="F1016" t="str">
            <v>2022年</v>
          </cell>
          <cell r="G1016" t="str">
            <v>蔡健</v>
          </cell>
          <cell r="H1016" t="str">
            <v>泌尿外科</v>
          </cell>
          <cell r="I1016" t="str">
            <v>规培研究生</v>
          </cell>
        </row>
        <row r="1017">
          <cell r="B1017" t="str">
            <v>7AO323</v>
          </cell>
          <cell r="C1017">
            <v>-17513</v>
          </cell>
          <cell r="D1017" t="str">
            <v>外科</v>
          </cell>
          <cell r="E1017">
            <v>13587657157</v>
          </cell>
          <cell r="F1017" t="str">
            <v>2022年</v>
          </cell>
          <cell r="G1017" t="str">
            <v>刘政军</v>
          </cell>
          <cell r="H1017" t="str">
            <v>烧伤·伤口中心</v>
          </cell>
          <cell r="I1017" t="str">
            <v>规培研究生</v>
          </cell>
        </row>
        <row r="1018">
          <cell r="B1018" t="str">
            <v>7AO327</v>
          </cell>
          <cell r="C1018">
            <v>-17517</v>
          </cell>
          <cell r="D1018" t="str">
            <v>外科</v>
          </cell>
          <cell r="E1018">
            <v>15868507771</v>
          </cell>
          <cell r="F1018" t="str">
            <v>2022年</v>
          </cell>
          <cell r="G1018" t="str">
            <v>林才</v>
          </cell>
          <cell r="H1018" t="str">
            <v>烧伤·伤口中心</v>
          </cell>
          <cell r="I1018" t="str">
            <v>规培研究生</v>
          </cell>
        </row>
        <row r="1019">
          <cell r="B1019" t="str">
            <v>7AO328</v>
          </cell>
          <cell r="C1019">
            <v>-17518</v>
          </cell>
          <cell r="D1019" t="str">
            <v>外科</v>
          </cell>
          <cell r="E1019">
            <v>18905489607</v>
          </cell>
          <cell r="F1019" t="str">
            <v>2022年</v>
          </cell>
          <cell r="G1019" t="str">
            <v>林才</v>
          </cell>
          <cell r="H1019" t="str">
            <v>烧伤·伤口中心</v>
          </cell>
          <cell r="I1019" t="str">
            <v>规培研究生</v>
          </cell>
        </row>
        <row r="1020">
          <cell r="B1020" t="str">
            <v>7AO022</v>
          </cell>
          <cell r="C1020">
            <v>-17213</v>
          </cell>
          <cell r="D1020" t="str">
            <v>外科（神经外科方向）</v>
          </cell>
          <cell r="E1020">
            <v>13185007063</v>
          </cell>
          <cell r="F1020" t="str">
            <v>2022年</v>
          </cell>
          <cell r="G1020" t="str">
            <v>诸葛启钏</v>
          </cell>
          <cell r="H1020" t="str">
            <v>神经外科</v>
          </cell>
          <cell r="I1020" t="str">
            <v>规培研究生</v>
          </cell>
        </row>
        <row r="1021">
          <cell r="B1021" t="str">
            <v>7AO029</v>
          </cell>
          <cell r="C1021">
            <v>-17220</v>
          </cell>
          <cell r="D1021" t="str">
            <v>外科（神经外科方向）</v>
          </cell>
          <cell r="E1021">
            <v>18092368216</v>
          </cell>
          <cell r="F1021" t="str">
            <v>2022年</v>
          </cell>
          <cell r="G1021" t="str">
            <v>诸葛启钏</v>
          </cell>
          <cell r="H1021" t="str">
            <v>神经外科</v>
          </cell>
          <cell r="I1021" t="str">
            <v>规培研究生</v>
          </cell>
        </row>
        <row r="1022">
          <cell r="B1022" t="str">
            <v>7AO038</v>
          </cell>
          <cell r="C1022">
            <v>-17229</v>
          </cell>
          <cell r="D1022" t="str">
            <v>外科（神经外科方向）</v>
          </cell>
          <cell r="E1022">
            <v>13968833085</v>
          </cell>
          <cell r="F1022" t="str">
            <v>2022年</v>
          </cell>
          <cell r="G1022" t="str">
            <v>苏志鹏</v>
          </cell>
          <cell r="H1022" t="str">
            <v>神经外科</v>
          </cell>
          <cell r="I1022" t="str">
            <v>规培研究生</v>
          </cell>
        </row>
        <row r="1023">
          <cell r="B1023" t="str">
            <v>7AO299</v>
          </cell>
          <cell r="C1023">
            <v>-17489</v>
          </cell>
          <cell r="D1023" t="str">
            <v>外科（神经外科方向）</v>
          </cell>
          <cell r="E1023">
            <v>18967790708</v>
          </cell>
          <cell r="F1023" t="str">
            <v>2022年</v>
          </cell>
          <cell r="G1023" t="str">
            <v>鲁祥和</v>
          </cell>
          <cell r="H1023" t="str">
            <v>神经外科</v>
          </cell>
          <cell r="I1023" t="str">
            <v>规培研究生</v>
          </cell>
        </row>
        <row r="1024">
          <cell r="B1024" t="str">
            <v>7AO304</v>
          </cell>
          <cell r="C1024">
            <v>-17494</v>
          </cell>
          <cell r="D1024" t="str">
            <v>外科（神经外科方向）</v>
          </cell>
          <cell r="E1024">
            <v>15258726669</v>
          </cell>
          <cell r="F1024" t="str">
            <v>2022年</v>
          </cell>
          <cell r="G1024" t="str">
            <v>诸葛启钏</v>
          </cell>
          <cell r="H1024" t="str">
            <v>神经外科</v>
          </cell>
          <cell r="I1024" t="str">
            <v>规培研究生</v>
          </cell>
        </row>
        <row r="1025">
          <cell r="B1025" t="str">
            <v>7AO310</v>
          </cell>
          <cell r="C1025">
            <v>-17500</v>
          </cell>
          <cell r="D1025" t="str">
            <v>外科（神经外科方向）</v>
          </cell>
          <cell r="E1025">
            <v>13468867241</v>
          </cell>
          <cell r="F1025" t="str">
            <v>2022年</v>
          </cell>
          <cell r="G1025" t="str">
            <v>杨建静</v>
          </cell>
          <cell r="H1025" t="str">
            <v>神经外科</v>
          </cell>
          <cell r="I1025" t="str">
            <v>规培研究生</v>
          </cell>
        </row>
        <row r="1026">
          <cell r="B1026" t="str">
            <v>7AO313</v>
          </cell>
          <cell r="C1026">
            <v>-17503</v>
          </cell>
          <cell r="D1026" t="str">
            <v>外科（神经外科方向）</v>
          </cell>
          <cell r="E1026">
            <v>15258086615</v>
          </cell>
          <cell r="F1026" t="str">
            <v>2022年</v>
          </cell>
          <cell r="G1026" t="str">
            <v>夏雷</v>
          </cell>
          <cell r="H1026" t="str">
            <v>神经外科</v>
          </cell>
          <cell r="I1026" t="str">
            <v>规培研究生</v>
          </cell>
        </row>
        <row r="1027">
          <cell r="B1027" t="str">
            <v>7AO314</v>
          </cell>
          <cell r="C1027">
            <v>-17504</v>
          </cell>
          <cell r="D1027" t="str">
            <v>外科（神经外科方向）</v>
          </cell>
          <cell r="E1027">
            <v>18767100915</v>
          </cell>
          <cell r="F1027" t="str">
            <v>2022年</v>
          </cell>
          <cell r="G1027" t="str">
            <v>张宇1</v>
          </cell>
          <cell r="H1027" t="str">
            <v>神经外科</v>
          </cell>
          <cell r="I1027" t="str">
            <v>规培研究生</v>
          </cell>
        </row>
        <row r="1028">
          <cell r="B1028" t="str">
            <v>7AO316</v>
          </cell>
          <cell r="C1028">
            <v>-17506</v>
          </cell>
          <cell r="D1028" t="str">
            <v>外科（神经外科方向）</v>
          </cell>
          <cell r="E1028">
            <v>13968897299</v>
          </cell>
          <cell r="F1028" t="str">
            <v>2022年</v>
          </cell>
          <cell r="G1028" t="str">
            <v>李则群</v>
          </cell>
          <cell r="H1028" t="str">
            <v>神经外科</v>
          </cell>
          <cell r="I1028" t="str">
            <v>规培研究生</v>
          </cell>
        </row>
        <row r="1029">
          <cell r="B1029" t="str">
            <v>7AO319</v>
          </cell>
          <cell r="C1029">
            <v>-17509</v>
          </cell>
          <cell r="D1029" t="str">
            <v>外科（神经外科方向）</v>
          </cell>
          <cell r="E1029">
            <v>15258061338</v>
          </cell>
          <cell r="F1029" t="str">
            <v>2022年</v>
          </cell>
          <cell r="G1029" t="str">
            <v>钟鸣</v>
          </cell>
          <cell r="H1029" t="str">
            <v>神经外科</v>
          </cell>
          <cell r="I1029" t="str">
            <v>规培研究生</v>
          </cell>
        </row>
        <row r="1030">
          <cell r="B1030" t="str">
            <v>7AO326</v>
          </cell>
          <cell r="C1030">
            <v>-17516</v>
          </cell>
          <cell r="D1030" t="str">
            <v>外科（神经外科方向）</v>
          </cell>
          <cell r="E1030">
            <v>18757094298</v>
          </cell>
          <cell r="F1030" t="str">
            <v>2022年</v>
          </cell>
          <cell r="G1030" t="str">
            <v>李群</v>
          </cell>
          <cell r="H1030" t="str">
            <v>神经外科</v>
          </cell>
          <cell r="I1030" t="str">
            <v>规培研究生</v>
          </cell>
        </row>
        <row r="1031">
          <cell r="B1031" t="str">
            <v>7AO024</v>
          </cell>
          <cell r="C1031">
            <v>-17215</v>
          </cell>
          <cell r="D1031" t="str">
            <v>外科（心胸外科）</v>
          </cell>
          <cell r="E1031">
            <v>15968797028</v>
          </cell>
          <cell r="F1031" t="str">
            <v>2022年</v>
          </cell>
          <cell r="G1031" t="str">
            <v>程德志</v>
          </cell>
          <cell r="H1031" t="str">
            <v>心胸外科</v>
          </cell>
          <cell r="I1031" t="str">
            <v>规培研究生</v>
          </cell>
        </row>
        <row r="1032">
          <cell r="B1032" t="str">
            <v>7AO031</v>
          </cell>
          <cell r="C1032">
            <v>-17222</v>
          </cell>
          <cell r="D1032" t="str">
            <v>外科（心胸外科）</v>
          </cell>
          <cell r="E1032">
            <v>17357780365</v>
          </cell>
          <cell r="F1032" t="str">
            <v>2022年</v>
          </cell>
          <cell r="G1032" t="str">
            <v>刘瑜</v>
          </cell>
          <cell r="H1032" t="str">
            <v>心胸外科</v>
          </cell>
          <cell r="I1032" t="str">
            <v>规培研究生</v>
          </cell>
        </row>
        <row r="1033">
          <cell r="B1033" t="str">
            <v>7AO046</v>
          </cell>
          <cell r="C1033">
            <v>-17237</v>
          </cell>
          <cell r="D1033" t="str">
            <v>外科（心胸外科）</v>
          </cell>
          <cell r="E1033">
            <v>15067826660</v>
          </cell>
          <cell r="F1033" t="str">
            <v>2022年</v>
          </cell>
          <cell r="G1033" t="str">
            <v>王珏</v>
          </cell>
          <cell r="H1033" t="str">
            <v>心胸外科</v>
          </cell>
          <cell r="I1033" t="str">
            <v>规培研究生</v>
          </cell>
        </row>
        <row r="1034">
          <cell r="B1034" t="str">
            <v>7AO047</v>
          </cell>
          <cell r="C1034">
            <v>-17238</v>
          </cell>
          <cell r="D1034" t="str">
            <v>外科（心胸外科）</v>
          </cell>
          <cell r="E1034">
            <v>15257712221</v>
          </cell>
          <cell r="F1034" t="str">
            <v>2022年</v>
          </cell>
          <cell r="G1034" t="str">
            <v>林晓铭</v>
          </cell>
          <cell r="H1034" t="str">
            <v>心胸外科</v>
          </cell>
          <cell r="I1034" t="str">
            <v>规培研究生</v>
          </cell>
        </row>
        <row r="1035">
          <cell r="B1035" t="str">
            <v>7AO052</v>
          </cell>
          <cell r="C1035">
            <v>-17243</v>
          </cell>
          <cell r="D1035" t="str">
            <v>外科（心胸外科）</v>
          </cell>
          <cell r="E1035">
            <v>13675783729</v>
          </cell>
          <cell r="F1035" t="str">
            <v>2022年</v>
          </cell>
          <cell r="G1035" t="str">
            <v>程德志</v>
          </cell>
          <cell r="H1035" t="str">
            <v>心胸外科</v>
          </cell>
          <cell r="I1035" t="str">
            <v>规培研究生</v>
          </cell>
        </row>
        <row r="1036">
          <cell r="B1036" t="str">
            <v>7AO298</v>
          </cell>
          <cell r="C1036">
            <v>-17488</v>
          </cell>
          <cell r="D1036" t="str">
            <v>外科（心胸外科）</v>
          </cell>
          <cell r="E1036">
            <v>18989708283</v>
          </cell>
          <cell r="F1036" t="str">
            <v>2022年</v>
          </cell>
          <cell r="G1036" t="str">
            <v>王珏</v>
          </cell>
          <cell r="H1036" t="str">
            <v>心胸外科</v>
          </cell>
          <cell r="I1036" t="str">
            <v>规培研究生</v>
          </cell>
        </row>
        <row r="1037">
          <cell r="B1037" t="str">
            <v>7AO318</v>
          </cell>
          <cell r="C1037">
            <v>-17508</v>
          </cell>
          <cell r="D1037" t="str">
            <v>外科（整形科）</v>
          </cell>
          <cell r="E1037">
            <v>15167067789</v>
          </cell>
          <cell r="F1037" t="str">
            <v>2022年</v>
          </cell>
          <cell r="G1037" t="str">
            <v>李力群</v>
          </cell>
          <cell r="H1037" t="str">
            <v>整形科</v>
          </cell>
          <cell r="I1037" t="str">
            <v>规培研究生</v>
          </cell>
        </row>
        <row r="1038">
          <cell r="B1038" t="str">
            <v>7AO322</v>
          </cell>
          <cell r="C1038">
            <v>-17512</v>
          </cell>
          <cell r="D1038" t="str">
            <v>外科（整形科）</v>
          </cell>
          <cell r="E1038">
            <v>13575449231</v>
          </cell>
          <cell r="F1038" t="str">
            <v>2022年</v>
          </cell>
          <cell r="G1038" t="str">
            <v>李翅翅</v>
          </cell>
          <cell r="H1038" t="str">
            <v>整形科</v>
          </cell>
          <cell r="I1038" t="str">
            <v>规培研究生</v>
          </cell>
        </row>
        <row r="1039">
          <cell r="B1039" t="str">
            <v>7AO331</v>
          </cell>
          <cell r="C1039">
            <v>-17521</v>
          </cell>
          <cell r="D1039" t="str">
            <v>外科（整形科）</v>
          </cell>
          <cell r="E1039">
            <v>18890061894</v>
          </cell>
          <cell r="F1039" t="str">
            <v>2022年</v>
          </cell>
          <cell r="G1039" t="str">
            <v>李力群</v>
          </cell>
          <cell r="H1039" t="str">
            <v>整形科</v>
          </cell>
          <cell r="I1039" t="str">
            <v>规培研究生</v>
          </cell>
        </row>
        <row r="1040">
          <cell r="B1040" t="str">
            <v>7AM257</v>
          </cell>
          <cell r="C1040" t="str">
            <v>-14912</v>
          </cell>
          <cell r="D1040" t="str">
            <v>外科（整形科）</v>
          </cell>
          <cell r="E1040">
            <v>17179711022</v>
          </cell>
          <cell r="F1040" t="str">
            <v>2022年</v>
          </cell>
          <cell r="G1040" t="str">
            <v>李力群</v>
          </cell>
          <cell r="H1040" t="str">
            <v>整形科</v>
          </cell>
          <cell r="I1040" t="str">
            <v>规培研究生</v>
          </cell>
        </row>
        <row r="1041">
          <cell r="B1041" t="str">
            <v>7AO346</v>
          </cell>
          <cell r="C1041">
            <v>-17535</v>
          </cell>
          <cell r="D1041" t="str">
            <v>眼科</v>
          </cell>
          <cell r="E1041">
            <v>17305112402</v>
          </cell>
          <cell r="F1041" t="str">
            <v>2022年</v>
          </cell>
          <cell r="G1041" t="str">
            <v>蒋自培</v>
          </cell>
          <cell r="H1041" t="str">
            <v>眼科</v>
          </cell>
          <cell r="I1041" t="str">
            <v>规培研究生</v>
          </cell>
        </row>
        <row r="1042">
          <cell r="B1042" t="str">
            <v>7AO286</v>
          </cell>
          <cell r="C1042">
            <v>-17476</v>
          </cell>
          <cell r="D1042" t="str">
            <v>重症医学科</v>
          </cell>
          <cell r="E1042">
            <v>15159689149</v>
          </cell>
          <cell r="F1042" t="str">
            <v>2022年</v>
          </cell>
          <cell r="G1042" t="str">
            <v>潘景业</v>
          </cell>
          <cell r="H1042" t="str">
            <v>党政综合办公室</v>
          </cell>
          <cell r="I1042" t="str">
            <v>规培研究生</v>
          </cell>
        </row>
        <row r="1043">
          <cell r="B1043" t="str">
            <v>7AO287</v>
          </cell>
          <cell r="C1043">
            <v>-17477</v>
          </cell>
          <cell r="D1043" t="str">
            <v>重症医学科</v>
          </cell>
          <cell r="E1043">
            <v>15868720229</v>
          </cell>
          <cell r="F1043" t="str">
            <v>2022年</v>
          </cell>
          <cell r="G1043" t="str">
            <v>潘景业</v>
          </cell>
          <cell r="H1043" t="str">
            <v>党政综合办公室</v>
          </cell>
          <cell r="I1043" t="str">
            <v>规培研究生</v>
          </cell>
        </row>
        <row r="1044">
          <cell r="B1044">
            <v>120003</v>
          </cell>
          <cell r="C1044">
            <v>14247</v>
          </cell>
          <cell r="D1044" t="str">
            <v>急诊科</v>
          </cell>
          <cell r="E1044">
            <v>13396777782</v>
          </cell>
          <cell r="F1044" t="str">
            <v>2020年</v>
          </cell>
          <cell r="G1044" t="str">
            <v>黄唯佳</v>
          </cell>
          <cell r="H1044" t="str">
            <v>急诊科</v>
          </cell>
          <cell r="I1044" t="str">
            <v>住院医师-本院</v>
          </cell>
        </row>
        <row r="1045">
          <cell r="B1045">
            <v>121033</v>
          </cell>
          <cell r="C1045">
            <v>14697</v>
          </cell>
          <cell r="D1045" t="str">
            <v>骨科</v>
          </cell>
          <cell r="E1045">
            <v>13567785233</v>
          </cell>
          <cell r="F1045" t="str">
            <v>2021年</v>
          </cell>
          <cell r="G1045" t="str">
            <v>张怀保</v>
          </cell>
          <cell r="H1045" t="str">
            <v>骨科</v>
          </cell>
          <cell r="I1045" t="str">
            <v>住院医师-本院</v>
          </cell>
        </row>
        <row r="1046">
          <cell r="B1046" t="str">
            <v>727L98</v>
          </cell>
          <cell r="C1046">
            <v>15066</v>
          </cell>
          <cell r="D1046" t="str">
            <v>全科医学科</v>
          </cell>
          <cell r="E1046">
            <v>17794620258</v>
          </cell>
          <cell r="F1046" t="str">
            <v>2021年</v>
          </cell>
          <cell r="G1046" t="str">
            <v>陈婵</v>
          </cell>
          <cell r="H1046" t="str">
            <v>老年病科(干部保健)</v>
          </cell>
          <cell r="I1046" t="str">
            <v>住院医师-外院</v>
          </cell>
        </row>
        <row r="1047">
          <cell r="B1047" t="str">
            <v>727L99</v>
          </cell>
          <cell r="C1047">
            <v>15067</v>
          </cell>
          <cell r="D1047" t="str">
            <v>全科医学科</v>
          </cell>
          <cell r="E1047">
            <v>13857783575</v>
          </cell>
          <cell r="F1047" t="str">
            <v>2021年</v>
          </cell>
          <cell r="G1047" t="str">
            <v>余华</v>
          </cell>
          <cell r="H1047" t="str">
            <v>老年病科(干部保健)</v>
          </cell>
          <cell r="I1047" t="str">
            <v>住院医师-外院</v>
          </cell>
        </row>
        <row r="1048">
          <cell r="B1048" t="str">
            <v>727L92</v>
          </cell>
          <cell r="C1048">
            <v>15060</v>
          </cell>
          <cell r="D1048" t="str">
            <v>全科医学科</v>
          </cell>
          <cell r="E1048">
            <v>15868706268</v>
          </cell>
          <cell r="F1048" t="str">
            <v>2021年</v>
          </cell>
          <cell r="G1048" t="str">
            <v>李佳2</v>
          </cell>
          <cell r="H1048" t="str">
            <v>神经内科</v>
          </cell>
          <cell r="I1048" t="str">
            <v>住院医师-外院</v>
          </cell>
        </row>
        <row r="1049">
          <cell r="B1049" t="str">
            <v>728L04</v>
          </cell>
          <cell r="C1049">
            <v>15071</v>
          </cell>
          <cell r="D1049" t="str">
            <v>全科医学科</v>
          </cell>
          <cell r="E1049">
            <v>18668169850</v>
          </cell>
          <cell r="F1049" t="str">
            <v>2021年</v>
          </cell>
          <cell r="G1049" t="str">
            <v>丁晓凯</v>
          </cell>
          <cell r="H1049" t="str">
            <v>肾内科</v>
          </cell>
          <cell r="I1049" t="str">
            <v>住院医师-外院</v>
          </cell>
        </row>
        <row r="1050">
          <cell r="B1050" t="str">
            <v>728L01</v>
          </cell>
          <cell r="C1050">
            <v>15068</v>
          </cell>
          <cell r="D1050" t="str">
            <v>全科医学科</v>
          </cell>
          <cell r="E1050">
            <v>15168759358</v>
          </cell>
          <cell r="F1050" t="str">
            <v>2021年</v>
          </cell>
          <cell r="G1050" t="str">
            <v>李苏霞</v>
          </cell>
          <cell r="H1050" t="str">
            <v>全科医学科</v>
          </cell>
          <cell r="I1050" t="str">
            <v>住院医师-外院</v>
          </cell>
        </row>
        <row r="1051">
          <cell r="B1051" t="str">
            <v>728L02</v>
          </cell>
          <cell r="C1051">
            <v>15069</v>
          </cell>
          <cell r="D1051" t="str">
            <v>全科医学科</v>
          </cell>
          <cell r="E1051">
            <v>18458796396</v>
          </cell>
          <cell r="F1051" t="str">
            <v>2021年</v>
          </cell>
          <cell r="G1051" t="str">
            <v>李苏霞</v>
          </cell>
          <cell r="H1051" t="str">
            <v>全科医学科</v>
          </cell>
          <cell r="I1051" t="str">
            <v>住院医师-外院</v>
          </cell>
        </row>
        <row r="1052">
          <cell r="B1052" t="str">
            <v>728L03</v>
          </cell>
          <cell r="C1052">
            <v>15070</v>
          </cell>
          <cell r="D1052" t="str">
            <v>全科医学科</v>
          </cell>
          <cell r="E1052">
            <v>13868677920</v>
          </cell>
          <cell r="F1052" t="str">
            <v>2021年</v>
          </cell>
          <cell r="G1052" t="str">
            <v>谷雪梅</v>
          </cell>
          <cell r="H1052" t="str">
            <v>内分泌科</v>
          </cell>
          <cell r="I1052" t="str">
            <v>住院医师-外院</v>
          </cell>
        </row>
        <row r="1053">
          <cell r="B1053" t="str">
            <v>727L91</v>
          </cell>
          <cell r="C1053">
            <v>15059</v>
          </cell>
          <cell r="D1053" t="str">
            <v>全科医学科</v>
          </cell>
          <cell r="E1053">
            <v>15858838087</v>
          </cell>
          <cell r="F1053" t="str">
            <v>2021年</v>
          </cell>
          <cell r="G1053" t="str">
            <v>张冬青</v>
          </cell>
          <cell r="H1053" t="str">
            <v>呼吸与危重症医学科</v>
          </cell>
          <cell r="I1053" t="str">
            <v>住院医师-外院</v>
          </cell>
        </row>
        <row r="1054">
          <cell r="B1054" t="str">
            <v>729L30</v>
          </cell>
          <cell r="C1054">
            <v>15130</v>
          </cell>
          <cell r="D1054" t="str">
            <v>全科医学科</v>
          </cell>
          <cell r="E1054">
            <v>18717246221</v>
          </cell>
          <cell r="F1054" t="str">
            <v>2021年</v>
          </cell>
          <cell r="G1054" t="str">
            <v>吴亚明</v>
          </cell>
          <cell r="H1054" t="str">
            <v>眼科</v>
          </cell>
          <cell r="I1054" t="str">
            <v>住院医师-外院-西藏</v>
          </cell>
        </row>
        <row r="1055">
          <cell r="B1055" t="str">
            <v>7AK390</v>
          </cell>
          <cell r="C1055">
            <v>-12277</v>
          </cell>
          <cell r="D1055" t="str">
            <v>全科医学科</v>
          </cell>
          <cell r="E1055">
            <v>13326020680</v>
          </cell>
          <cell r="F1055" t="str">
            <v>2020年</v>
          </cell>
          <cell r="G1055" t="str">
            <v>潘景业</v>
          </cell>
          <cell r="H1055" t="str">
            <v>党政综合办</v>
          </cell>
          <cell r="I1055" t="str">
            <v>规培研究生</v>
          </cell>
        </row>
        <row r="1056">
          <cell r="B1056" t="str">
            <v>7AM235</v>
          </cell>
          <cell r="C1056">
            <v>-14890</v>
          </cell>
          <cell r="D1056" t="str">
            <v>急诊科</v>
          </cell>
          <cell r="E1056">
            <v>15888279606</v>
          </cell>
          <cell r="F1056" t="str">
            <v>2021年</v>
          </cell>
          <cell r="G1056" t="str">
            <v>洪广亮</v>
          </cell>
          <cell r="H1056" t="str">
            <v>急诊科</v>
          </cell>
          <cell r="I1056" t="str">
            <v>规培研究生</v>
          </cell>
        </row>
        <row r="1057">
          <cell r="B1057" t="str">
            <v>7AM286</v>
          </cell>
          <cell r="C1057">
            <v>-14941</v>
          </cell>
          <cell r="D1057" t="str">
            <v>骨科</v>
          </cell>
          <cell r="E1057">
            <v>15158716636</v>
          </cell>
          <cell r="F1057" t="str">
            <v>2021年</v>
          </cell>
          <cell r="G1057" t="str">
            <v>滕红林</v>
          </cell>
          <cell r="H1057" t="str">
            <v>骨科</v>
          </cell>
          <cell r="I1057" t="str">
            <v>规培研究生</v>
          </cell>
        </row>
        <row r="1058">
          <cell r="B1058">
            <v>622020</v>
          </cell>
          <cell r="C1058">
            <v>15274</v>
          </cell>
          <cell r="D1058" t="str">
            <v>内科</v>
          </cell>
          <cell r="E1058">
            <v>18368716811</v>
          </cell>
          <cell r="F1058" t="str">
            <v>2022年</v>
          </cell>
          <cell r="G1058" t="str">
            <v>梁彬</v>
          </cell>
          <cell r="H1058" t="str">
            <v>肿瘤内科</v>
          </cell>
          <cell r="I1058" t="str">
            <v>住院医师-本院</v>
          </cell>
        </row>
        <row r="1059">
          <cell r="B1059">
            <v>622013</v>
          </cell>
          <cell r="C1059">
            <v>15269</v>
          </cell>
          <cell r="D1059" t="str">
            <v>内科</v>
          </cell>
          <cell r="E1059">
            <v>13685762149</v>
          </cell>
          <cell r="F1059" t="str">
            <v>2022年</v>
          </cell>
          <cell r="G1059" t="str">
            <v>王剑虹</v>
          </cell>
          <cell r="H1059" t="str">
            <v>消化内科</v>
          </cell>
          <cell r="I1059" t="str">
            <v>住院医师-本院</v>
          </cell>
        </row>
        <row r="1060">
          <cell r="B1060" t="str">
            <v>730L36</v>
          </cell>
          <cell r="C1060">
            <v>15459</v>
          </cell>
          <cell r="D1060" t="str">
            <v>骨科</v>
          </cell>
          <cell r="E1060">
            <v>15158589861</v>
          </cell>
          <cell r="F1060" t="str">
            <v>2022年</v>
          </cell>
          <cell r="G1060" t="str">
            <v>张雷2</v>
          </cell>
          <cell r="H1060" t="str">
            <v>骨科</v>
          </cell>
          <cell r="I1060" t="str">
            <v>住院医师-外院</v>
          </cell>
        </row>
        <row r="1061">
          <cell r="B1061">
            <v>622028</v>
          </cell>
          <cell r="C1061">
            <v>15280</v>
          </cell>
          <cell r="D1061" t="str">
            <v>外科</v>
          </cell>
          <cell r="E1061">
            <v>15057716961</v>
          </cell>
          <cell r="F1061" t="str">
            <v>2022年</v>
          </cell>
          <cell r="G1061" t="str">
            <v>项友群</v>
          </cell>
          <cell r="H1061" t="str">
            <v>结直肠肛门外科</v>
          </cell>
          <cell r="I1061" t="str">
            <v>住院医师-本院</v>
          </cell>
        </row>
        <row r="1062">
          <cell r="B1062" t="str">
            <v>7AO336</v>
          </cell>
          <cell r="C1062">
            <v>-17526</v>
          </cell>
          <cell r="D1062" t="str">
            <v>骨科</v>
          </cell>
          <cell r="E1062">
            <v>13634261170</v>
          </cell>
          <cell r="F1062" t="str">
            <v>2022年</v>
          </cell>
          <cell r="G1062" t="str">
            <v>王宇</v>
          </cell>
          <cell r="H1062" t="str">
            <v>骨外科</v>
          </cell>
          <cell r="I1062" t="str">
            <v>规培研究生</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告"/>
      <sheetName val="统计名单"/>
      <sheetName val="总表"/>
      <sheetName val="整理"/>
      <sheetName val="有效"/>
      <sheetName val="透视"/>
      <sheetName val="肿瘤内科"/>
    </sheetNames>
    <sheetDataSet>
      <sheetData sheetId="0"/>
      <sheetData sheetId="1"/>
      <sheetData sheetId="2"/>
      <sheetData sheetId="3"/>
      <sheetData sheetId="4"/>
      <sheetData sheetId="5"/>
      <sheetData sheetId="6">
        <row r="1">
          <cell r="C1" t="str">
            <v>病例讨论</v>
          </cell>
        </row>
        <row r="1">
          <cell r="E1" t="str">
            <v>教学查房</v>
          </cell>
        </row>
        <row r="1">
          <cell r="G1" t="str">
            <v>入科教育</v>
          </cell>
        </row>
        <row r="1">
          <cell r="I1" t="str">
            <v>小讲课</v>
          </cell>
        </row>
        <row r="2">
          <cell r="B2" t="str">
            <v>陈菲</v>
          </cell>
          <cell r="C2">
            <v>2</v>
          </cell>
          <cell r="D2">
            <v>60</v>
          </cell>
          <cell r="E2">
            <v>3</v>
          </cell>
          <cell r="F2">
            <v>90</v>
          </cell>
          <cell r="G2">
            <v>1</v>
          </cell>
          <cell r="H2">
            <v>10</v>
          </cell>
          <cell r="I2">
            <v>2</v>
          </cell>
          <cell r="J2">
            <v>40</v>
          </cell>
        </row>
        <row r="3">
          <cell r="B3" t="str">
            <v>德青卓嘎</v>
          </cell>
          <cell r="C3">
            <v>1</v>
          </cell>
          <cell r="D3">
            <v>30</v>
          </cell>
          <cell r="E3">
            <v>1</v>
          </cell>
          <cell r="F3">
            <v>30</v>
          </cell>
        </row>
        <row r="3">
          <cell r="H3">
            <v>0</v>
          </cell>
          <cell r="I3">
            <v>2</v>
          </cell>
          <cell r="J3">
            <v>40</v>
          </cell>
        </row>
        <row r="4">
          <cell r="B4" t="str">
            <v>何燕磊</v>
          </cell>
        </row>
        <row r="4">
          <cell r="D4">
            <v>0</v>
          </cell>
          <cell r="E4">
            <v>1</v>
          </cell>
          <cell r="F4">
            <v>30</v>
          </cell>
        </row>
        <row r="4">
          <cell r="H4">
            <v>0</v>
          </cell>
          <cell r="I4">
            <v>1</v>
          </cell>
          <cell r="J4">
            <v>20</v>
          </cell>
        </row>
        <row r="5">
          <cell r="B5" t="str">
            <v>黄子元</v>
          </cell>
          <cell r="C5">
            <v>1</v>
          </cell>
          <cell r="D5">
            <v>30</v>
          </cell>
        </row>
        <row r="5">
          <cell r="F5">
            <v>0</v>
          </cell>
        </row>
        <row r="5">
          <cell r="H5">
            <v>0</v>
          </cell>
          <cell r="I5">
            <v>1</v>
          </cell>
          <cell r="J5">
            <v>20</v>
          </cell>
        </row>
        <row r="6">
          <cell r="B6" t="str">
            <v>蒋盼若</v>
          </cell>
          <cell r="C6">
            <v>1</v>
          </cell>
          <cell r="D6">
            <v>30</v>
          </cell>
          <cell r="E6">
            <v>1</v>
          </cell>
          <cell r="F6">
            <v>30</v>
          </cell>
          <cell r="G6">
            <v>1</v>
          </cell>
          <cell r="H6">
            <v>10</v>
          </cell>
          <cell r="I6">
            <v>1</v>
          </cell>
          <cell r="J6">
            <v>20</v>
          </cell>
        </row>
        <row r="7">
          <cell r="B7" t="str">
            <v>毛紫娟</v>
          </cell>
          <cell r="C7">
            <v>2</v>
          </cell>
          <cell r="D7">
            <v>60</v>
          </cell>
          <cell r="E7">
            <v>3</v>
          </cell>
          <cell r="F7">
            <v>90</v>
          </cell>
          <cell r="G7">
            <v>1</v>
          </cell>
          <cell r="H7">
            <v>10</v>
          </cell>
          <cell r="I7">
            <v>3</v>
          </cell>
          <cell r="J7">
            <v>60</v>
          </cell>
        </row>
        <row r="8">
          <cell r="B8" t="str">
            <v>钱欣茹</v>
          </cell>
          <cell r="C8">
            <v>2</v>
          </cell>
          <cell r="D8">
            <v>60</v>
          </cell>
          <cell r="E8">
            <v>3</v>
          </cell>
          <cell r="F8">
            <v>90</v>
          </cell>
          <cell r="G8">
            <v>1</v>
          </cell>
          <cell r="H8">
            <v>10</v>
          </cell>
          <cell r="I8">
            <v>2</v>
          </cell>
          <cell r="J8">
            <v>40</v>
          </cell>
        </row>
        <row r="9">
          <cell r="B9" t="str">
            <v>裘佳存</v>
          </cell>
        </row>
        <row r="9">
          <cell r="D9">
            <v>0</v>
          </cell>
          <cell r="E9">
            <v>2</v>
          </cell>
          <cell r="F9">
            <v>60</v>
          </cell>
        </row>
        <row r="9">
          <cell r="H9">
            <v>0</v>
          </cell>
          <cell r="I9">
            <v>4</v>
          </cell>
          <cell r="J9">
            <v>80</v>
          </cell>
        </row>
        <row r="10">
          <cell r="B10" t="str">
            <v>任晓琳</v>
          </cell>
          <cell r="C10">
            <v>2</v>
          </cell>
          <cell r="D10">
            <v>60</v>
          </cell>
          <cell r="E10">
            <v>2</v>
          </cell>
          <cell r="F10">
            <v>60</v>
          </cell>
          <cell r="G10">
            <v>1</v>
          </cell>
          <cell r="H10">
            <v>10</v>
          </cell>
          <cell r="I10">
            <v>3</v>
          </cell>
          <cell r="J10">
            <v>60</v>
          </cell>
        </row>
        <row r="11">
          <cell r="B11" t="str">
            <v>杨俊辉</v>
          </cell>
          <cell r="C11">
            <v>2</v>
          </cell>
          <cell r="D11">
            <v>60</v>
          </cell>
          <cell r="E11">
            <v>2</v>
          </cell>
          <cell r="F11">
            <v>60</v>
          </cell>
          <cell r="G11">
            <v>1</v>
          </cell>
          <cell r="H11">
            <v>10</v>
          </cell>
          <cell r="I11">
            <v>4</v>
          </cell>
          <cell r="J11">
            <v>80</v>
          </cell>
        </row>
        <row r="12">
          <cell r="B12" t="str">
            <v>陈柳竹</v>
          </cell>
        </row>
        <row r="12">
          <cell r="D12">
            <v>0</v>
          </cell>
          <cell r="E12">
            <v>1</v>
          </cell>
          <cell r="F12">
            <v>30</v>
          </cell>
        </row>
        <row r="12">
          <cell r="H12">
            <v>0</v>
          </cell>
        </row>
        <row r="12">
          <cell r="J12">
            <v>0</v>
          </cell>
        </row>
        <row r="13">
          <cell r="B13" t="str">
            <v>丁巧琦</v>
          </cell>
          <cell r="C13">
            <v>1</v>
          </cell>
          <cell r="D13">
            <v>30</v>
          </cell>
          <cell r="E13">
            <v>1</v>
          </cell>
          <cell r="F13">
            <v>30</v>
          </cell>
          <cell r="G13">
            <v>1</v>
          </cell>
          <cell r="H13">
            <v>10</v>
          </cell>
          <cell r="I13">
            <v>1</v>
          </cell>
          <cell r="J13">
            <v>20</v>
          </cell>
        </row>
        <row r="14">
          <cell r="B14" t="str">
            <v>杜林佳</v>
          </cell>
        </row>
        <row r="14">
          <cell r="D14">
            <v>0</v>
          </cell>
          <cell r="E14">
            <v>1</v>
          </cell>
          <cell r="F14">
            <v>30</v>
          </cell>
        </row>
        <row r="14">
          <cell r="H14">
            <v>0</v>
          </cell>
          <cell r="I14">
            <v>1</v>
          </cell>
          <cell r="J14">
            <v>20</v>
          </cell>
        </row>
        <row r="15">
          <cell r="B15" t="str">
            <v>黄泯茜</v>
          </cell>
          <cell r="C15">
            <v>1</v>
          </cell>
          <cell r="D15">
            <v>30</v>
          </cell>
          <cell r="E15">
            <v>1</v>
          </cell>
          <cell r="F15">
            <v>30</v>
          </cell>
        </row>
        <row r="15">
          <cell r="H15">
            <v>0</v>
          </cell>
          <cell r="I15">
            <v>1</v>
          </cell>
          <cell r="J15">
            <v>20</v>
          </cell>
        </row>
        <row r="16">
          <cell r="B16" t="str">
            <v>黄杨璐</v>
          </cell>
          <cell r="C16">
            <v>1</v>
          </cell>
          <cell r="D16">
            <v>30</v>
          </cell>
          <cell r="E16">
            <v>1</v>
          </cell>
          <cell r="F16">
            <v>30</v>
          </cell>
          <cell r="G16">
            <v>1</v>
          </cell>
          <cell r="H16">
            <v>10</v>
          </cell>
          <cell r="I16">
            <v>1</v>
          </cell>
          <cell r="J16">
            <v>20</v>
          </cell>
        </row>
        <row r="17">
          <cell r="B17" t="str">
            <v>金琪琳</v>
          </cell>
          <cell r="C17">
            <v>3</v>
          </cell>
          <cell r="D17">
            <v>90</v>
          </cell>
          <cell r="E17">
            <v>2</v>
          </cell>
          <cell r="F17">
            <v>60</v>
          </cell>
          <cell r="G17">
            <v>1</v>
          </cell>
          <cell r="H17">
            <v>10</v>
          </cell>
          <cell r="I17">
            <v>2</v>
          </cell>
          <cell r="J17">
            <v>40</v>
          </cell>
        </row>
        <row r="18">
          <cell r="B18" t="str">
            <v>李俊峰</v>
          </cell>
          <cell r="C18">
            <v>1</v>
          </cell>
          <cell r="D18">
            <v>30</v>
          </cell>
          <cell r="E18">
            <v>1</v>
          </cell>
          <cell r="F18">
            <v>30</v>
          </cell>
          <cell r="G18">
            <v>1</v>
          </cell>
          <cell r="H18">
            <v>10</v>
          </cell>
          <cell r="I18">
            <v>2</v>
          </cell>
          <cell r="J18">
            <v>40</v>
          </cell>
        </row>
        <row r="19">
          <cell r="B19" t="str">
            <v>卢宇成</v>
          </cell>
          <cell r="C19">
            <v>2</v>
          </cell>
          <cell r="D19">
            <v>60</v>
          </cell>
          <cell r="E19">
            <v>2</v>
          </cell>
          <cell r="F19">
            <v>60</v>
          </cell>
          <cell r="G19">
            <v>1</v>
          </cell>
          <cell r="H19">
            <v>10</v>
          </cell>
          <cell r="I19">
            <v>2</v>
          </cell>
          <cell r="J19">
            <v>40</v>
          </cell>
        </row>
        <row r="20">
          <cell r="B20" t="str">
            <v>陆莹丹</v>
          </cell>
          <cell r="C20">
            <v>3</v>
          </cell>
          <cell r="D20">
            <v>90</v>
          </cell>
          <cell r="E20">
            <v>2</v>
          </cell>
          <cell r="F20">
            <v>60</v>
          </cell>
          <cell r="G20">
            <v>1</v>
          </cell>
          <cell r="H20">
            <v>10</v>
          </cell>
          <cell r="I20">
            <v>2</v>
          </cell>
          <cell r="J20">
            <v>40</v>
          </cell>
        </row>
        <row r="21">
          <cell r="B21" t="str">
            <v>倪茜茜</v>
          </cell>
          <cell r="C21">
            <v>1</v>
          </cell>
          <cell r="D21">
            <v>30</v>
          </cell>
          <cell r="E21">
            <v>2</v>
          </cell>
          <cell r="F21">
            <v>60</v>
          </cell>
        </row>
        <row r="21">
          <cell r="H21">
            <v>0</v>
          </cell>
        </row>
        <row r="21">
          <cell r="J21">
            <v>0</v>
          </cell>
        </row>
        <row r="22">
          <cell r="B22" t="str">
            <v>潘天恩</v>
          </cell>
          <cell r="C22">
            <v>1</v>
          </cell>
          <cell r="D22">
            <v>30</v>
          </cell>
          <cell r="E22">
            <v>2</v>
          </cell>
          <cell r="F22">
            <v>60</v>
          </cell>
          <cell r="G22">
            <v>1</v>
          </cell>
          <cell r="H22">
            <v>10</v>
          </cell>
          <cell r="I22">
            <v>2</v>
          </cell>
          <cell r="J22">
            <v>40</v>
          </cell>
        </row>
        <row r="23">
          <cell r="B23" t="str">
            <v>陶冰冰</v>
          </cell>
          <cell r="C23">
            <v>1</v>
          </cell>
          <cell r="D23">
            <v>30</v>
          </cell>
          <cell r="E23">
            <v>1</v>
          </cell>
          <cell r="F23">
            <v>30</v>
          </cell>
        </row>
        <row r="23">
          <cell r="H23">
            <v>0</v>
          </cell>
          <cell r="I23">
            <v>1</v>
          </cell>
          <cell r="J23">
            <v>20</v>
          </cell>
        </row>
        <row r="24">
          <cell r="B24" t="str">
            <v>汪望佳</v>
          </cell>
          <cell r="C24">
            <v>1</v>
          </cell>
          <cell r="D24">
            <v>30</v>
          </cell>
          <cell r="E24">
            <v>1</v>
          </cell>
          <cell r="F24">
            <v>30</v>
          </cell>
          <cell r="G24">
            <v>1</v>
          </cell>
          <cell r="H24">
            <v>10</v>
          </cell>
          <cell r="I24">
            <v>2</v>
          </cell>
          <cell r="J24">
            <v>40</v>
          </cell>
        </row>
        <row r="25">
          <cell r="B25" t="str">
            <v>王定洲</v>
          </cell>
          <cell r="C25">
            <v>2</v>
          </cell>
          <cell r="D25">
            <v>60</v>
          </cell>
          <cell r="E25">
            <v>2</v>
          </cell>
          <cell r="F25">
            <v>60</v>
          </cell>
          <cell r="G25">
            <v>1</v>
          </cell>
          <cell r="H25">
            <v>10</v>
          </cell>
          <cell r="I25">
            <v>1</v>
          </cell>
          <cell r="J25">
            <v>20</v>
          </cell>
        </row>
        <row r="26">
          <cell r="B26" t="str">
            <v>翁天豪</v>
          </cell>
        </row>
        <row r="26">
          <cell r="D26">
            <v>0</v>
          </cell>
          <cell r="E26">
            <v>1</v>
          </cell>
          <cell r="F26">
            <v>30</v>
          </cell>
          <cell r="G26">
            <v>1</v>
          </cell>
          <cell r="H26">
            <v>10</v>
          </cell>
        </row>
        <row r="26">
          <cell r="J26">
            <v>0</v>
          </cell>
        </row>
        <row r="27">
          <cell r="B27" t="str">
            <v>翁哲</v>
          </cell>
          <cell r="C27">
            <v>2</v>
          </cell>
          <cell r="D27">
            <v>60</v>
          </cell>
          <cell r="E27">
            <v>2</v>
          </cell>
          <cell r="F27">
            <v>60</v>
          </cell>
          <cell r="G27">
            <v>1</v>
          </cell>
          <cell r="H27">
            <v>10</v>
          </cell>
          <cell r="I27">
            <v>2</v>
          </cell>
          <cell r="J27">
            <v>40</v>
          </cell>
        </row>
        <row r="28">
          <cell r="B28" t="str">
            <v>徐骞</v>
          </cell>
          <cell r="C28">
            <v>1</v>
          </cell>
          <cell r="D28">
            <v>30</v>
          </cell>
        </row>
        <row r="28">
          <cell r="F28">
            <v>0</v>
          </cell>
          <cell r="G28">
            <v>1</v>
          </cell>
          <cell r="H28">
            <v>10</v>
          </cell>
          <cell r="I28">
            <v>2</v>
          </cell>
          <cell r="J28">
            <v>40</v>
          </cell>
        </row>
        <row r="29">
          <cell r="B29" t="str">
            <v>郑丽娜</v>
          </cell>
          <cell r="C29">
            <v>2</v>
          </cell>
          <cell r="D29">
            <v>60</v>
          </cell>
          <cell r="E29">
            <v>2</v>
          </cell>
          <cell r="F29">
            <v>60</v>
          </cell>
          <cell r="G29">
            <v>1</v>
          </cell>
          <cell r="H29">
            <v>10</v>
          </cell>
          <cell r="I29">
            <v>2</v>
          </cell>
          <cell r="J29">
            <v>40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执医考核结果"/>
      <sheetName val="规培23年执医不合格名单"/>
      <sheetName val="年度业务水平测试结果"/>
    </sheetNames>
    <sheetDataSet>
      <sheetData sheetId="0" refreshError="1"/>
      <sheetData sheetId="1" refreshError="1"/>
      <sheetData sheetId="2" refreshError="1">
        <row r="1">
          <cell r="A1" t="str">
            <v>姓名</v>
          </cell>
          <cell r="B1" t="str">
            <v>手机号</v>
          </cell>
          <cell r="C1" t="str">
            <v>证件号</v>
          </cell>
          <cell r="D1" t="str">
            <v>终身码</v>
          </cell>
          <cell r="E1" t="str">
            <v>参培专业</v>
          </cell>
          <cell r="F1" t="str">
            <v>人员类型</v>
          </cell>
          <cell r="G1" t="str">
            <v>考试成绩</v>
          </cell>
          <cell r="H1" t="str">
            <v>全国百分位</v>
          </cell>
          <cell r="I1" t="str">
            <v>档次</v>
          </cell>
          <cell r="J1" t="str">
            <v>备注</v>
          </cell>
          <cell r="K1" t="str">
            <v>12月算了吗</v>
          </cell>
          <cell r="L1" t="str">
            <v>1月算了吗</v>
          </cell>
          <cell r="M1" t="str">
            <v>2月算了吗</v>
          </cell>
          <cell r="N1" t="str">
            <v>2月算到3次了吗</v>
          </cell>
          <cell r="O1" t="str">
            <v>3月算了吗</v>
          </cell>
          <cell r="P1" t="str">
            <v>3月算到3次了吗</v>
          </cell>
          <cell r="Q1" t="str">
            <v>4月算了吗</v>
          </cell>
          <cell r="R1" t="str">
            <v>4月算到3次了吗</v>
          </cell>
          <cell r="S1" t="str">
            <v>5月算了</v>
          </cell>
          <cell r="T1" t="str">
            <v>5月算到三次了吗</v>
          </cell>
          <cell r="U1" t="str">
            <v>6月算了吗</v>
          </cell>
        </row>
        <row r="2">
          <cell r="A2" t="str">
            <v>章卫航</v>
          </cell>
          <cell r="B2" t="str">
            <v>13566276810</v>
          </cell>
          <cell r="C2" t="str">
            <v>330781199612263033</v>
          </cell>
          <cell r="D2" t="str">
            <v>7AK335</v>
          </cell>
          <cell r="E2" t="str">
            <v>妇产科</v>
          </cell>
          <cell r="F2" t="str">
            <v>全日制硕士专业研究生</v>
          </cell>
          <cell r="G2">
            <v>128</v>
          </cell>
          <cell r="H2">
            <v>0.9989</v>
          </cell>
          <cell r="I2" t="str">
            <v>A</v>
          </cell>
        </row>
        <row r="2">
          <cell r="K2">
            <v>100</v>
          </cell>
          <cell r="L2">
            <v>100</v>
          </cell>
          <cell r="M2">
            <v>100</v>
          </cell>
          <cell r="N2">
            <v>3</v>
          </cell>
        </row>
        <row r="2">
          <cell r="P2">
            <v>3</v>
          </cell>
        </row>
        <row r="3">
          <cell r="A3" t="str">
            <v>王子成</v>
          </cell>
          <cell r="B3" t="str">
            <v>13957728193</v>
          </cell>
          <cell r="C3" t="str">
            <v>331003199703060032</v>
          </cell>
          <cell r="D3" t="str">
            <v>7AK384</v>
          </cell>
          <cell r="E3" t="str">
            <v>急诊科</v>
          </cell>
          <cell r="F3" t="str">
            <v>全日制硕士专业研究生</v>
          </cell>
          <cell r="G3">
            <v>116</v>
          </cell>
          <cell r="H3">
            <v>0.9983</v>
          </cell>
          <cell r="I3" t="str">
            <v>A</v>
          </cell>
        </row>
        <row r="3">
          <cell r="K3">
            <v>100</v>
          </cell>
          <cell r="L3">
            <v>100</v>
          </cell>
          <cell r="M3">
            <v>100</v>
          </cell>
          <cell r="N3">
            <v>3</v>
          </cell>
        </row>
        <row r="3">
          <cell r="P3">
            <v>3</v>
          </cell>
        </row>
        <row r="4">
          <cell r="A4" t="str">
            <v>章莹莹</v>
          </cell>
          <cell r="B4" t="str">
            <v>15058301383</v>
          </cell>
          <cell r="C4" t="str">
            <v>330382199711278323</v>
          </cell>
          <cell r="D4" t="str">
            <v>7AK379</v>
          </cell>
          <cell r="E4" t="str">
            <v>麻醉科</v>
          </cell>
          <cell r="F4" t="str">
            <v>全日制硕士专业研究生</v>
          </cell>
          <cell r="G4">
            <v>123</v>
          </cell>
          <cell r="H4">
            <v>0.9981</v>
          </cell>
          <cell r="I4" t="str">
            <v>A</v>
          </cell>
        </row>
        <row r="4">
          <cell r="K4">
            <v>100</v>
          </cell>
          <cell r="L4">
            <v>100</v>
          </cell>
          <cell r="M4">
            <v>100</v>
          </cell>
          <cell r="N4">
            <v>3</v>
          </cell>
        </row>
        <row r="4">
          <cell r="P4">
            <v>3</v>
          </cell>
        </row>
        <row r="5">
          <cell r="A5" t="str">
            <v>郑佳慧</v>
          </cell>
          <cell r="B5" t="str">
            <v>15267753830</v>
          </cell>
          <cell r="C5" t="str">
            <v>330282199610310069</v>
          </cell>
          <cell r="D5" t="str">
            <v>7AK343</v>
          </cell>
          <cell r="E5" t="str">
            <v>耳鼻咽喉科</v>
          </cell>
          <cell r="F5" t="str">
            <v>全日制硕士专业研究生</v>
          </cell>
          <cell r="G5">
            <v>123</v>
          </cell>
          <cell r="H5">
            <v>0.9942</v>
          </cell>
          <cell r="I5" t="str">
            <v>A</v>
          </cell>
        </row>
        <row r="5">
          <cell r="K5">
            <v>100</v>
          </cell>
          <cell r="L5">
            <v>100</v>
          </cell>
          <cell r="M5">
            <v>100</v>
          </cell>
          <cell r="N5">
            <v>3</v>
          </cell>
        </row>
        <row r="5">
          <cell r="P5">
            <v>3</v>
          </cell>
        </row>
        <row r="6">
          <cell r="A6" t="str">
            <v>周紫君</v>
          </cell>
          <cell r="B6" t="str">
            <v>13868309056</v>
          </cell>
          <cell r="C6" t="str">
            <v>330724199711111644</v>
          </cell>
          <cell r="D6" t="str">
            <v>7AK230</v>
          </cell>
          <cell r="E6" t="str">
            <v>内科</v>
          </cell>
          <cell r="F6" t="str">
            <v>全日制硕士专业研究生</v>
          </cell>
          <cell r="G6">
            <v>106</v>
          </cell>
          <cell r="H6">
            <v>0.9937</v>
          </cell>
          <cell r="I6" t="str">
            <v>A</v>
          </cell>
        </row>
        <row r="6">
          <cell r="K6">
            <v>100</v>
          </cell>
          <cell r="L6">
            <v>100</v>
          </cell>
          <cell r="M6">
            <v>100</v>
          </cell>
          <cell r="N6">
            <v>3</v>
          </cell>
        </row>
        <row r="6">
          <cell r="P6">
            <v>3</v>
          </cell>
        </row>
        <row r="7">
          <cell r="A7" t="str">
            <v>周宁</v>
          </cell>
          <cell r="B7" t="str">
            <v>15858258530</v>
          </cell>
          <cell r="C7" t="str">
            <v>330481199608173418</v>
          </cell>
          <cell r="D7" t="str">
            <v>7AK386</v>
          </cell>
          <cell r="E7" t="str">
            <v>急诊科</v>
          </cell>
          <cell r="F7" t="str">
            <v>全日制硕士专业研究生</v>
          </cell>
          <cell r="G7">
            <v>114</v>
          </cell>
          <cell r="H7">
            <v>0.9934</v>
          </cell>
          <cell r="I7" t="str">
            <v>A</v>
          </cell>
        </row>
        <row r="7">
          <cell r="K7">
            <v>100</v>
          </cell>
          <cell r="L7">
            <v>100</v>
          </cell>
          <cell r="M7">
            <v>100</v>
          </cell>
          <cell r="N7">
            <v>3</v>
          </cell>
        </row>
        <row r="7">
          <cell r="P7">
            <v>3</v>
          </cell>
        </row>
        <row r="8">
          <cell r="A8" t="str">
            <v>潘巨元</v>
          </cell>
          <cell r="B8" t="str">
            <v>15267752773</v>
          </cell>
          <cell r="C8" t="str">
            <v>331081199703248536</v>
          </cell>
          <cell r="D8" t="str">
            <v>7AK247</v>
          </cell>
          <cell r="E8" t="str">
            <v>神经内科</v>
          </cell>
          <cell r="F8" t="str">
            <v>全日制硕士专业研究生</v>
          </cell>
          <cell r="G8">
            <v>134</v>
          </cell>
          <cell r="H8">
            <v>0.9932</v>
          </cell>
          <cell r="I8" t="str">
            <v>A</v>
          </cell>
        </row>
        <row r="8">
          <cell r="K8">
            <v>100</v>
          </cell>
          <cell r="L8">
            <v>100</v>
          </cell>
          <cell r="M8">
            <v>100</v>
          </cell>
          <cell r="N8">
            <v>3</v>
          </cell>
        </row>
        <row r="8">
          <cell r="P8">
            <v>3</v>
          </cell>
        </row>
        <row r="9">
          <cell r="A9" t="str">
            <v>徐思思</v>
          </cell>
          <cell r="B9">
            <v>15858851054</v>
          </cell>
          <cell r="C9" t="str">
            <v>330327199401080288</v>
          </cell>
          <cell r="D9">
            <v>120059</v>
          </cell>
          <cell r="E9" t="str">
            <v>眼科</v>
          </cell>
          <cell r="F9" t="str">
            <v>本单位住院医师</v>
          </cell>
          <cell r="G9">
            <v>119</v>
          </cell>
          <cell r="H9">
            <v>0.9924</v>
          </cell>
          <cell r="I9" t="str">
            <v>A</v>
          </cell>
        </row>
        <row r="9">
          <cell r="K9">
            <v>100</v>
          </cell>
          <cell r="L9">
            <v>100</v>
          </cell>
          <cell r="M9">
            <v>100</v>
          </cell>
          <cell r="N9">
            <v>3</v>
          </cell>
        </row>
        <row r="9">
          <cell r="P9">
            <v>3</v>
          </cell>
        </row>
        <row r="10">
          <cell r="A10" t="str">
            <v>徐俊康</v>
          </cell>
          <cell r="B10">
            <v>13326020680</v>
          </cell>
          <cell r="C10" t="str">
            <v>331002199709074914</v>
          </cell>
          <cell r="D10" t="str">
            <v>7AK390</v>
          </cell>
          <cell r="E10" t="str">
            <v>全科</v>
          </cell>
          <cell r="F10" t="str">
            <v>全日制硕士专业研究生</v>
          </cell>
          <cell r="G10">
            <v>110</v>
          </cell>
          <cell r="H10">
            <v>0.9909</v>
          </cell>
          <cell r="I10" t="str">
            <v>A</v>
          </cell>
        </row>
        <row r="10">
          <cell r="K10">
            <v>100</v>
          </cell>
        </row>
        <row r="10">
          <cell r="M10">
            <v>100</v>
          </cell>
          <cell r="N10">
            <v>2</v>
          </cell>
          <cell r="O10">
            <v>100</v>
          </cell>
          <cell r="P10">
            <v>3</v>
          </cell>
        </row>
        <row r="11">
          <cell r="A11" t="str">
            <v>张浩峰</v>
          </cell>
          <cell r="B11">
            <v>13706751552</v>
          </cell>
          <cell r="C11" t="str">
            <v>330621199703087758</v>
          </cell>
          <cell r="D11" t="str">
            <v>7AK334</v>
          </cell>
          <cell r="E11" t="str">
            <v>妇产科</v>
          </cell>
          <cell r="F11" t="str">
            <v>全日制硕士专业研究生</v>
          </cell>
          <cell r="G11">
            <v>123</v>
          </cell>
          <cell r="H11">
            <v>0.9904</v>
          </cell>
          <cell r="I11" t="str">
            <v>A</v>
          </cell>
        </row>
        <row r="11">
          <cell r="K11">
            <v>100</v>
          </cell>
          <cell r="L11">
            <v>100</v>
          </cell>
          <cell r="M11">
            <v>100</v>
          </cell>
          <cell r="N11">
            <v>3</v>
          </cell>
        </row>
        <row r="11">
          <cell r="P11">
            <v>3</v>
          </cell>
        </row>
        <row r="12">
          <cell r="A12" t="str">
            <v>陈源</v>
          </cell>
          <cell r="B12">
            <v>18267726176</v>
          </cell>
          <cell r="C12" t="str">
            <v>430822199802132121</v>
          </cell>
          <cell r="D12" t="str">
            <v>7AK237</v>
          </cell>
          <cell r="E12" t="str">
            <v>儿科</v>
          </cell>
          <cell r="F12" t="str">
            <v>全日制硕士专业研究生</v>
          </cell>
          <cell r="G12">
            <v>103</v>
          </cell>
          <cell r="H12">
            <v>0.9902</v>
          </cell>
          <cell r="I12" t="str">
            <v>A</v>
          </cell>
        </row>
        <row r="12">
          <cell r="K12">
            <v>100</v>
          </cell>
        </row>
        <row r="12">
          <cell r="M12">
            <v>100</v>
          </cell>
          <cell r="N12">
            <v>2</v>
          </cell>
          <cell r="O12">
            <v>100</v>
          </cell>
          <cell r="P12">
            <v>3</v>
          </cell>
        </row>
        <row r="13">
          <cell r="A13" t="str">
            <v>祝珊</v>
          </cell>
          <cell r="B13">
            <v>18267788668</v>
          </cell>
          <cell r="C13" t="str">
            <v>330723199706134327</v>
          </cell>
          <cell r="D13" t="str">
            <v>7AK195</v>
          </cell>
          <cell r="E13" t="str">
            <v>内科</v>
          </cell>
          <cell r="F13" t="str">
            <v>全日制硕士专业研究生</v>
          </cell>
          <cell r="G13">
            <v>103</v>
          </cell>
          <cell r="H13">
            <v>0.982</v>
          </cell>
          <cell r="I13" t="str">
            <v>A</v>
          </cell>
        </row>
        <row r="13">
          <cell r="K13">
            <v>100</v>
          </cell>
          <cell r="L13">
            <v>100</v>
          </cell>
          <cell r="M13">
            <v>100</v>
          </cell>
          <cell r="N13">
            <v>3</v>
          </cell>
        </row>
        <row r="13">
          <cell r="P13">
            <v>3</v>
          </cell>
        </row>
        <row r="14">
          <cell r="A14" t="str">
            <v>魏明均</v>
          </cell>
          <cell r="B14">
            <v>18302311859</v>
          </cell>
          <cell r="C14" t="str">
            <v>35018119961114173X</v>
          </cell>
          <cell r="D14" t="str">
            <v>7AK385</v>
          </cell>
          <cell r="E14" t="str">
            <v>急诊科</v>
          </cell>
          <cell r="F14" t="str">
            <v>全日制硕士专业研究生</v>
          </cell>
          <cell r="G14">
            <v>111</v>
          </cell>
          <cell r="H14">
            <v>0.9813</v>
          </cell>
          <cell r="I14" t="str">
            <v>A</v>
          </cell>
        </row>
        <row r="14">
          <cell r="K14">
            <v>100</v>
          </cell>
          <cell r="L14">
            <v>100</v>
          </cell>
          <cell r="M14">
            <v>100</v>
          </cell>
          <cell r="N14">
            <v>3</v>
          </cell>
        </row>
        <row r="14">
          <cell r="P14">
            <v>3</v>
          </cell>
        </row>
        <row r="15">
          <cell r="A15" t="str">
            <v>金如珺</v>
          </cell>
          <cell r="B15">
            <v>15888278708</v>
          </cell>
          <cell r="C15" t="str">
            <v>330324199708270060</v>
          </cell>
          <cell r="D15" t="str">
            <v>7AK244</v>
          </cell>
          <cell r="E15" t="str">
            <v>神经内科</v>
          </cell>
          <cell r="F15" t="str">
            <v>全日制硕士专业研究生</v>
          </cell>
          <cell r="G15">
            <v>130</v>
          </cell>
          <cell r="H15">
            <v>0.981</v>
          </cell>
          <cell r="I15" t="str">
            <v>A</v>
          </cell>
        </row>
        <row r="15">
          <cell r="K15">
            <v>100</v>
          </cell>
          <cell r="L15">
            <v>100</v>
          </cell>
          <cell r="M15">
            <v>100</v>
          </cell>
          <cell r="N15">
            <v>3</v>
          </cell>
        </row>
        <row r="15">
          <cell r="P15">
            <v>3</v>
          </cell>
        </row>
        <row r="16">
          <cell r="A16" t="str">
            <v>娄栋豪</v>
          </cell>
          <cell r="B16">
            <v>18815011978</v>
          </cell>
          <cell r="C16" t="str">
            <v>330304199703210338</v>
          </cell>
          <cell r="D16" t="str">
            <v>7AK286</v>
          </cell>
          <cell r="E16" t="str">
            <v>外科</v>
          </cell>
          <cell r="F16" t="str">
            <v>全日制硕士专业研究生</v>
          </cell>
          <cell r="G16">
            <v>122</v>
          </cell>
          <cell r="H16">
            <v>0.9802</v>
          </cell>
          <cell r="I16" t="str">
            <v>A</v>
          </cell>
        </row>
        <row r="16">
          <cell r="K16">
            <v>100</v>
          </cell>
          <cell r="L16">
            <v>100</v>
          </cell>
          <cell r="M16">
            <v>100</v>
          </cell>
          <cell r="N16">
            <v>3</v>
          </cell>
        </row>
        <row r="16">
          <cell r="P16">
            <v>3</v>
          </cell>
        </row>
        <row r="17">
          <cell r="A17" t="str">
            <v>上官光井</v>
          </cell>
          <cell r="B17">
            <v>13655775520</v>
          </cell>
          <cell r="C17" t="str">
            <v>330327199408167255</v>
          </cell>
          <cell r="D17" t="str">
            <v>726L52</v>
          </cell>
          <cell r="E17" t="str">
            <v>内科</v>
          </cell>
          <cell r="F17" t="str">
            <v>外单位委托培养住院医师</v>
          </cell>
          <cell r="G17">
            <v>102</v>
          </cell>
          <cell r="H17">
            <v>0.977</v>
          </cell>
          <cell r="I17" t="str">
            <v>A</v>
          </cell>
        </row>
        <row r="17">
          <cell r="K17">
            <v>100</v>
          </cell>
          <cell r="L17">
            <v>100</v>
          </cell>
          <cell r="M17">
            <v>100</v>
          </cell>
          <cell r="N17">
            <v>3</v>
          </cell>
        </row>
        <row r="17">
          <cell r="P17">
            <v>3</v>
          </cell>
        </row>
        <row r="18">
          <cell r="A18" t="str">
            <v>舒平平</v>
          </cell>
          <cell r="B18">
            <v>15957793663</v>
          </cell>
          <cell r="C18" t="str">
            <v>332522199707090041</v>
          </cell>
          <cell r="D18" t="str">
            <v>7AK015</v>
          </cell>
          <cell r="E18" t="str">
            <v>内科</v>
          </cell>
          <cell r="F18" t="str">
            <v>全日制硕士专业研究生</v>
          </cell>
          <cell r="G18">
            <v>102</v>
          </cell>
          <cell r="H18">
            <v>0.977</v>
          </cell>
          <cell r="I18" t="str">
            <v>A</v>
          </cell>
        </row>
        <row r="18">
          <cell r="K18">
            <v>100</v>
          </cell>
          <cell r="L18">
            <v>100</v>
          </cell>
          <cell r="M18">
            <v>100</v>
          </cell>
          <cell r="N18">
            <v>3</v>
          </cell>
        </row>
        <row r="18">
          <cell r="P18">
            <v>3</v>
          </cell>
        </row>
        <row r="19">
          <cell r="A19" t="str">
            <v>郑泽正</v>
          </cell>
          <cell r="B19">
            <v>18867710252</v>
          </cell>
          <cell r="C19" t="str">
            <v>330382199806136336</v>
          </cell>
          <cell r="D19" t="str">
            <v>7AK328</v>
          </cell>
          <cell r="E19" t="str">
            <v>外科（神经外科方向）</v>
          </cell>
          <cell r="F19" t="str">
            <v>全日制硕士专业研究生</v>
          </cell>
          <cell r="G19">
            <v>119</v>
          </cell>
          <cell r="H19">
            <v>0.9767</v>
          </cell>
          <cell r="I19" t="str">
            <v>A</v>
          </cell>
        </row>
        <row r="19">
          <cell r="K19">
            <v>100</v>
          </cell>
          <cell r="L19">
            <v>100</v>
          </cell>
          <cell r="M19">
            <v>100</v>
          </cell>
          <cell r="N19">
            <v>3</v>
          </cell>
        </row>
        <row r="19">
          <cell r="P19">
            <v>3</v>
          </cell>
        </row>
        <row r="20">
          <cell r="A20" t="str">
            <v>胡佩佩</v>
          </cell>
          <cell r="B20">
            <v>15868717196</v>
          </cell>
          <cell r="C20" t="str">
            <v>33032419940210342X</v>
          </cell>
          <cell r="D20">
            <v>120023</v>
          </cell>
          <cell r="E20" t="str">
            <v>全科</v>
          </cell>
          <cell r="F20" t="str">
            <v>本单位住院医师</v>
          </cell>
          <cell r="G20">
            <v>107</v>
          </cell>
          <cell r="H20">
            <v>0.9762</v>
          </cell>
          <cell r="I20" t="str">
            <v>A</v>
          </cell>
        </row>
        <row r="20">
          <cell r="K20">
            <v>100</v>
          </cell>
        </row>
        <row r="20">
          <cell r="N20">
            <v>1</v>
          </cell>
          <cell r="O20">
            <v>100</v>
          </cell>
          <cell r="P20">
            <v>2</v>
          </cell>
          <cell r="Q20">
            <v>100</v>
          </cell>
          <cell r="R20">
            <v>3</v>
          </cell>
        </row>
        <row r="21">
          <cell r="A21" t="str">
            <v>陶鑫</v>
          </cell>
          <cell r="B21">
            <v>18895386086</v>
          </cell>
          <cell r="C21" t="str">
            <v>342901199611157426</v>
          </cell>
          <cell r="D21" t="str">
            <v>7AK339</v>
          </cell>
          <cell r="E21" t="str">
            <v>耳鼻咽喉科</v>
          </cell>
          <cell r="F21" t="str">
            <v>全日制硕士专业研究生</v>
          </cell>
          <cell r="G21">
            <v>118</v>
          </cell>
          <cell r="H21">
            <v>0.9727</v>
          </cell>
          <cell r="I21" t="str">
            <v>A</v>
          </cell>
        </row>
        <row r="21">
          <cell r="K21">
            <v>100</v>
          </cell>
          <cell r="L21">
            <v>100</v>
          </cell>
          <cell r="M21">
            <v>100</v>
          </cell>
          <cell r="N21">
            <v>3</v>
          </cell>
        </row>
        <row r="21">
          <cell r="P21">
            <v>3</v>
          </cell>
        </row>
        <row r="22">
          <cell r="A22" t="str">
            <v>傅萍萍</v>
          </cell>
          <cell r="B22">
            <v>18757744401</v>
          </cell>
          <cell r="C22" t="str">
            <v>330327199411186828</v>
          </cell>
          <cell r="D22">
            <v>120081</v>
          </cell>
          <cell r="E22" t="str">
            <v>放射科</v>
          </cell>
          <cell r="F22" t="str">
            <v>本单位住院医师</v>
          </cell>
          <cell r="G22">
            <v>113</v>
          </cell>
          <cell r="H22">
            <v>0.9717</v>
          </cell>
          <cell r="I22" t="str">
            <v>A</v>
          </cell>
        </row>
        <row r="22">
          <cell r="K22">
            <v>100</v>
          </cell>
          <cell r="L22">
            <v>100</v>
          </cell>
          <cell r="M22">
            <v>100</v>
          </cell>
          <cell r="N22">
            <v>3</v>
          </cell>
        </row>
        <row r="22">
          <cell r="P22">
            <v>3</v>
          </cell>
        </row>
        <row r="23">
          <cell r="A23" t="str">
            <v>郑旋</v>
          </cell>
          <cell r="B23">
            <v>15858517986</v>
          </cell>
          <cell r="C23" t="str">
            <v>330302199606102420</v>
          </cell>
          <cell r="D23" t="str">
            <v>7AK267</v>
          </cell>
          <cell r="E23" t="str">
            <v>放射科</v>
          </cell>
          <cell r="F23" t="str">
            <v>全日制硕士专业研究生</v>
          </cell>
          <cell r="G23">
            <v>113</v>
          </cell>
          <cell r="H23">
            <v>0.9717</v>
          </cell>
          <cell r="I23" t="str">
            <v>A</v>
          </cell>
        </row>
        <row r="23">
          <cell r="K23">
            <v>100</v>
          </cell>
          <cell r="L23">
            <v>100</v>
          </cell>
          <cell r="M23">
            <v>100</v>
          </cell>
          <cell r="N23">
            <v>3</v>
          </cell>
        </row>
        <row r="23">
          <cell r="P23">
            <v>3</v>
          </cell>
        </row>
        <row r="24">
          <cell r="A24" t="str">
            <v>储苇苇</v>
          </cell>
          <cell r="B24">
            <v>18895682837</v>
          </cell>
          <cell r="C24" t="str">
            <v>340824199703145227</v>
          </cell>
          <cell r="D24" t="str">
            <v>7AK201</v>
          </cell>
          <cell r="E24" t="str">
            <v>内科</v>
          </cell>
          <cell r="F24" t="str">
            <v>全日制硕士专业研究生</v>
          </cell>
          <cell r="G24">
            <v>101</v>
          </cell>
          <cell r="H24">
            <v>0.9702</v>
          </cell>
          <cell r="I24" t="str">
            <v>A</v>
          </cell>
        </row>
        <row r="24">
          <cell r="K24">
            <v>100</v>
          </cell>
          <cell r="L24">
            <v>100</v>
          </cell>
          <cell r="M24">
            <v>100</v>
          </cell>
          <cell r="N24">
            <v>3</v>
          </cell>
        </row>
        <row r="24">
          <cell r="P24">
            <v>3</v>
          </cell>
        </row>
        <row r="25">
          <cell r="A25" t="str">
            <v>田俞倩</v>
          </cell>
          <cell r="B25">
            <v>13588142996</v>
          </cell>
          <cell r="C25" t="str">
            <v>330281199612043324</v>
          </cell>
          <cell r="D25" t="str">
            <v>7AK207</v>
          </cell>
          <cell r="E25" t="str">
            <v>内科</v>
          </cell>
          <cell r="F25" t="str">
            <v>全日制硕士专业研究生</v>
          </cell>
          <cell r="G25">
            <v>101</v>
          </cell>
          <cell r="H25">
            <v>0.9702</v>
          </cell>
          <cell r="I25" t="str">
            <v>A</v>
          </cell>
        </row>
        <row r="25">
          <cell r="K25">
            <v>100</v>
          </cell>
          <cell r="L25">
            <v>100</v>
          </cell>
          <cell r="M25">
            <v>100</v>
          </cell>
          <cell r="N25">
            <v>3</v>
          </cell>
        </row>
        <row r="25">
          <cell r="P25">
            <v>3</v>
          </cell>
        </row>
        <row r="26">
          <cell r="A26" t="str">
            <v>杜林佳</v>
          </cell>
          <cell r="B26">
            <v>13958910628</v>
          </cell>
          <cell r="C26" t="str">
            <v>330326199704062224</v>
          </cell>
          <cell r="D26" t="str">
            <v>7AK225</v>
          </cell>
          <cell r="E26" t="str">
            <v>内科</v>
          </cell>
          <cell r="F26" t="str">
            <v>全日制硕士专业研究生</v>
          </cell>
          <cell r="G26">
            <v>100</v>
          </cell>
          <cell r="H26">
            <v>0.9618</v>
          </cell>
          <cell r="I26" t="str">
            <v>A</v>
          </cell>
        </row>
        <row r="26">
          <cell r="K26">
            <v>100</v>
          </cell>
          <cell r="L26">
            <v>100</v>
          </cell>
          <cell r="M26">
            <v>100</v>
          </cell>
          <cell r="N26">
            <v>3</v>
          </cell>
        </row>
        <row r="26">
          <cell r="P26">
            <v>3</v>
          </cell>
        </row>
        <row r="27">
          <cell r="A27" t="str">
            <v>孔令佳</v>
          </cell>
          <cell r="B27">
            <v>13185821905</v>
          </cell>
          <cell r="C27" t="str">
            <v>330327199506090212</v>
          </cell>
          <cell r="D27" t="str">
            <v>726L49</v>
          </cell>
          <cell r="E27" t="str">
            <v>内科</v>
          </cell>
          <cell r="F27" t="str">
            <v>外单位委托培养住院医师</v>
          </cell>
          <cell r="G27">
            <v>100</v>
          </cell>
          <cell r="H27">
            <v>0.9618</v>
          </cell>
          <cell r="I27" t="str">
            <v>A</v>
          </cell>
        </row>
        <row r="27">
          <cell r="K27">
            <v>100</v>
          </cell>
          <cell r="L27">
            <v>100</v>
          </cell>
          <cell r="M27">
            <v>100</v>
          </cell>
          <cell r="N27">
            <v>3</v>
          </cell>
        </row>
        <row r="27">
          <cell r="P27">
            <v>3</v>
          </cell>
        </row>
        <row r="28">
          <cell r="A28" t="str">
            <v>楼婧雯</v>
          </cell>
          <cell r="B28">
            <v>15058323363</v>
          </cell>
          <cell r="C28" t="str">
            <v>339005199605068727</v>
          </cell>
          <cell r="D28" t="str">
            <v>7AK204</v>
          </cell>
          <cell r="E28" t="str">
            <v>内科</v>
          </cell>
          <cell r="F28" t="str">
            <v>全日制硕士专业研究生</v>
          </cell>
          <cell r="G28">
            <v>100</v>
          </cell>
          <cell r="H28">
            <v>0.9618</v>
          </cell>
          <cell r="I28" t="str">
            <v>A</v>
          </cell>
        </row>
        <row r="28">
          <cell r="K28">
            <v>100</v>
          </cell>
          <cell r="L28">
            <v>100</v>
          </cell>
          <cell r="M28">
            <v>100</v>
          </cell>
          <cell r="N28">
            <v>3</v>
          </cell>
        </row>
        <row r="28">
          <cell r="P28">
            <v>3</v>
          </cell>
        </row>
        <row r="29">
          <cell r="A29" t="str">
            <v>郑盛朵</v>
          </cell>
          <cell r="B29">
            <v>18969578873</v>
          </cell>
          <cell r="C29" t="str">
            <v>332526199710070020</v>
          </cell>
          <cell r="D29" t="str">
            <v>7AK194</v>
          </cell>
          <cell r="E29" t="str">
            <v>内科</v>
          </cell>
          <cell r="F29" t="str">
            <v>全日制硕士专业研究生</v>
          </cell>
          <cell r="G29">
            <v>100</v>
          </cell>
          <cell r="H29">
            <v>0.9618</v>
          </cell>
          <cell r="I29" t="str">
            <v>A</v>
          </cell>
        </row>
        <row r="29">
          <cell r="K29">
            <v>100</v>
          </cell>
          <cell r="L29">
            <v>100</v>
          </cell>
          <cell r="M29">
            <v>100</v>
          </cell>
          <cell r="N29">
            <v>3</v>
          </cell>
        </row>
        <row r="29">
          <cell r="P29">
            <v>3</v>
          </cell>
        </row>
        <row r="30">
          <cell r="A30" t="str">
            <v>张杰</v>
          </cell>
          <cell r="B30">
            <v>15258682372</v>
          </cell>
          <cell r="C30" t="str">
            <v>330322199204050010</v>
          </cell>
          <cell r="D30">
            <v>620009</v>
          </cell>
          <cell r="E30" t="str">
            <v>外科</v>
          </cell>
          <cell r="F30" t="str">
            <v>本单位住院医师</v>
          </cell>
          <cell r="G30">
            <v>119</v>
          </cell>
          <cell r="H30">
            <v>0.9547</v>
          </cell>
          <cell r="I30" t="str">
            <v>A</v>
          </cell>
        </row>
        <row r="30">
          <cell r="K30">
            <v>100</v>
          </cell>
          <cell r="L30">
            <v>100</v>
          </cell>
          <cell r="M30">
            <v>100</v>
          </cell>
          <cell r="N30">
            <v>3</v>
          </cell>
        </row>
        <row r="30">
          <cell r="P30">
            <v>3</v>
          </cell>
        </row>
        <row r="31">
          <cell r="A31" t="str">
            <v>倪浩棋</v>
          </cell>
          <cell r="B31">
            <v>15067896730</v>
          </cell>
          <cell r="C31" t="str">
            <v>330382199212012870</v>
          </cell>
          <cell r="D31">
            <v>620015</v>
          </cell>
          <cell r="E31" t="str">
            <v>外科（神经外科方向）</v>
          </cell>
          <cell r="F31" t="str">
            <v>本单位住院医师</v>
          </cell>
          <cell r="G31">
            <v>116</v>
          </cell>
          <cell r="H31">
            <v>0.9534</v>
          </cell>
          <cell r="I31" t="str">
            <v>A</v>
          </cell>
        </row>
        <row r="31">
          <cell r="K31">
            <v>100</v>
          </cell>
          <cell r="L31">
            <v>100</v>
          </cell>
          <cell r="M31">
            <v>100</v>
          </cell>
          <cell r="N31">
            <v>3</v>
          </cell>
        </row>
        <row r="31">
          <cell r="P31">
            <v>3</v>
          </cell>
        </row>
        <row r="32">
          <cell r="A32" t="str">
            <v>王梦佳</v>
          </cell>
          <cell r="B32">
            <v>15058302192</v>
          </cell>
          <cell r="C32" t="str">
            <v>330282199612098700</v>
          </cell>
          <cell r="D32" t="str">
            <v>7AK372</v>
          </cell>
          <cell r="E32" t="str">
            <v>麻醉科</v>
          </cell>
          <cell r="F32" t="str">
            <v>全日制硕士专业研究生</v>
          </cell>
          <cell r="G32">
            <v>114</v>
          </cell>
          <cell r="H32">
            <v>0.9526</v>
          </cell>
          <cell r="I32" t="str">
            <v>A</v>
          </cell>
        </row>
        <row r="32">
          <cell r="K32">
            <v>100</v>
          </cell>
          <cell r="L32">
            <v>100</v>
          </cell>
          <cell r="M32">
            <v>100</v>
          </cell>
          <cell r="N32">
            <v>3</v>
          </cell>
        </row>
        <row r="32">
          <cell r="P32">
            <v>3</v>
          </cell>
        </row>
        <row r="33">
          <cell r="A33" t="str">
            <v>施丽彩</v>
          </cell>
          <cell r="B33">
            <v>15968735890</v>
          </cell>
          <cell r="C33" t="str">
            <v>33072119970509122X</v>
          </cell>
          <cell r="D33" t="str">
            <v>7AK338</v>
          </cell>
          <cell r="E33" t="str">
            <v>耳鼻咽喉科</v>
          </cell>
          <cell r="F33" t="str">
            <v>全日制硕士专业研究生</v>
          </cell>
          <cell r="G33">
            <v>115</v>
          </cell>
          <cell r="H33">
            <v>0.9505</v>
          </cell>
          <cell r="I33" t="str">
            <v>A</v>
          </cell>
        </row>
        <row r="33">
          <cell r="K33">
            <v>100</v>
          </cell>
          <cell r="L33">
            <v>100</v>
          </cell>
          <cell r="M33">
            <v>100</v>
          </cell>
          <cell r="N33">
            <v>3</v>
          </cell>
        </row>
        <row r="33">
          <cell r="P33">
            <v>3</v>
          </cell>
        </row>
        <row r="34">
          <cell r="A34" t="str">
            <v>陈建波</v>
          </cell>
          <cell r="B34">
            <v>18267719068</v>
          </cell>
          <cell r="C34" t="str">
            <v>350924199708270016</v>
          </cell>
          <cell r="D34" t="str">
            <v>726L68</v>
          </cell>
          <cell r="E34" t="str">
            <v>全科</v>
          </cell>
          <cell r="F34" t="str">
            <v>外单位委托培养住院医师</v>
          </cell>
          <cell r="G34">
            <v>104</v>
          </cell>
          <cell r="H34">
            <v>0.9497</v>
          </cell>
          <cell r="I34" t="str">
            <v>A</v>
          </cell>
        </row>
        <row r="34">
          <cell r="K34">
            <v>100</v>
          </cell>
          <cell r="L34">
            <v>100</v>
          </cell>
          <cell r="M34">
            <v>100</v>
          </cell>
          <cell r="N34">
            <v>3</v>
          </cell>
        </row>
        <row r="34">
          <cell r="P34">
            <v>3</v>
          </cell>
        </row>
        <row r="35">
          <cell r="A35" t="str">
            <v>张玉亮</v>
          </cell>
          <cell r="B35">
            <v>17816325337</v>
          </cell>
          <cell r="C35" t="str">
            <v>142601199708126112</v>
          </cell>
          <cell r="D35" t="str">
            <v>7AK327</v>
          </cell>
          <cell r="E35" t="str">
            <v>外科（神经外科方向）</v>
          </cell>
          <cell r="F35" t="str">
            <v>全日制硕士专业研究生</v>
          </cell>
          <cell r="G35">
            <v>115</v>
          </cell>
          <cell r="H35">
            <v>0.9436</v>
          </cell>
          <cell r="I35" t="str">
            <v>A</v>
          </cell>
        </row>
        <row r="35">
          <cell r="K35">
            <v>100</v>
          </cell>
          <cell r="L35">
            <v>100</v>
          </cell>
          <cell r="M35">
            <v>100</v>
          </cell>
          <cell r="N35">
            <v>3</v>
          </cell>
        </row>
        <row r="35">
          <cell r="P35">
            <v>3</v>
          </cell>
        </row>
        <row r="36">
          <cell r="A36" t="str">
            <v>王欢欢</v>
          </cell>
          <cell r="B36">
            <v>13587831673</v>
          </cell>
          <cell r="C36" t="str">
            <v>330327199510228800</v>
          </cell>
          <cell r="D36" t="str">
            <v>7AK271</v>
          </cell>
          <cell r="E36" t="str">
            <v>检验医学科</v>
          </cell>
          <cell r="F36" t="str">
            <v>全日制硕士专业研究生</v>
          </cell>
          <cell r="G36">
            <v>105</v>
          </cell>
          <cell r="H36">
            <v>0.9426</v>
          </cell>
          <cell r="I36" t="str">
            <v>A</v>
          </cell>
        </row>
        <row r="36">
          <cell r="K36">
            <v>100</v>
          </cell>
          <cell r="L36">
            <v>100</v>
          </cell>
          <cell r="M36">
            <v>100</v>
          </cell>
          <cell r="N36">
            <v>3</v>
          </cell>
        </row>
        <row r="36">
          <cell r="P36">
            <v>3</v>
          </cell>
        </row>
        <row r="37">
          <cell r="A37" t="str">
            <v>李程翔</v>
          </cell>
          <cell r="B37">
            <v>15258727608</v>
          </cell>
          <cell r="C37" t="str">
            <v>330322199509050011</v>
          </cell>
          <cell r="D37" t="str">
            <v>726L50</v>
          </cell>
          <cell r="E37" t="str">
            <v>内科</v>
          </cell>
          <cell r="F37" t="str">
            <v>外单位委托培养住院医师</v>
          </cell>
          <cell r="G37">
            <v>98</v>
          </cell>
          <cell r="H37">
            <v>0.9387</v>
          </cell>
          <cell r="I37" t="str">
            <v>A</v>
          </cell>
        </row>
        <row r="37">
          <cell r="K37">
            <v>100</v>
          </cell>
          <cell r="L37">
            <v>100</v>
          </cell>
          <cell r="M37">
            <v>100</v>
          </cell>
          <cell r="N37">
            <v>3</v>
          </cell>
        </row>
        <row r="37">
          <cell r="P37">
            <v>3</v>
          </cell>
        </row>
        <row r="38">
          <cell r="A38" t="str">
            <v>李婕</v>
          </cell>
          <cell r="B38">
            <v>19883736615</v>
          </cell>
          <cell r="C38" t="str">
            <v>330324199701052829</v>
          </cell>
          <cell r="D38" t="str">
            <v>7AK216</v>
          </cell>
          <cell r="E38" t="str">
            <v>内科</v>
          </cell>
          <cell r="F38" t="str">
            <v>全日制硕士专业研究生</v>
          </cell>
          <cell r="G38">
            <v>98</v>
          </cell>
          <cell r="H38">
            <v>0.9387</v>
          </cell>
          <cell r="I38" t="str">
            <v>A</v>
          </cell>
        </row>
        <row r="38">
          <cell r="K38">
            <v>100</v>
          </cell>
          <cell r="L38">
            <v>100</v>
          </cell>
          <cell r="M38">
            <v>100</v>
          </cell>
          <cell r="N38">
            <v>3</v>
          </cell>
        </row>
        <row r="38">
          <cell r="P38">
            <v>3</v>
          </cell>
        </row>
        <row r="39">
          <cell r="A39" t="str">
            <v>朱凌</v>
          </cell>
          <cell r="B39">
            <v>15727856927</v>
          </cell>
          <cell r="C39" t="str">
            <v>330382199707317115</v>
          </cell>
          <cell r="D39" t="str">
            <v>7AK189</v>
          </cell>
          <cell r="E39" t="str">
            <v>内科</v>
          </cell>
          <cell r="F39" t="str">
            <v>全日制硕士专业研究生</v>
          </cell>
          <cell r="G39">
            <v>98</v>
          </cell>
          <cell r="H39">
            <v>0.9387</v>
          </cell>
          <cell r="I39" t="str">
            <v>A</v>
          </cell>
        </row>
        <row r="39">
          <cell r="K39">
            <v>100</v>
          </cell>
          <cell r="L39">
            <v>100</v>
          </cell>
          <cell r="M39">
            <v>100</v>
          </cell>
          <cell r="N39">
            <v>3</v>
          </cell>
        </row>
        <row r="39">
          <cell r="P39">
            <v>3</v>
          </cell>
        </row>
        <row r="40">
          <cell r="A40" t="str">
            <v>屠宇杰</v>
          </cell>
          <cell r="B40">
            <v>18867743306</v>
          </cell>
          <cell r="C40" t="str">
            <v>330621199610077390</v>
          </cell>
          <cell r="D40" t="str">
            <v>7AK249</v>
          </cell>
          <cell r="E40" t="str">
            <v>神经内科</v>
          </cell>
          <cell r="F40" t="str">
            <v>全日制硕士专业研究生</v>
          </cell>
          <cell r="G40">
            <v>125</v>
          </cell>
          <cell r="H40">
            <v>0.9376</v>
          </cell>
          <cell r="I40" t="str">
            <v>A</v>
          </cell>
        </row>
        <row r="40">
          <cell r="K40">
            <v>100</v>
          </cell>
          <cell r="L40">
            <v>100</v>
          </cell>
          <cell r="M40">
            <v>100</v>
          </cell>
          <cell r="N40">
            <v>3</v>
          </cell>
        </row>
        <row r="40">
          <cell r="P40">
            <v>3</v>
          </cell>
        </row>
        <row r="41">
          <cell r="A41" t="str">
            <v>毛玲杰</v>
          </cell>
          <cell r="B41">
            <v>13732070770</v>
          </cell>
          <cell r="C41" t="str">
            <v>331081199306166713</v>
          </cell>
          <cell r="D41">
            <v>120007</v>
          </cell>
          <cell r="E41" t="str">
            <v>重症医学科</v>
          </cell>
          <cell r="F41" t="str">
            <v>本单位住院医师</v>
          </cell>
          <cell r="G41">
            <v>100</v>
          </cell>
          <cell r="H41">
            <v>0.9355</v>
          </cell>
          <cell r="I41" t="str">
            <v>A</v>
          </cell>
        </row>
        <row r="41">
          <cell r="K41">
            <v>100</v>
          </cell>
          <cell r="L41">
            <v>100</v>
          </cell>
          <cell r="M41">
            <v>100</v>
          </cell>
          <cell r="N41">
            <v>3</v>
          </cell>
        </row>
        <row r="41">
          <cell r="P41">
            <v>3</v>
          </cell>
        </row>
        <row r="42">
          <cell r="A42" t="str">
            <v>林慧隆</v>
          </cell>
          <cell r="B42">
            <v>13676587779</v>
          </cell>
          <cell r="C42" t="str">
            <v>330304199406031536</v>
          </cell>
          <cell r="D42">
            <v>120052</v>
          </cell>
          <cell r="E42" t="str">
            <v>妇产科</v>
          </cell>
          <cell r="F42" t="str">
            <v>本单位住院医师</v>
          </cell>
          <cell r="G42">
            <v>117</v>
          </cell>
          <cell r="H42">
            <v>0.9348</v>
          </cell>
          <cell r="I42" t="str">
            <v>A</v>
          </cell>
        </row>
        <row r="42">
          <cell r="K42">
            <v>100</v>
          </cell>
          <cell r="L42">
            <v>100</v>
          </cell>
          <cell r="M42">
            <v>100</v>
          </cell>
          <cell r="N42">
            <v>3</v>
          </cell>
        </row>
        <row r="42">
          <cell r="P42">
            <v>3</v>
          </cell>
        </row>
        <row r="43">
          <cell r="A43" t="str">
            <v>刘焕聪</v>
          </cell>
          <cell r="B43">
            <v>13676459640</v>
          </cell>
          <cell r="C43" t="str">
            <v>330304199702270339</v>
          </cell>
          <cell r="D43" t="str">
            <v>7AK285</v>
          </cell>
          <cell r="E43" t="str">
            <v>外科</v>
          </cell>
          <cell r="F43" t="str">
            <v>全日制硕士专业研究生</v>
          </cell>
          <cell r="G43">
            <v>117</v>
          </cell>
          <cell r="H43">
            <v>0.9313</v>
          </cell>
          <cell r="I43" t="str">
            <v>A</v>
          </cell>
        </row>
        <row r="43">
          <cell r="K43">
            <v>100</v>
          </cell>
          <cell r="L43">
            <v>100</v>
          </cell>
          <cell r="M43">
            <v>100</v>
          </cell>
          <cell r="N43">
            <v>3</v>
          </cell>
        </row>
        <row r="43">
          <cell r="P43">
            <v>3</v>
          </cell>
        </row>
        <row r="44">
          <cell r="A44" t="str">
            <v>陈声威</v>
          </cell>
          <cell r="B44">
            <v>15957795538</v>
          </cell>
          <cell r="C44" t="str">
            <v>331021199707023012</v>
          </cell>
          <cell r="D44" t="str">
            <v>726L46</v>
          </cell>
          <cell r="E44" t="str">
            <v>内科</v>
          </cell>
          <cell r="F44" t="str">
            <v>外单位委托培养住院医师</v>
          </cell>
          <cell r="G44">
            <v>97</v>
          </cell>
          <cell r="H44">
            <v>0.9243</v>
          </cell>
          <cell r="I44" t="str">
            <v>A</v>
          </cell>
        </row>
        <row r="44">
          <cell r="K44">
            <v>100</v>
          </cell>
          <cell r="L44">
            <v>100</v>
          </cell>
          <cell r="M44">
            <v>100</v>
          </cell>
          <cell r="N44">
            <v>3</v>
          </cell>
        </row>
        <row r="44">
          <cell r="P44">
            <v>3</v>
          </cell>
        </row>
        <row r="45">
          <cell r="A45" t="str">
            <v>李承峻</v>
          </cell>
          <cell r="B45">
            <v>13968023811</v>
          </cell>
          <cell r="C45" t="str">
            <v>339005199608176651</v>
          </cell>
          <cell r="D45" t="str">
            <v>7AK215</v>
          </cell>
          <cell r="E45" t="str">
            <v>内科</v>
          </cell>
          <cell r="F45" t="str">
            <v>全日制硕士专业研究生</v>
          </cell>
          <cell r="G45">
            <v>97</v>
          </cell>
          <cell r="H45">
            <v>0.9243</v>
          </cell>
          <cell r="I45" t="str">
            <v>A</v>
          </cell>
        </row>
        <row r="45">
          <cell r="K45">
            <v>100</v>
          </cell>
          <cell r="L45">
            <v>100</v>
          </cell>
          <cell r="M45">
            <v>100</v>
          </cell>
          <cell r="N45">
            <v>3</v>
          </cell>
        </row>
        <row r="45">
          <cell r="P45">
            <v>3</v>
          </cell>
        </row>
        <row r="46">
          <cell r="A46" t="str">
            <v>叶梦瑶</v>
          </cell>
          <cell r="B46">
            <v>15216655706</v>
          </cell>
          <cell r="C46" t="str">
            <v>330303199304270927</v>
          </cell>
          <cell r="D46" t="str">
            <v>727L30</v>
          </cell>
          <cell r="E46" t="str">
            <v>内科</v>
          </cell>
          <cell r="F46" t="str">
            <v>外单位委托培养住院医师</v>
          </cell>
          <cell r="G46">
            <v>97</v>
          </cell>
          <cell r="H46">
            <v>0.9243</v>
          </cell>
          <cell r="I46" t="str">
            <v>A</v>
          </cell>
        </row>
        <row r="46">
          <cell r="K46">
            <v>100</v>
          </cell>
          <cell r="L46">
            <v>100</v>
          </cell>
          <cell r="M46">
            <v>100</v>
          </cell>
          <cell r="N46">
            <v>3</v>
          </cell>
        </row>
        <row r="46">
          <cell r="P46">
            <v>3</v>
          </cell>
        </row>
        <row r="47">
          <cell r="A47" t="str">
            <v>江佳</v>
          </cell>
          <cell r="B47">
            <v>13681784738</v>
          </cell>
          <cell r="C47" t="str">
            <v>33108119961221674X</v>
          </cell>
          <cell r="D47" t="str">
            <v>7AK260</v>
          </cell>
          <cell r="E47" t="str">
            <v>放射科</v>
          </cell>
          <cell r="F47" t="str">
            <v>全日制硕士专业研究生</v>
          </cell>
          <cell r="G47">
            <v>108</v>
          </cell>
          <cell r="H47">
            <v>0.9146</v>
          </cell>
          <cell r="I47" t="str">
            <v>A</v>
          </cell>
        </row>
        <row r="47">
          <cell r="K47">
            <v>100</v>
          </cell>
          <cell r="L47">
            <v>100</v>
          </cell>
          <cell r="M47">
            <v>100</v>
          </cell>
          <cell r="N47">
            <v>3</v>
          </cell>
        </row>
        <row r="47">
          <cell r="P47">
            <v>3</v>
          </cell>
        </row>
        <row r="48">
          <cell r="A48" t="str">
            <v>邹宛芸</v>
          </cell>
          <cell r="B48">
            <v>17858282565</v>
          </cell>
          <cell r="C48" t="str">
            <v>330324199708212821</v>
          </cell>
          <cell r="D48" t="e">
            <v>#N/A</v>
          </cell>
          <cell r="E48" t="str">
            <v>精神科</v>
          </cell>
          <cell r="F48" t="str">
            <v>外单位委托培养住院医师</v>
          </cell>
          <cell r="G48">
            <v>107</v>
          </cell>
          <cell r="H48">
            <v>0.9142</v>
          </cell>
          <cell r="I48" t="str">
            <v>A</v>
          </cell>
          <cell r="J48" t="str">
            <v>联合体学员</v>
          </cell>
        </row>
        <row r="48">
          <cell r="N48">
            <v>0</v>
          </cell>
        </row>
        <row r="48">
          <cell r="P48">
            <v>0</v>
          </cell>
        </row>
        <row r="48">
          <cell r="R48">
            <v>0</v>
          </cell>
        </row>
        <row r="48">
          <cell r="U48">
            <v>100</v>
          </cell>
        </row>
        <row r="49">
          <cell r="A49" t="str">
            <v>王子涵</v>
          </cell>
          <cell r="B49">
            <v>18971721539</v>
          </cell>
          <cell r="C49" t="str">
            <v>421123199712270042</v>
          </cell>
          <cell r="D49" t="str">
            <v>7AK373</v>
          </cell>
          <cell r="E49" t="str">
            <v>麻醉科</v>
          </cell>
          <cell r="F49" t="str">
            <v>全日制硕士专业研究生</v>
          </cell>
          <cell r="G49">
            <v>111</v>
          </cell>
          <cell r="H49">
            <v>0.9138</v>
          </cell>
          <cell r="I49" t="str">
            <v>A</v>
          </cell>
        </row>
        <row r="49">
          <cell r="K49">
            <v>100</v>
          </cell>
          <cell r="L49">
            <v>100</v>
          </cell>
          <cell r="M49">
            <v>100</v>
          </cell>
          <cell r="N49">
            <v>3</v>
          </cell>
        </row>
        <row r="49">
          <cell r="P49">
            <v>3</v>
          </cell>
        </row>
        <row r="50">
          <cell r="A50" t="str">
            <v>蔡慧欣</v>
          </cell>
          <cell r="B50">
            <v>15058358900</v>
          </cell>
          <cell r="C50" t="str">
            <v>330382199702111724</v>
          </cell>
          <cell r="D50" t="str">
            <v>7AK275</v>
          </cell>
          <cell r="E50" t="str">
            <v>外科</v>
          </cell>
          <cell r="F50" t="str">
            <v>全日制硕士专业研究生</v>
          </cell>
          <cell r="G50">
            <v>116</v>
          </cell>
          <cell r="H50">
            <v>0.9135</v>
          </cell>
          <cell r="I50" t="str">
            <v>A</v>
          </cell>
        </row>
        <row r="50">
          <cell r="K50">
            <v>100</v>
          </cell>
          <cell r="L50">
            <v>100</v>
          </cell>
          <cell r="M50">
            <v>100</v>
          </cell>
          <cell r="N50">
            <v>3</v>
          </cell>
        </row>
        <row r="50">
          <cell r="P50">
            <v>3</v>
          </cell>
        </row>
        <row r="51">
          <cell r="A51" t="str">
            <v>陈恺愉</v>
          </cell>
          <cell r="B51">
            <v>18267836208</v>
          </cell>
          <cell r="C51" t="str">
            <v>330381199705140014</v>
          </cell>
          <cell r="D51" t="str">
            <v>7AK003</v>
          </cell>
          <cell r="E51" t="str">
            <v>外科</v>
          </cell>
          <cell r="F51" t="str">
            <v>全日制硕士专业研究生</v>
          </cell>
          <cell r="G51">
            <v>116</v>
          </cell>
          <cell r="H51">
            <v>0.9135</v>
          </cell>
          <cell r="I51" t="str">
            <v>A</v>
          </cell>
        </row>
        <row r="51">
          <cell r="K51">
            <v>100</v>
          </cell>
          <cell r="L51">
            <v>100</v>
          </cell>
          <cell r="M51">
            <v>100</v>
          </cell>
          <cell r="N51">
            <v>3</v>
          </cell>
        </row>
        <row r="51">
          <cell r="P51">
            <v>3</v>
          </cell>
        </row>
        <row r="52">
          <cell r="A52" t="str">
            <v>李恬</v>
          </cell>
          <cell r="B52">
            <v>13867728852</v>
          </cell>
          <cell r="C52" t="str">
            <v>330723199708200041</v>
          </cell>
          <cell r="D52" t="str">
            <v>7AK011</v>
          </cell>
          <cell r="E52" t="str">
            <v>外科</v>
          </cell>
          <cell r="F52" t="str">
            <v>全日制硕士专业研究生</v>
          </cell>
          <cell r="G52">
            <v>116</v>
          </cell>
          <cell r="H52">
            <v>0.9135</v>
          </cell>
          <cell r="I52" t="str">
            <v>A</v>
          </cell>
        </row>
        <row r="52">
          <cell r="K52">
            <v>100</v>
          </cell>
          <cell r="L52">
            <v>100</v>
          </cell>
          <cell r="M52">
            <v>100</v>
          </cell>
          <cell r="N52">
            <v>3</v>
          </cell>
        </row>
        <row r="52">
          <cell r="P52">
            <v>3</v>
          </cell>
        </row>
        <row r="53">
          <cell r="A53" t="str">
            <v>王均卿</v>
          </cell>
          <cell r="B53">
            <v>15888278765</v>
          </cell>
          <cell r="C53" t="str">
            <v>330682199610010914</v>
          </cell>
          <cell r="D53" t="str">
            <v>7AK016</v>
          </cell>
          <cell r="E53" t="str">
            <v>外科</v>
          </cell>
          <cell r="F53" t="str">
            <v>全日制硕士专业研究生</v>
          </cell>
          <cell r="G53">
            <v>116</v>
          </cell>
          <cell r="H53">
            <v>0.9135</v>
          </cell>
          <cell r="I53" t="str">
            <v>A</v>
          </cell>
        </row>
        <row r="53">
          <cell r="K53">
            <v>100</v>
          </cell>
          <cell r="L53">
            <v>100</v>
          </cell>
          <cell r="M53">
            <v>100</v>
          </cell>
          <cell r="N53">
            <v>3</v>
          </cell>
        </row>
        <row r="53">
          <cell r="P53">
            <v>3</v>
          </cell>
        </row>
        <row r="54">
          <cell r="A54" t="str">
            <v>张宇茹</v>
          </cell>
          <cell r="B54">
            <v>13957987336</v>
          </cell>
          <cell r="C54" t="str">
            <v>330702199612090026</v>
          </cell>
          <cell r="D54" t="str">
            <v>7AK349</v>
          </cell>
          <cell r="E54" t="str">
            <v>外科</v>
          </cell>
          <cell r="F54" t="str">
            <v>全日制硕士专业研究生</v>
          </cell>
          <cell r="G54">
            <v>116</v>
          </cell>
          <cell r="H54">
            <v>0.9135</v>
          </cell>
          <cell r="I54" t="str">
            <v>A</v>
          </cell>
        </row>
        <row r="54">
          <cell r="K54">
            <v>100</v>
          </cell>
          <cell r="L54">
            <v>100</v>
          </cell>
          <cell r="M54">
            <v>100</v>
          </cell>
          <cell r="N54">
            <v>3</v>
          </cell>
        </row>
        <row r="54">
          <cell r="P54">
            <v>3</v>
          </cell>
        </row>
        <row r="55">
          <cell r="A55" t="str">
            <v>郑丹妮</v>
          </cell>
          <cell r="B55">
            <v>18267856228</v>
          </cell>
          <cell r="C55" t="str">
            <v>332624199601083263</v>
          </cell>
          <cell r="D55" t="str">
            <v>7AK021</v>
          </cell>
          <cell r="E55" t="str">
            <v>外科</v>
          </cell>
          <cell r="F55" t="str">
            <v>全日制硕士专业研究生</v>
          </cell>
          <cell r="G55">
            <v>116</v>
          </cell>
          <cell r="H55">
            <v>0.9135</v>
          </cell>
          <cell r="I55" t="str">
            <v>A</v>
          </cell>
        </row>
        <row r="55">
          <cell r="K55">
            <v>100</v>
          </cell>
          <cell r="L55">
            <v>100</v>
          </cell>
          <cell r="M55">
            <v>100</v>
          </cell>
          <cell r="N55">
            <v>3</v>
          </cell>
        </row>
        <row r="55">
          <cell r="P55">
            <v>3</v>
          </cell>
        </row>
        <row r="56">
          <cell r="A56" t="str">
            <v>蒋一涵</v>
          </cell>
          <cell r="B56">
            <v>18267857931</v>
          </cell>
          <cell r="C56" t="str">
            <v>330382199202290340</v>
          </cell>
          <cell r="D56">
            <v>120085</v>
          </cell>
          <cell r="E56" t="str">
            <v>超声医学科</v>
          </cell>
          <cell r="F56" t="str">
            <v>本单位住院医师</v>
          </cell>
          <cell r="G56">
            <v>116</v>
          </cell>
          <cell r="H56">
            <v>0.911</v>
          </cell>
          <cell r="I56" t="str">
            <v>A</v>
          </cell>
        </row>
        <row r="56">
          <cell r="K56">
            <v>100</v>
          </cell>
          <cell r="L56">
            <v>100</v>
          </cell>
          <cell r="M56">
            <v>100</v>
          </cell>
          <cell r="N56">
            <v>3</v>
          </cell>
        </row>
        <row r="56">
          <cell r="P56">
            <v>3</v>
          </cell>
        </row>
        <row r="57">
          <cell r="A57" t="str">
            <v>石佳旻</v>
          </cell>
          <cell r="B57">
            <v>13857759781</v>
          </cell>
          <cell r="C57" t="str">
            <v>330681199704181726</v>
          </cell>
          <cell r="D57" t="str">
            <v>7AK238</v>
          </cell>
          <cell r="E57" t="str">
            <v>儿科</v>
          </cell>
          <cell r="F57" t="str">
            <v>全日制硕士专业研究生</v>
          </cell>
          <cell r="G57">
            <v>95</v>
          </cell>
          <cell r="H57">
            <v>0.9087</v>
          </cell>
          <cell r="I57" t="str">
            <v>A</v>
          </cell>
        </row>
        <row r="57">
          <cell r="K57">
            <v>100</v>
          </cell>
          <cell r="L57">
            <v>100</v>
          </cell>
          <cell r="M57">
            <v>100</v>
          </cell>
          <cell r="N57">
            <v>3</v>
          </cell>
        </row>
        <row r="57">
          <cell r="P57">
            <v>3</v>
          </cell>
        </row>
        <row r="58">
          <cell r="A58" t="str">
            <v>张千</v>
          </cell>
          <cell r="B58">
            <v>13706672135</v>
          </cell>
          <cell r="C58" t="str">
            <v>33030419960930571X</v>
          </cell>
          <cell r="D58" t="str">
            <v>7AK326</v>
          </cell>
          <cell r="E58" t="str">
            <v>外科（神经外科方向）</v>
          </cell>
          <cell r="F58" t="str">
            <v>全日制硕士专业研究生</v>
          </cell>
          <cell r="G58">
            <v>113</v>
          </cell>
          <cell r="H58">
            <v>0.9083</v>
          </cell>
          <cell r="I58" t="str">
            <v>A</v>
          </cell>
        </row>
        <row r="58">
          <cell r="K58">
            <v>100</v>
          </cell>
          <cell r="L58">
            <v>100</v>
          </cell>
          <cell r="M58">
            <v>100</v>
          </cell>
          <cell r="N58">
            <v>3</v>
          </cell>
        </row>
        <row r="58">
          <cell r="P58">
            <v>3</v>
          </cell>
        </row>
        <row r="59">
          <cell r="A59" t="str">
            <v>陈莹莹</v>
          </cell>
          <cell r="B59">
            <v>18267856658</v>
          </cell>
          <cell r="C59" t="str">
            <v>330324199801260043</v>
          </cell>
          <cell r="D59" t="str">
            <v>7AK211</v>
          </cell>
          <cell r="E59" t="str">
            <v>内科</v>
          </cell>
          <cell r="F59" t="str">
            <v>全日制硕士专业研究生</v>
          </cell>
          <cell r="G59">
            <v>96</v>
          </cell>
          <cell r="H59">
            <v>0.9075</v>
          </cell>
          <cell r="I59" t="str">
            <v>A</v>
          </cell>
        </row>
        <row r="59">
          <cell r="K59">
            <v>100</v>
          </cell>
          <cell r="L59">
            <v>100</v>
          </cell>
          <cell r="M59">
            <v>100</v>
          </cell>
          <cell r="N59">
            <v>3</v>
          </cell>
        </row>
        <row r="59">
          <cell r="P59">
            <v>3</v>
          </cell>
        </row>
        <row r="60">
          <cell r="A60" t="str">
            <v>何燕磊</v>
          </cell>
          <cell r="B60">
            <v>18857755732</v>
          </cell>
          <cell r="C60" t="str">
            <v>330782199706301754</v>
          </cell>
          <cell r="D60" t="str">
            <v>7AK181</v>
          </cell>
          <cell r="E60" t="str">
            <v>内科</v>
          </cell>
          <cell r="F60" t="str">
            <v>全日制硕士专业研究生</v>
          </cell>
          <cell r="G60">
            <v>96</v>
          </cell>
          <cell r="H60">
            <v>0.9075</v>
          </cell>
          <cell r="I60" t="str">
            <v>A</v>
          </cell>
        </row>
        <row r="60">
          <cell r="K60">
            <v>100</v>
          </cell>
          <cell r="L60">
            <v>100</v>
          </cell>
          <cell r="M60">
            <v>100</v>
          </cell>
          <cell r="N60">
            <v>3</v>
          </cell>
        </row>
        <row r="60">
          <cell r="P60">
            <v>3</v>
          </cell>
        </row>
        <row r="61">
          <cell r="A61" t="str">
            <v>胡菲菲</v>
          </cell>
          <cell r="B61">
            <v>13958956015</v>
          </cell>
          <cell r="C61" t="str">
            <v>330326199407283020</v>
          </cell>
          <cell r="D61">
            <v>120021</v>
          </cell>
          <cell r="E61" t="str">
            <v>内科</v>
          </cell>
          <cell r="F61" t="str">
            <v>本单位住院医师</v>
          </cell>
          <cell r="G61">
            <v>96</v>
          </cell>
          <cell r="H61">
            <v>0.9075</v>
          </cell>
          <cell r="I61" t="str">
            <v>A</v>
          </cell>
        </row>
        <row r="61">
          <cell r="K61">
            <v>100</v>
          </cell>
          <cell r="L61">
            <v>100</v>
          </cell>
          <cell r="M61">
            <v>100</v>
          </cell>
          <cell r="N61">
            <v>3</v>
          </cell>
        </row>
        <row r="61">
          <cell r="P61">
            <v>3</v>
          </cell>
        </row>
        <row r="62">
          <cell r="A62" t="str">
            <v>林含豫</v>
          </cell>
          <cell r="B62">
            <v>18815178700</v>
          </cell>
          <cell r="C62" t="str">
            <v>330382199805050047</v>
          </cell>
          <cell r="D62" t="str">
            <v>7AK218</v>
          </cell>
          <cell r="E62" t="str">
            <v>内科</v>
          </cell>
          <cell r="F62" t="str">
            <v>全日制硕士专业研究生</v>
          </cell>
          <cell r="G62">
            <v>96</v>
          </cell>
          <cell r="H62">
            <v>0.9075</v>
          </cell>
          <cell r="I62" t="str">
            <v>A</v>
          </cell>
        </row>
        <row r="62">
          <cell r="L62">
            <v>100</v>
          </cell>
          <cell r="M62">
            <v>100</v>
          </cell>
          <cell r="N62">
            <v>2</v>
          </cell>
          <cell r="O62">
            <v>100</v>
          </cell>
          <cell r="P62">
            <v>3</v>
          </cell>
        </row>
        <row r="63">
          <cell r="A63" t="str">
            <v>林庆成</v>
          </cell>
          <cell r="B63">
            <v>18858791960</v>
          </cell>
          <cell r="C63" t="str">
            <v>330327199612178795</v>
          </cell>
          <cell r="D63" t="str">
            <v>7AK185</v>
          </cell>
          <cell r="E63" t="str">
            <v>内科</v>
          </cell>
          <cell r="F63" t="str">
            <v>全日制硕士专业研究生</v>
          </cell>
          <cell r="G63">
            <v>96</v>
          </cell>
          <cell r="H63">
            <v>0.9075</v>
          </cell>
          <cell r="I63" t="str">
            <v>A</v>
          </cell>
        </row>
        <row r="63">
          <cell r="K63">
            <v>100</v>
          </cell>
          <cell r="L63">
            <v>100</v>
          </cell>
          <cell r="M63">
            <v>100</v>
          </cell>
          <cell r="N63">
            <v>3</v>
          </cell>
        </row>
        <row r="63">
          <cell r="P63">
            <v>3</v>
          </cell>
        </row>
        <row r="64">
          <cell r="A64" t="str">
            <v>寿叶琦</v>
          </cell>
          <cell r="B64">
            <v>18257766338</v>
          </cell>
          <cell r="C64" t="str">
            <v>330681199608253304</v>
          </cell>
          <cell r="D64" t="str">
            <v>7AK205</v>
          </cell>
          <cell r="E64" t="str">
            <v>内科</v>
          </cell>
          <cell r="F64" t="str">
            <v>全日制硕士专业研究生</v>
          </cell>
          <cell r="G64">
            <v>96</v>
          </cell>
          <cell r="H64">
            <v>0.9075</v>
          </cell>
          <cell r="I64" t="str">
            <v>A</v>
          </cell>
        </row>
        <row r="64">
          <cell r="K64">
            <v>100</v>
          </cell>
          <cell r="L64">
            <v>100</v>
          </cell>
          <cell r="M64">
            <v>100</v>
          </cell>
          <cell r="N64">
            <v>3</v>
          </cell>
        </row>
        <row r="64">
          <cell r="P64">
            <v>3</v>
          </cell>
        </row>
        <row r="65">
          <cell r="A65" t="str">
            <v>王筱萍</v>
          </cell>
          <cell r="B65">
            <v>18267729180</v>
          </cell>
          <cell r="C65" t="str">
            <v>330781199604243681</v>
          </cell>
          <cell r="D65" t="str">
            <v>7AK192</v>
          </cell>
          <cell r="E65" t="str">
            <v>内科</v>
          </cell>
          <cell r="F65" t="str">
            <v>全日制硕士专业研究生</v>
          </cell>
          <cell r="G65">
            <v>96</v>
          </cell>
          <cell r="H65">
            <v>0.9075</v>
          </cell>
          <cell r="I65" t="str">
            <v>A</v>
          </cell>
        </row>
        <row r="65">
          <cell r="K65">
            <v>100</v>
          </cell>
          <cell r="L65">
            <v>100</v>
          </cell>
          <cell r="M65">
            <v>100</v>
          </cell>
          <cell r="N65">
            <v>3</v>
          </cell>
        </row>
        <row r="65">
          <cell r="P65">
            <v>3</v>
          </cell>
        </row>
        <row r="66">
          <cell r="A66" t="str">
            <v>叶晓婷</v>
          </cell>
          <cell r="B66">
            <v>15158723789</v>
          </cell>
          <cell r="C66" t="str">
            <v>331081199702107328</v>
          </cell>
          <cell r="D66" t="str">
            <v>7AK193</v>
          </cell>
          <cell r="E66" t="str">
            <v>内科</v>
          </cell>
          <cell r="F66" t="str">
            <v>全日制硕士专业研究生</v>
          </cell>
          <cell r="G66">
            <v>96</v>
          </cell>
          <cell r="H66">
            <v>0.9075</v>
          </cell>
          <cell r="I66" t="str">
            <v>A</v>
          </cell>
        </row>
        <row r="66">
          <cell r="K66">
            <v>100</v>
          </cell>
          <cell r="L66">
            <v>100</v>
          </cell>
          <cell r="M66">
            <v>100</v>
          </cell>
          <cell r="N66">
            <v>3</v>
          </cell>
        </row>
        <row r="66">
          <cell r="P66">
            <v>3</v>
          </cell>
        </row>
        <row r="67">
          <cell r="A67" t="str">
            <v>张帆</v>
          </cell>
          <cell r="B67">
            <v>15257716858</v>
          </cell>
          <cell r="C67" t="str">
            <v>331081199608097821</v>
          </cell>
          <cell r="D67" t="str">
            <v>7AK210</v>
          </cell>
          <cell r="E67" t="str">
            <v>内科</v>
          </cell>
          <cell r="F67" t="str">
            <v>全日制硕士专业研究生</v>
          </cell>
          <cell r="G67">
            <v>96</v>
          </cell>
          <cell r="H67">
            <v>0.9075</v>
          </cell>
          <cell r="I67" t="str">
            <v>A</v>
          </cell>
        </row>
        <row r="67">
          <cell r="K67">
            <v>100</v>
          </cell>
          <cell r="L67">
            <v>100</v>
          </cell>
          <cell r="M67">
            <v>100</v>
          </cell>
          <cell r="N67">
            <v>3</v>
          </cell>
        </row>
        <row r="67">
          <cell r="P67">
            <v>3</v>
          </cell>
        </row>
        <row r="68">
          <cell r="A68" t="str">
            <v>朱凌潇</v>
          </cell>
          <cell r="B68">
            <v>15168758720</v>
          </cell>
          <cell r="C68" t="str">
            <v>330724199609215826</v>
          </cell>
          <cell r="D68" t="str">
            <v>7AK232</v>
          </cell>
          <cell r="E68" t="str">
            <v>内科</v>
          </cell>
          <cell r="F68" t="str">
            <v>全日制硕士专业研究生</v>
          </cell>
          <cell r="G68">
            <v>96</v>
          </cell>
          <cell r="H68">
            <v>0.9075</v>
          </cell>
          <cell r="I68" t="str">
            <v>A</v>
          </cell>
        </row>
        <row r="68">
          <cell r="K68">
            <v>100</v>
          </cell>
          <cell r="L68">
            <v>100</v>
          </cell>
          <cell r="M68">
            <v>100</v>
          </cell>
          <cell r="N68">
            <v>3</v>
          </cell>
        </row>
        <row r="68">
          <cell r="P68">
            <v>3</v>
          </cell>
        </row>
        <row r="69">
          <cell r="A69" t="str">
            <v>潘星远</v>
          </cell>
          <cell r="B69">
            <v>18857732027</v>
          </cell>
          <cell r="C69" t="str">
            <v>330225199711261326</v>
          </cell>
          <cell r="D69" t="str">
            <v>7AK248</v>
          </cell>
          <cell r="E69" t="str">
            <v>神经内科</v>
          </cell>
          <cell r="F69" t="str">
            <v>全日制硕士专业研究生</v>
          </cell>
          <cell r="G69">
            <v>123</v>
          </cell>
          <cell r="H69">
            <v>0.907</v>
          </cell>
          <cell r="I69" t="str">
            <v>A</v>
          </cell>
        </row>
        <row r="69">
          <cell r="K69">
            <v>100</v>
          </cell>
          <cell r="L69">
            <v>100</v>
          </cell>
          <cell r="M69">
            <v>100</v>
          </cell>
          <cell r="N69">
            <v>3</v>
          </cell>
        </row>
        <row r="69">
          <cell r="P69">
            <v>3</v>
          </cell>
        </row>
        <row r="70">
          <cell r="A70" t="str">
            <v>程芳芳</v>
          </cell>
          <cell r="B70">
            <v>15057855694</v>
          </cell>
          <cell r="C70" t="str">
            <v>33252219950225038X</v>
          </cell>
          <cell r="D70" t="str">
            <v>7AK363</v>
          </cell>
          <cell r="E70" t="str">
            <v>康复医学科</v>
          </cell>
          <cell r="F70" t="str">
            <v>全日制硕士专业研究生</v>
          </cell>
          <cell r="G70">
            <v>100</v>
          </cell>
          <cell r="H70">
            <v>0.9069</v>
          </cell>
          <cell r="I70" t="str">
            <v>A</v>
          </cell>
        </row>
        <row r="70">
          <cell r="K70">
            <v>100</v>
          </cell>
          <cell r="L70">
            <v>100</v>
          </cell>
          <cell r="M70">
            <v>100</v>
          </cell>
          <cell r="N70">
            <v>3</v>
          </cell>
        </row>
        <row r="70">
          <cell r="P70">
            <v>3</v>
          </cell>
        </row>
        <row r="71">
          <cell r="A71" t="str">
            <v>吴洋鑫</v>
          </cell>
          <cell r="B71">
            <v>18267738897</v>
          </cell>
          <cell r="C71" t="str">
            <v>430821199701273025</v>
          </cell>
          <cell r="D71" t="str">
            <v>7AK366</v>
          </cell>
          <cell r="E71" t="str">
            <v>康复医学科</v>
          </cell>
          <cell r="F71" t="str">
            <v>全日制硕士专业研究生</v>
          </cell>
          <cell r="G71">
            <v>100</v>
          </cell>
          <cell r="H71">
            <v>0.9069</v>
          </cell>
          <cell r="I71" t="str">
            <v>A</v>
          </cell>
        </row>
        <row r="71">
          <cell r="K71">
            <v>100</v>
          </cell>
          <cell r="L71">
            <v>100</v>
          </cell>
          <cell r="M71">
            <v>100</v>
          </cell>
          <cell r="N71">
            <v>3</v>
          </cell>
        </row>
        <row r="71">
          <cell r="P71">
            <v>3</v>
          </cell>
        </row>
        <row r="72">
          <cell r="A72" t="str">
            <v>朱嘉颖</v>
          </cell>
          <cell r="B72">
            <v>13588148439</v>
          </cell>
          <cell r="C72" t="str">
            <v>330602199702224520</v>
          </cell>
          <cell r="D72" t="str">
            <v>7AK336</v>
          </cell>
          <cell r="E72" t="str">
            <v>妇产科</v>
          </cell>
          <cell r="F72" t="str">
            <v>全日制硕士专业研究生</v>
          </cell>
          <cell r="G72">
            <v>115</v>
          </cell>
          <cell r="H72">
            <v>0.9038</v>
          </cell>
          <cell r="I72" t="str">
            <v>A</v>
          </cell>
        </row>
        <row r="72">
          <cell r="K72">
            <v>100</v>
          </cell>
          <cell r="L72">
            <v>100</v>
          </cell>
          <cell r="M72">
            <v>100</v>
          </cell>
          <cell r="N72">
            <v>3</v>
          </cell>
        </row>
        <row r="72">
          <cell r="P72">
            <v>3</v>
          </cell>
        </row>
        <row r="73">
          <cell r="A73" t="str">
            <v>李鑫淼</v>
          </cell>
          <cell r="B73">
            <v>15988762371</v>
          </cell>
          <cell r="C73" t="str">
            <v>330324199609140228</v>
          </cell>
          <cell r="D73" t="str">
            <v>7AK368</v>
          </cell>
          <cell r="E73" t="str">
            <v>麻醉科</v>
          </cell>
          <cell r="F73" t="str">
            <v>全日制硕士专业研究生</v>
          </cell>
          <cell r="G73">
            <v>110</v>
          </cell>
          <cell r="H73">
            <v>0.9001</v>
          </cell>
          <cell r="I73" t="str">
            <v>A</v>
          </cell>
        </row>
        <row r="73">
          <cell r="K73">
            <v>100</v>
          </cell>
          <cell r="L73">
            <v>100</v>
          </cell>
          <cell r="M73">
            <v>100</v>
          </cell>
          <cell r="N73">
            <v>3</v>
          </cell>
        </row>
        <row r="73">
          <cell r="P73">
            <v>3</v>
          </cell>
        </row>
        <row r="74">
          <cell r="A74" t="str">
            <v>王子璐</v>
          </cell>
          <cell r="B74">
            <v>13806860983</v>
          </cell>
          <cell r="C74" t="str">
            <v>33038219971124406X</v>
          </cell>
          <cell r="D74" t="str">
            <v>7AK374</v>
          </cell>
          <cell r="E74" t="str">
            <v>麻醉科</v>
          </cell>
          <cell r="F74" t="str">
            <v>全日制硕士专业研究生</v>
          </cell>
          <cell r="G74">
            <v>110</v>
          </cell>
          <cell r="H74">
            <v>0.9001</v>
          </cell>
          <cell r="I74" t="str">
            <v>A</v>
          </cell>
        </row>
        <row r="74">
          <cell r="K74">
            <v>100</v>
          </cell>
          <cell r="L74">
            <v>100</v>
          </cell>
          <cell r="M74">
            <v>100</v>
          </cell>
          <cell r="N74">
            <v>3</v>
          </cell>
        </row>
        <row r="74">
          <cell r="P74">
            <v>3</v>
          </cell>
        </row>
        <row r="75">
          <cell r="A75" t="str">
            <v>周宝峰</v>
          </cell>
          <cell r="B75">
            <v>15622172934</v>
          </cell>
          <cell r="C75" t="str">
            <v>330522199603144314</v>
          </cell>
          <cell r="D75" t="str">
            <v>7AK380</v>
          </cell>
          <cell r="E75" t="str">
            <v>麻醉科</v>
          </cell>
          <cell r="F75" t="str">
            <v>全日制硕士专业研究生</v>
          </cell>
          <cell r="G75">
            <v>110</v>
          </cell>
          <cell r="H75">
            <v>0.9001</v>
          </cell>
          <cell r="I75" t="str">
            <v>A</v>
          </cell>
        </row>
        <row r="75">
          <cell r="K75">
            <v>100</v>
          </cell>
          <cell r="L75">
            <v>100</v>
          </cell>
          <cell r="M75">
            <v>100</v>
          </cell>
          <cell r="N75">
            <v>3</v>
          </cell>
        </row>
        <row r="75">
          <cell r="P75">
            <v>3</v>
          </cell>
        </row>
        <row r="76">
          <cell r="A76" t="str">
            <v>毛晓璐</v>
          </cell>
          <cell r="B76">
            <v>13857768207</v>
          </cell>
          <cell r="C76" t="str">
            <v>330881199711235922</v>
          </cell>
          <cell r="D76" t="str">
            <v>7AK354</v>
          </cell>
          <cell r="E76" t="str">
            <v>放射肿瘤科</v>
          </cell>
          <cell r="F76" t="str">
            <v>全日制硕士专业研究生</v>
          </cell>
          <cell r="G76">
            <v>95</v>
          </cell>
          <cell r="H76">
            <v>0.8963</v>
          </cell>
          <cell r="I76" t="str">
            <v>B</v>
          </cell>
        </row>
        <row r="76">
          <cell r="K76">
            <v>50</v>
          </cell>
          <cell r="L76">
            <v>50</v>
          </cell>
          <cell r="M76">
            <v>50</v>
          </cell>
          <cell r="N76">
            <v>3</v>
          </cell>
        </row>
        <row r="76">
          <cell r="P76">
            <v>3</v>
          </cell>
        </row>
        <row r="77">
          <cell r="A77" t="str">
            <v>邵桢勇</v>
          </cell>
          <cell r="B77">
            <v>15757837705</v>
          </cell>
          <cell r="C77" t="str">
            <v>330227199706232056</v>
          </cell>
          <cell r="D77" t="str">
            <v>7AK355</v>
          </cell>
          <cell r="E77" t="str">
            <v>放射肿瘤科</v>
          </cell>
          <cell r="F77" t="str">
            <v>全日制硕士专业研究生</v>
          </cell>
          <cell r="G77">
            <v>95</v>
          </cell>
          <cell r="H77">
            <v>0.8963</v>
          </cell>
          <cell r="I77" t="str">
            <v>B</v>
          </cell>
        </row>
        <row r="77">
          <cell r="K77">
            <v>50</v>
          </cell>
          <cell r="L77">
            <v>50</v>
          </cell>
          <cell r="M77">
            <v>50</v>
          </cell>
          <cell r="N77">
            <v>3</v>
          </cell>
        </row>
        <row r="77">
          <cell r="P77">
            <v>3</v>
          </cell>
        </row>
        <row r="78">
          <cell r="A78" t="str">
            <v>叶晨巧</v>
          </cell>
          <cell r="B78">
            <v>17857058874</v>
          </cell>
          <cell r="C78" t="str">
            <v>331022199610110044</v>
          </cell>
          <cell r="D78" t="str">
            <v>7AK292</v>
          </cell>
          <cell r="E78" t="str">
            <v>外科</v>
          </cell>
          <cell r="F78" t="str">
            <v>全日制硕士专业研究生</v>
          </cell>
          <cell r="G78">
            <v>115</v>
          </cell>
          <cell r="H78">
            <v>0.896</v>
          </cell>
          <cell r="I78" t="str">
            <v>B</v>
          </cell>
        </row>
        <row r="78">
          <cell r="K78">
            <v>50</v>
          </cell>
          <cell r="L78">
            <v>50</v>
          </cell>
          <cell r="M78">
            <v>50</v>
          </cell>
          <cell r="N78">
            <v>3</v>
          </cell>
        </row>
        <row r="78">
          <cell r="P78">
            <v>3</v>
          </cell>
        </row>
        <row r="79">
          <cell r="A79" t="str">
            <v>赵晓慧</v>
          </cell>
          <cell r="B79">
            <v>15888246698</v>
          </cell>
          <cell r="C79" t="str">
            <v>330382199606214520</v>
          </cell>
          <cell r="D79" t="str">
            <v>726L10</v>
          </cell>
          <cell r="E79" t="str">
            <v>耳鼻咽喉科</v>
          </cell>
          <cell r="F79" t="str">
            <v>外单位委托培养住院医师</v>
          </cell>
          <cell r="G79">
            <v>110</v>
          </cell>
          <cell r="H79">
            <v>0.8939</v>
          </cell>
          <cell r="I79" t="str">
            <v>B</v>
          </cell>
        </row>
        <row r="79">
          <cell r="K79">
            <v>50</v>
          </cell>
          <cell r="L79">
            <v>50</v>
          </cell>
          <cell r="M79">
            <v>50</v>
          </cell>
          <cell r="N79">
            <v>3</v>
          </cell>
        </row>
        <row r="79">
          <cell r="P79">
            <v>3</v>
          </cell>
        </row>
        <row r="80">
          <cell r="A80" t="str">
            <v>赵明月</v>
          </cell>
          <cell r="B80">
            <v>15267755093</v>
          </cell>
          <cell r="C80" t="str">
            <v>23052119970219152X</v>
          </cell>
          <cell r="D80" t="str">
            <v>7AK253</v>
          </cell>
          <cell r="E80" t="str">
            <v>神经内科</v>
          </cell>
          <cell r="F80" t="str">
            <v>全日制硕士专业研究生</v>
          </cell>
          <cell r="G80">
            <v>122</v>
          </cell>
          <cell r="H80">
            <v>0.8921</v>
          </cell>
          <cell r="I80" t="str">
            <v>B</v>
          </cell>
        </row>
        <row r="80">
          <cell r="K80">
            <v>50</v>
          </cell>
        </row>
        <row r="80">
          <cell r="M80">
            <v>50</v>
          </cell>
          <cell r="N80">
            <v>2</v>
          </cell>
          <cell r="O80">
            <v>50</v>
          </cell>
          <cell r="P80">
            <v>3</v>
          </cell>
        </row>
        <row r="81">
          <cell r="A81" t="str">
            <v>赖小娟</v>
          </cell>
          <cell r="B81">
            <v>15869635559</v>
          </cell>
          <cell r="C81" t="str">
            <v>440232199608061325</v>
          </cell>
          <cell r="D81" t="str">
            <v>7AK382</v>
          </cell>
          <cell r="E81" t="str">
            <v>重症医学科</v>
          </cell>
          <cell r="F81" t="str">
            <v>全日制硕士专业研究生</v>
          </cell>
          <cell r="G81">
            <v>97</v>
          </cell>
          <cell r="H81">
            <v>0.8905</v>
          </cell>
          <cell r="I81" t="str">
            <v>B</v>
          </cell>
        </row>
        <row r="81">
          <cell r="K81">
            <v>50</v>
          </cell>
          <cell r="L81">
            <v>50</v>
          </cell>
          <cell r="M81">
            <v>50</v>
          </cell>
          <cell r="N81">
            <v>3</v>
          </cell>
        </row>
        <row r="81">
          <cell r="P81">
            <v>3</v>
          </cell>
        </row>
        <row r="82">
          <cell r="A82" t="str">
            <v>黄佳</v>
          </cell>
          <cell r="B82">
            <v>18857756212</v>
          </cell>
          <cell r="C82" t="str">
            <v>330821199509094920</v>
          </cell>
          <cell r="D82" t="str">
            <v>7AK233</v>
          </cell>
          <cell r="E82" t="str">
            <v>内科</v>
          </cell>
          <cell r="F82" t="str">
            <v>全日制硕士专业研究生</v>
          </cell>
          <cell r="G82">
            <v>95</v>
          </cell>
          <cell r="H82">
            <v>0.8869</v>
          </cell>
          <cell r="I82" t="str">
            <v>B</v>
          </cell>
        </row>
        <row r="82">
          <cell r="K82">
            <v>50</v>
          </cell>
          <cell r="L82">
            <v>50</v>
          </cell>
          <cell r="M82">
            <v>50</v>
          </cell>
          <cell r="N82">
            <v>3</v>
          </cell>
        </row>
        <row r="82">
          <cell r="P82">
            <v>3</v>
          </cell>
        </row>
        <row r="83">
          <cell r="A83" t="str">
            <v>蒋盼若</v>
          </cell>
          <cell r="B83">
            <v>17805853670</v>
          </cell>
          <cell r="C83" t="str">
            <v>330724199611112412</v>
          </cell>
          <cell r="D83" t="str">
            <v>7AK197</v>
          </cell>
          <cell r="E83" t="str">
            <v>内科</v>
          </cell>
          <cell r="F83" t="str">
            <v>全日制硕士专业研究生</v>
          </cell>
          <cell r="G83">
            <v>95</v>
          </cell>
          <cell r="H83">
            <v>0.8869</v>
          </cell>
          <cell r="I83" t="str">
            <v>B</v>
          </cell>
        </row>
        <row r="83">
          <cell r="K83">
            <v>50</v>
          </cell>
          <cell r="L83">
            <v>50</v>
          </cell>
          <cell r="M83">
            <v>50</v>
          </cell>
          <cell r="N83">
            <v>3</v>
          </cell>
        </row>
        <row r="83">
          <cell r="P83">
            <v>3</v>
          </cell>
        </row>
        <row r="84">
          <cell r="A84" t="str">
            <v>刘玲静</v>
          </cell>
          <cell r="B84">
            <v>13868355865</v>
          </cell>
          <cell r="C84" t="str">
            <v>330328199311252126</v>
          </cell>
          <cell r="D84">
            <v>120010</v>
          </cell>
          <cell r="E84" t="str">
            <v>内科</v>
          </cell>
          <cell r="F84" t="str">
            <v>本单位住院医师</v>
          </cell>
          <cell r="G84">
            <v>95</v>
          </cell>
          <cell r="H84">
            <v>0.8869</v>
          </cell>
          <cell r="I84" t="str">
            <v>B</v>
          </cell>
        </row>
        <row r="84">
          <cell r="K84">
            <v>50</v>
          </cell>
          <cell r="L84">
            <v>50</v>
          </cell>
          <cell r="M84">
            <v>50</v>
          </cell>
          <cell r="N84">
            <v>3</v>
          </cell>
        </row>
        <row r="84">
          <cell r="P84">
            <v>3</v>
          </cell>
        </row>
        <row r="85">
          <cell r="A85" t="str">
            <v>胡佳明</v>
          </cell>
          <cell r="B85">
            <v>13968879915</v>
          </cell>
          <cell r="C85" t="str">
            <v>330282199705194726</v>
          </cell>
          <cell r="D85" t="str">
            <v>7AK007</v>
          </cell>
          <cell r="E85" t="str">
            <v>妇产科</v>
          </cell>
          <cell r="F85" t="str">
            <v>全日制硕士专业研究生</v>
          </cell>
          <cell r="G85">
            <v>114</v>
          </cell>
          <cell r="H85">
            <v>0.8849</v>
          </cell>
          <cell r="I85" t="str">
            <v>B</v>
          </cell>
        </row>
        <row r="85">
          <cell r="K85">
            <v>50</v>
          </cell>
          <cell r="L85">
            <v>50</v>
          </cell>
          <cell r="M85">
            <v>50</v>
          </cell>
          <cell r="N85">
            <v>3</v>
          </cell>
        </row>
        <row r="85">
          <cell r="P85">
            <v>3</v>
          </cell>
        </row>
        <row r="86">
          <cell r="A86" t="str">
            <v>沈徐欣</v>
          </cell>
          <cell r="B86">
            <v>19858810820</v>
          </cell>
          <cell r="C86" t="str">
            <v>330821199705184587</v>
          </cell>
          <cell r="D86" t="str">
            <v>7AK439</v>
          </cell>
          <cell r="E86" t="str">
            <v>精神科</v>
          </cell>
          <cell r="F86" t="str">
            <v>全日制硕士专业研究生</v>
          </cell>
          <cell r="G86">
            <v>105</v>
          </cell>
          <cell r="H86">
            <v>0.8809</v>
          </cell>
          <cell r="I86" t="str">
            <v>B</v>
          </cell>
        </row>
        <row r="86">
          <cell r="N86">
            <v>0</v>
          </cell>
        </row>
        <row r="86">
          <cell r="P86">
            <v>0</v>
          </cell>
          <cell r="Q86">
            <v>50</v>
          </cell>
          <cell r="R86">
            <v>1</v>
          </cell>
          <cell r="S86">
            <v>50</v>
          </cell>
          <cell r="T86">
            <v>2</v>
          </cell>
          <cell r="U86">
            <v>50</v>
          </cell>
        </row>
        <row r="87">
          <cell r="A87" t="str">
            <v>黄国权</v>
          </cell>
          <cell r="B87">
            <v>15968708815</v>
          </cell>
          <cell r="C87" t="str">
            <v>330329199611275270</v>
          </cell>
          <cell r="D87" t="str">
            <v>726L88</v>
          </cell>
          <cell r="E87" t="str">
            <v>外科</v>
          </cell>
          <cell r="F87" t="str">
            <v>外单位委托培养住院医师</v>
          </cell>
          <cell r="G87">
            <v>114</v>
          </cell>
          <cell r="H87">
            <v>0.8748</v>
          </cell>
          <cell r="I87" t="str">
            <v>B</v>
          </cell>
        </row>
        <row r="87">
          <cell r="K87">
            <v>50</v>
          </cell>
          <cell r="L87">
            <v>50</v>
          </cell>
          <cell r="M87">
            <v>50</v>
          </cell>
          <cell r="N87">
            <v>3</v>
          </cell>
        </row>
        <row r="87">
          <cell r="P87">
            <v>3</v>
          </cell>
        </row>
        <row r="88">
          <cell r="A88" t="str">
            <v>谷柳丹</v>
          </cell>
          <cell r="B88">
            <v>13706699601</v>
          </cell>
          <cell r="C88" t="str">
            <v>330324199503175764</v>
          </cell>
          <cell r="D88" t="str">
            <v>7AK202</v>
          </cell>
          <cell r="E88" t="str">
            <v>内科</v>
          </cell>
          <cell r="F88" t="str">
            <v>全日制硕士专业研究生</v>
          </cell>
          <cell r="G88">
            <v>94</v>
          </cell>
          <cell r="H88">
            <v>0.8659</v>
          </cell>
          <cell r="I88" t="str">
            <v>B</v>
          </cell>
        </row>
        <row r="88">
          <cell r="K88">
            <v>50</v>
          </cell>
          <cell r="L88">
            <v>50</v>
          </cell>
          <cell r="M88">
            <v>50</v>
          </cell>
          <cell r="N88">
            <v>3</v>
          </cell>
        </row>
        <row r="88">
          <cell r="P88">
            <v>3</v>
          </cell>
        </row>
        <row r="89">
          <cell r="A89" t="str">
            <v>黄昱恒</v>
          </cell>
          <cell r="B89">
            <v>18158608870</v>
          </cell>
          <cell r="C89" t="str">
            <v>331003199703150097</v>
          </cell>
          <cell r="D89" t="str">
            <v>7AK182</v>
          </cell>
          <cell r="E89" t="str">
            <v>内科</v>
          </cell>
          <cell r="F89" t="str">
            <v>全日制硕士专业研究生</v>
          </cell>
          <cell r="G89">
            <v>94</v>
          </cell>
          <cell r="H89">
            <v>0.8659</v>
          </cell>
          <cell r="I89" t="str">
            <v>B</v>
          </cell>
        </row>
        <row r="89">
          <cell r="K89">
            <v>50</v>
          </cell>
          <cell r="L89">
            <v>50</v>
          </cell>
          <cell r="M89">
            <v>50</v>
          </cell>
          <cell r="N89">
            <v>3</v>
          </cell>
        </row>
        <row r="89">
          <cell r="P89">
            <v>3</v>
          </cell>
        </row>
        <row r="90">
          <cell r="A90" t="str">
            <v>蒋柯炜</v>
          </cell>
          <cell r="B90">
            <v>18857755856</v>
          </cell>
          <cell r="C90" t="str">
            <v>330681199701281764</v>
          </cell>
          <cell r="D90" t="str">
            <v>7AK213</v>
          </cell>
          <cell r="E90" t="str">
            <v>内科</v>
          </cell>
          <cell r="F90" t="str">
            <v>全日制硕士专业研究生</v>
          </cell>
          <cell r="G90">
            <v>94</v>
          </cell>
          <cell r="H90">
            <v>0.8659</v>
          </cell>
          <cell r="I90" t="str">
            <v>B</v>
          </cell>
        </row>
        <row r="90">
          <cell r="K90">
            <v>50</v>
          </cell>
          <cell r="L90">
            <v>50</v>
          </cell>
          <cell r="M90">
            <v>50</v>
          </cell>
          <cell r="N90">
            <v>3</v>
          </cell>
        </row>
        <row r="90">
          <cell r="P90">
            <v>3</v>
          </cell>
        </row>
        <row r="91">
          <cell r="A91" t="str">
            <v>罗霄</v>
          </cell>
          <cell r="B91">
            <v>13858706067</v>
          </cell>
          <cell r="C91" t="str">
            <v>23020319950216101X</v>
          </cell>
          <cell r="D91" t="str">
            <v>7AK186</v>
          </cell>
          <cell r="E91" t="str">
            <v>内科</v>
          </cell>
          <cell r="F91" t="str">
            <v>全日制硕士专业研究生</v>
          </cell>
          <cell r="G91">
            <v>94</v>
          </cell>
          <cell r="H91">
            <v>0.8659</v>
          </cell>
          <cell r="I91" t="str">
            <v>B</v>
          </cell>
        </row>
        <row r="91">
          <cell r="K91">
            <v>50</v>
          </cell>
          <cell r="L91">
            <v>50</v>
          </cell>
          <cell r="M91">
            <v>50</v>
          </cell>
          <cell r="N91">
            <v>3</v>
          </cell>
        </row>
        <row r="91">
          <cell r="P91">
            <v>3</v>
          </cell>
        </row>
        <row r="92">
          <cell r="A92" t="str">
            <v>田文溢</v>
          </cell>
          <cell r="B92">
            <v>18257755317</v>
          </cell>
          <cell r="C92" t="str">
            <v>532624199711190040</v>
          </cell>
          <cell r="D92" t="str">
            <v>7AK206</v>
          </cell>
          <cell r="E92" t="str">
            <v>内科</v>
          </cell>
          <cell r="F92" t="str">
            <v>全日制硕士专业研究生</v>
          </cell>
          <cell r="G92">
            <v>94</v>
          </cell>
          <cell r="H92">
            <v>0.8659</v>
          </cell>
          <cell r="I92" t="str">
            <v>B</v>
          </cell>
        </row>
        <row r="92">
          <cell r="K92">
            <v>50</v>
          </cell>
          <cell r="L92">
            <v>50</v>
          </cell>
          <cell r="M92">
            <v>50</v>
          </cell>
          <cell r="N92">
            <v>3</v>
          </cell>
        </row>
        <row r="92">
          <cell r="P92">
            <v>3</v>
          </cell>
        </row>
        <row r="93">
          <cell r="A93" t="str">
            <v>王晟恺</v>
          </cell>
          <cell r="B93">
            <v>18969736927</v>
          </cell>
          <cell r="C93" t="str">
            <v>330281199701253016</v>
          </cell>
          <cell r="D93" t="str">
            <v>7AK221</v>
          </cell>
          <cell r="E93" t="str">
            <v>内科</v>
          </cell>
          <cell r="F93" t="str">
            <v>全日制硕士专业研究生</v>
          </cell>
          <cell r="G93">
            <v>94</v>
          </cell>
          <cell r="H93">
            <v>0.8659</v>
          </cell>
          <cell r="I93" t="str">
            <v>B</v>
          </cell>
        </row>
        <row r="93">
          <cell r="K93">
            <v>50</v>
          </cell>
          <cell r="L93">
            <v>50</v>
          </cell>
          <cell r="M93">
            <v>50</v>
          </cell>
          <cell r="N93">
            <v>3</v>
          </cell>
        </row>
        <row r="93">
          <cell r="P93">
            <v>3</v>
          </cell>
        </row>
        <row r="94">
          <cell r="A94" t="str">
            <v>章恬雨</v>
          </cell>
          <cell r="B94">
            <v>13588164528</v>
          </cell>
          <cell r="C94" t="str">
            <v>330183199611171743</v>
          </cell>
          <cell r="D94" t="str">
            <v>7AK199</v>
          </cell>
          <cell r="E94" t="str">
            <v>内科</v>
          </cell>
          <cell r="F94" t="str">
            <v>全日制硕士专业研究生</v>
          </cell>
          <cell r="G94">
            <v>94</v>
          </cell>
          <cell r="H94">
            <v>0.8659</v>
          </cell>
          <cell r="I94" t="str">
            <v>B</v>
          </cell>
        </row>
        <row r="94">
          <cell r="K94">
            <v>50</v>
          </cell>
          <cell r="L94">
            <v>50</v>
          </cell>
          <cell r="M94">
            <v>50</v>
          </cell>
          <cell r="N94">
            <v>3</v>
          </cell>
        </row>
        <row r="94">
          <cell r="P94">
            <v>3</v>
          </cell>
        </row>
        <row r="95">
          <cell r="A95" t="str">
            <v>黄蓓蓓</v>
          </cell>
          <cell r="B95">
            <v>15258402907</v>
          </cell>
          <cell r="C95" t="str">
            <v>330381199202024548</v>
          </cell>
          <cell r="D95" t="str">
            <v>726L04</v>
          </cell>
          <cell r="E95" t="str">
            <v>超声医学科</v>
          </cell>
          <cell r="F95" t="str">
            <v>外单位委托培养住院医师</v>
          </cell>
          <cell r="G95">
            <v>114</v>
          </cell>
          <cell r="H95">
            <v>0.8634</v>
          </cell>
          <cell r="I95" t="str">
            <v>B</v>
          </cell>
        </row>
        <row r="95">
          <cell r="K95">
            <v>50</v>
          </cell>
          <cell r="L95">
            <v>50</v>
          </cell>
          <cell r="M95">
            <v>50</v>
          </cell>
          <cell r="N95">
            <v>3</v>
          </cell>
        </row>
        <row r="95">
          <cell r="P95">
            <v>3</v>
          </cell>
        </row>
        <row r="96">
          <cell r="A96" t="str">
            <v>许开伟</v>
          </cell>
          <cell r="B96">
            <v>15258715367</v>
          </cell>
          <cell r="C96" t="str">
            <v>330326199403026713</v>
          </cell>
          <cell r="D96">
            <v>120064</v>
          </cell>
          <cell r="E96" t="str">
            <v>麻醉科</v>
          </cell>
          <cell r="F96" t="str">
            <v>本单位住院医师</v>
          </cell>
          <cell r="G96">
            <v>108</v>
          </cell>
          <cell r="H96">
            <v>0.8607</v>
          </cell>
          <cell r="I96" t="str">
            <v>B</v>
          </cell>
        </row>
        <row r="96">
          <cell r="K96">
            <v>50</v>
          </cell>
          <cell r="L96">
            <v>50</v>
          </cell>
          <cell r="M96">
            <v>50</v>
          </cell>
          <cell r="N96">
            <v>3</v>
          </cell>
        </row>
        <row r="96">
          <cell r="P96">
            <v>3</v>
          </cell>
        </row>
        <row r="97">
          <cell r="A97" t="str">
            <v>林婷乐</v>
          </cell>
          <cell r="B97">
            <v>13957742531</v>
          </cell>
          <cell r="C97" t="str">
            <v>330302199703052023</v>
          </cell>
          <cell r="D97" t="e">
            <v>#N/A</v>
          </cell>
          <cell r="E97" t="str">
            <v>精神科</v>
          </cell>
          <cell r="F97" t="str">
            <v>外单位委托培养住院医师</v>
          </cell>
          <cell r="G97">
            <v>104</v>
          </cell>
          <cell r="H97">
            <v>0.8565</v>
          </cell>
          <cell r="I97" t="str">
            <v>B</v>
          </cell>
          <cell r="J97" t="str">
            <v>联合体学员</v>
          </cell>
        </row>
        <row r="97">
          <cell r="N97">
            <v>0</v>
          </cell>
        </row>
        <row r="97">
          <cell r="P97">
            <v>0</v>
          </cell>
        </row>
        <row r="97">
          <cell r="R97">
            <v>0</v>
          </cell>
        </row>
        <row r="97">
          <cell r="U97">
            <v>50</v>
          </cell>
        </row>
        <row r="98">
          <cell r="A98" t="str">
            <v>潘密</v>
          </cell>
          <cell r="B98">
            <v>17805855057</v>
          </cell>
          <cell r="C98" t="str">
            <v>330304199610188725</v>
          </cell>
          <cell r="D98" t="e">
            <v>#N/A</v>
          </cell>
          <cell r="E98" t="str">
            <v>精神科</v>
          </cell>
          <cell r="F98" t="str">
            <v>外单位委托培养住院医师</v>
          </cell>
          <cell r="G98">
            <v>104</v>
          </cell>
          <cell r="H98">
            <v>0.8565</v>
          </cell>
          <cell r="I98" t="str">
            <v>B</v>
          </cell>
          <cell r="J98" t="str">
            <v>联合体学员</v>
          </cell>
        </row>
        <row r="98">
          <cell r="N98">
            <v>0</v>
          </cell>
        </row>
        <row r="98">
          <cell r="P98">
            <v>0</v>
          </cell>
        </row>
        <row r="98">
          <cell r="R98">
            <v>0</v>
          </cell>
        </row>
        <row r="98">
          <cell r="U98">
            <v>50</v>
          </cell>
        </row>
        <row r="99">
          <cell r="A99" t="str">
            <v>陶柳峰</v>
          </cell>
          <cell r="B99">
            <v>13666574808</v>
          </cell>
          <cell r="C99" t="str">
            <v>332526199711275319</v>
          </cell>
          <cell r="D99" t="str">
            <v>726L97</v>
          </cell>
          <cell r="E99" t="str">
            <v>重症医学科</v>
          </cell>
          <cell r="F99" t="str">
            <v>外单位委托培养住院医师</v>
          </cell>
          <cell r="G99">
            <v>95</v>
          </cell>
          <cell r="H99">
            <v>0.8467</v>
          </cell>
          <cell r="I99" t="str">
            <v>B</v>
          </cell>
        </row>
        <row r="99">
          <cell r="K99">
            <v>50</v>
          </cell>
          <cell r="L99">
            <v>50</v>
          </cell>
          <cell r="M99">
            <v>50</v>
          </cell>
          <cell r="N99">
            <v>3</v>
          </cell>
        </row>
        <row r="99">
          <cell r="P99">
            <v>3</v>
          </cell>
        </row>
        <row r="100">
          <cell r="A100" t="str">
            <v>王宇锋</v>
          </cell>
          <cell r="B100">
            <v>15267755669</v>
          </cell>
          <cell r="C100" t="str">
            <v>331082199701250858</v>
          </cell>
          <cell r="D100" t="str">
            <v>7AK307</v>
          </cell>
          <cell r="E100" t="str">
            <v>外科（泌尿外科方向）</v>
          </cell>
          <cell r="F100" t="str">
            <v>全日制硕士专业研究生</v>
          </cell>
          <cell r="G100">
            <v>113</v>
          </cell>
          <cell r="H100">
            <v>0.8461</v>
          </cell>
          <cell r="I100" t="str">
            <v>B</v>
          </cell>
        </row>
        <row r="100">
          <cell r="K100">
            <v>50</v>
          </cell>
          <cell r="L100">
            <v>50</v>
          </cell>
          <cell r="M100">
            <v>50</v>
          </cell>
          <cell r="N100">
            <v>3</v>
          </cell>
        </row>
        <row r="100">
          <cell r="P100">
            <v>3</v>
          </cell>
        </row>
        <row r="101">
          <cell r="A101" t="str">
            <v>吴敏杰</v>
          </cell>
          <cell r="B101">
            <v>18072371651</v>
          </cell>
          <cell r="C101" t="str">
            <v>330726199711173311</v>
          </cell>
          <cell r="D101" t="str">
            <v>7AK399</v>
          </cell>
          <cell r="E101" t="str">
            <v>口腔颌面外科</v>
          </cell>
          <cell r="F101" t="str">
            <v>全日制硕士专业研究生</v>
          </cell>
          <cell r="G101">
            <v>100</v>
          </cell>
          <cell r="H101">
            <v>0.8451</v>
          </cell>
          <cell r="I101" t="str">
            <v>B</v>
          </cell>
        </row>
        <row r="101">
          <cell r="K101">
            <v>50</v>
          </cell>
          <cell r="L101">
            <v>50</v>
          </cell>
          <cell r="M101">
            <v>50</v>
          </cell>
          <cell r="N101">
            <v>3</v>
          </cell>
        </row>
        <row r="101">
          <cell r="P101">
            <v>3</v>
          </cell>
        </row>
        <row r="102">
          <cell r="A102" t="str">
            <v>陈金鑫</v>
          </cell>
          <cell r="B102">
            <v>15381592465</v>
          </cell>
          <cell r="C102" t="str">
            <v>330722199609212139</v>
          </cell>
          <cell r="D102" t="str">
            <v>7AK180</v>
          </cell>
          <cell r="E102" t="str">
            <v>内科</v>
          </cell>
          <cell r="F102" t="str">
            <v>全日制硕士专业研究生</v>
          </cell>
          <cell r="G102">
            <v>93</v>
          </cell>
          <cell r="H102">
            <v>0.8425</v>
          </cell>
          <cell r="I102" t="str">
            <v>B</v>
          </cell>
        </row>
        <row r="102">
          <cell r="K102">
            <v>50</v>
          </cell>
          <cell r="L102">
            <v>50</v>
          </cell>
          <cell r="M102">
            <v>50</v>
          </cell>
          <cell r="N102">
            <v>3</v>
          </cell>
        </row>
        <row r="102">
          <cell r="P102">
            <v>3</v>
          </cell>
        </row>
        <row r="103">
          <cell r="A103" t="str">
            <v>何之莹</v>
          </cell>
          <cell r="B103">
            <v>18267830738</v>
          </cell>
          <cell r="C103" t="str">
            <v>330822199711244220</v>
          </cell>
          <cell r="D103" t="str">
            <v>7AK227</v>
          </cell>
          <cell r="E103" t="str">
            <v>内科</v>
          </cell>
          <cell r="F103" t="str">
            <v>全日制硕士专业研究生</v>
          </cell>
          <cell r="G103">
            <v>93</v>
          </cell>
          <cell r="H103">
            <v>0.8425</v>
          </cell>
          <cell r="I103" t="str">
            <v>B</v>
          </cell>
        </row>
        <row r="103">
          <cell r="K103">
            <v>50</v>
          </cell>
          <cell r="L103">
            <v>50</v>
          </cell>
          <cell r="M103">
            <v>50</v>
          </cell>
          <cell r="N103">
            <v>3</v>
          </cell>
        </row>
        <row r="103">
          <cell r="P103">
            <v>3</v>
          </cell>
        </row>
        <row r="104">
          <cell r="A104" t="str">
            <v>蒋佳红</v>
          </cell>
          <cell r="B104">
            <v>18267780807</v>
          </cell>
          <cell r="C104" t="str">
            <v>330421199702030521</v>
          </cell>
          <cell r="D104" t="str">
            <v>7AK228</v>
          </cell>
          <cell r="E104" t="str">
            <v>内科</v>
          </cell>
          <cell r="F104" t="str">
            <v>全日制硕士专业研究生</v>
          </cell>
          <cell r="G104">
            <v>93</v>
          </cell>
          <cell r="H104">
            <v>0.8425</v>
          </cell>
          <cell r="I104" t="str">
            <v>B</v>
          </cell>
        </row>
        <row r="104">
          <cell r="K104">
            <v>50</v>
          </cell>
          <cell r="L104">
            <v>50</v>
          </cell>
          <cell r="M104">
            <v>50</v>
          </cell>
          <cell r="N104">
            <v>3</v>
          </cell>
        </row>
        <row r="104">
          <cell r="P104">
            <v>3</v>
          </cell>
        </row>
        <row r="105">
          <cell r="A105" t="str">
            <v>连莉优</v>
          </cell>
          <cell r="B105">
            <v>18267721160</v>
          </cell>
          <cell r="C105" t="str">
            <v>330382199508034024</v>
          </cell>
          <cell r="D105" t="str">
            <v>7AK184</v>
          </cell>
          <cell r="E105" t="str">
            <v>内科</v>
          </cell>
          <cell r="F105" t="str">
            <v>全日制硕士专业研究生</v>
          </cell>
          <cell r="G105">
            <v>93</v>
          </cell>
          <cell r="H105">
            <v>0.8425</v>
          </cell>
          <cell r="I105" t="str">
            <v>B</v>
          </cell>
        </row>
        <row r="105">
          <cell r="K105">
            <v>50</v>
          </cell>
          <cell r="L105">
            <v>50</v>
          </cell>
          <cell r="M105">
            <v>50</v>
          </cell>
          <cell r="N105">
            <v>3</v>
          </cell>
        </row>
        <row r="105">
          <cell r="P105">
            <v>3</v>
          </cell>
        </row>
        <row r="106">
          <cell r="A106" t="str">
            <v>吴佳宁</v>
          </cell>
          <cell r="B106">
            <v>18698661136</v>
          </cell>
          <cell r="C106" t="str">
            <v>211381199410260223</v>
          </cell>
          <cell r="D106" t="str">
            <v>726L55</v>
          </cell>
          <cell r="E106" t="str">
            <v>内科</v>
          </cell>
          <cell r="F106" t="str">
            <v>外单位委托培养住院医师</v>
          </cell>
          <cell r="G106">
            <v>93</v>
          </cell>
          <cell r="H106">
            <v>0.8425</v>
          </cell>
          <cell r="I106" t="str">
            <v>B</v>
          </cell>
        </row>
        <row r="106">
          <cell r="K106">
            <v>50</v>
          </cell>
          <cell r="L106">
            <v>50</v>
          </cell>
          <cell r="M106">
            <v>50</v>
          </cell>
          <cell r="N106">
            <v>3</v>
          </cell>
        </row>
        <row r="106">
          <cell r="P106">
            <v>3</v>
          </cell>
        </row>
        <row r="107">
          <cell r="A107" t="str">
            <v>包立成</v>
          </cell>
          <cell r="B107">
            <v>18367815073</v>
          </cell>
          <cell r="C107" t="str">
            <v>330326199410160718</v>
          </cell>
          <cell r="D107" t="str">
            <v>726L91</v>
          </cell>
          <cell r="E107" t="str">
            <v>眼科</v>
          </cell>
          <cell r="F107" t="str">
            <v>外单位委托培养住院医师</v>
          </cell>
          <cell r="G107">
            <v>106</v>
          </cell>
          <cell r="H107">
            <v>0.8379</v>
          </cell>
          <cell r="I107" t="str">
            <v>B</v>
          </cell>
        </row>
        <row r="107">
          <cell r="K107">
            <v>50</v>
          </cell>
          <cell r="L107">
            <v>50</v>
          </cell>
        </row>
        <row r="107">
          <cell r="N107">
            <v>2</v>
          </cell>
        </row>
        <row r="107">
          <cell r="P107">
            <v>2</v>
          </cell>
          <cell r="Q107">
            <v>50</v>
          </cell>
          <cell r="R107">
            <v>3</v>
          </cell>
        </row>
        <row r="108">
          <cell r="A108" t="str">
            <v>陈柳竹</v>
          </cell>
          <cell r="B108">
            <v>15372110103</v>
          </cell>
          <cell r="C108" t="str">
            <v>330382199601078726</v>
          </cell>
          <cell r="D108" t="str">
            <v>7AK241</v>
          </cell>
          <cell r="E108" t="str">
            <v>神经内科</v>
          </cell>
          <cell r="F108" t="str">
            <v>全日制硕士专业研究生</v>
          </cell>
          <cell r="G108">
            <v>119</v>
          </cell>
          <cell r="H108">
            <v>0.8325</v>
          </cell>
          <cell r="I108" t="str">
            <v>B</v>
          </cell>
        </row>
        <row r="108">
          <cell r="K108">
            <v>50</v>
          </cell>
          <cell r="L108">
            <v>50</v>
          </cell>
          <cell r="M108">
            <v>50</v>
          </cell>
          <cell r="N108">
            <v>3</v>
          </cell>
        </row>
        <row r="108">
          <cell r="P108">
            <v>3</v>
          </cell>
        </row>
        <row r="109">
          <cell r="A109" t="str">
            <v>黄桂乾</v>
          </cell>
          <cell r="B109">
            <v>18267856380</v>
          </cell>
          <cell r="C109" t="str">
            <v>33030219921113361X</v>
          </cell>
          <cell r="D109">
            <v>120029</v>
          </cell>
          <cell r="E109" t="str">
            <v>神经内科</v>
          </cell>
          <cell r="F109" t="str">
            <v>本单位住院医师</v>
          </cell>
          <cell r="G109">
            <v>119</v>
          </cell>
          <cell r="H109">
            <v>0.8325</v>
          </cell>
          <cell r="I109" t="str">
            <v>B</v>
          </cell>
        </row>
        <row r="109">
          <cell r="K109">
            <v>50</v>
          </cell>
          <cell r="L109">
            <v>50</v>
          </cell>
          <cell r="M109">
            <v>50</v>
          </cell>
          <cell r="N109">
            <v>3</v>
          </cell>
        </row>
        <row r="109">
          <cell r="P109">
            <v>3</v>
          </cell>
        </row>
        <row r="110">
          <cell r="A110" t="str">
            <v>陆慧珍</v>
          </cell>
          <cell r="B110">
            <v>17858282342</v>
          </cell>
          <cell r="C110" t="str">
            <v>330881199801024926</v>
          </cell>
          <cell r="D110" t="str">
            <v>7AK246</v>
          </cell>
          <cell r="E110" t="str">
            <v>神经内科</v>
          </cell>
          <cell r="F110" t="str">
            <v>全日制硕士专业研究生</v>
          </cell>
          <cell r="G110">
            <v>119</v>
          </cell>
          <cell r="H110">
            <v>0.8325</v>
          </cell>
          <cell r="I110" t="str">
            <v>B</v>
          </cell>
        </row>
        <row r="110">
          <cell r="K110">
            <v>50</v>
          </cell>
          <cell r="L110">
            <v>50</v>
          </cell>
          <cell r="M110">
            <v>50</v>
          </cell>
          <cell r="N110">
            <v>3</v>
          </cell>
        </row>
        <row r="110">
          <cell r="P110">
            <v>3</v>
          </cell>
        </row>
        <row r="111">
          <cell r="A111" t="str">
            <v>王程菊</v>
          </cell>
          <cell r="B111">
            <v>15236619002</v>
          </cell>
          <cell r="C111" t="str">
            <v>332624199712062123</v>
          </cell>
          <cell r="D111" t="str">
            <v>7AK250</v>
          </cell>
          <cell r="E111" t="str">
            <v>神经内科</v>
          </cell>
          <cell r="F111" t="str">
            <v>全日制硕士专业研究生</v>
          </cell>
          <cell r="G111">
            <v>119</v>
          </cell>
          <cell r="H111">
            <v>0.8325</v>
          </cell>
          <cell r="I111" t="str">
            <v>B</v>
          </cell>
        </row>
        <row r="111">
          <cell r="K111">
            <v>50</v>
          </cell>
          <cell r="L111">
            <v>50</v>
          </cell>
          <cell r="M111">
            <v>50</v>
          </cell>
          <cell r="N111">
            <v>3</v>
          </cell>
        </row>
        <row r="111">
          <cell r="P111">
            <v>3</v>
          </cell>
        </row>
        <row r="112">
          <cell r="A112" t="str">
            <v>胡蒙牧</v>
          </cell>
          <cell r="B112">
            <v>18358743553</v>
          </cell>
          <cell r="C112" t="str">
            <v>330282199609269177</v>
          </cell>
          <cell r="D112" t="str">
            <v>7AK279</v>
          </cell>
          <cell r="E112" t="str">
            <v>外科</v>
          </cell>
          <cell r="F112" t="str">
            <v>全日制硕士专业研究生</v>
          </cell>
          <cell r="G112">
            <v>112</v>
          </cell>
          <cell r="H112">
            <v>0.8191</v>
          </cell>
          <cell r="I112" t="str">
            <v>B</v>
          </cell>
        </row>
        <row r="112">
          <cell r="K112">
            <v>50</v>
          </cell>
          <cell r="L112">
            <v>50</v>
          </cell>
          <cell r="M112">
            <v>50</v>
          </cell>
          <cell r="N112">
            <v>3</v>
          </cell>
        </row>
        <row r="112">
          <cell r="P112">
            <v>3</v>
          </cell>
        </row>
        <row r="113">
          <cell r="A113" t="str">
            <v>林卓群</v>
          </cell>
          <cell r="B113">
            <v>15968723118</v>
          </cell>
          <cell r="C113" t="str">
            <v>330602199611191516</v>
          </cell>
          <cell r="D113" t="str">
            <v>7AK283</v>
          </cell>
          <cell r="E113" t="str">
            <v>外科</v>
          </cell>
          <cell r="F113" t="str">
            <v>全日制硕士专业研究生</v>
          </cell>
          <cell r="G113">
            <v>112</v>
          </cell>
          <cell r="H113">
            <v>0.8191</v>
          </cell>
          <cell r="I113" t="str">
            <v>B</v>
          </cell>
        </row>
        <row r="113">
          <cell r="K113">
            <v>50</v>
          </cell>
          <cell r="L113">
            <v>50</v>
          </cell>
          <cell r="M113">
            <v>50</v>
          </cell>
          <cell r="N113">
            <v>3</v>
          </cell>
        </row>
        <row r="113">
          <cell r="P113">
            <v>3</v>
          </cell>
        </row>
        <row r="114">
          <cell r="A114" t="str">
            <v>张纬</v>
          </cell>
          <cell r="B114">
            <v>18757791218</v>
          </cell>
          <cell r="C114" t="str">
            <v>330283199612090035</v>
          </cell>
          <cell r="D114" t="str">
            <v>7AK317</v>
          </cell>
          <cell r="E114" t="str">
            <v>外科（胸心外科方向）</v>
          </cell>
          <cell r="F114" t="str">
            <v>全日制硕士专业研究生</v>
          </cell>
          <cell r="G114">
            <v>112</v>
          </cell>
          <cell r="H114">
            <v>0.8191</v>
          </cell>
          <cell r="I114" t="str">
            <v>B</v>
          </cell>
        </row>
        <row r="114">
          <cell r="K114">
            <v>50</v>
          </cell>
          <cell r="L114">
            <v>50</v>
          </cell>
          <cell r="M114">
            <v>50</v>
          </cell>
          <cell r="N114">
            <v>3</v>
          </cell>
        </row>
        <row r="114">
          <cell r="P114">
            <v>3</v>
          </cell>
        </row>
        <row r="115">
          <cell r="A115" t="str">
            <v>宋冰欣</v>
          </cell>
          <cell r="B115">
            <v>17858504591</v>
          </cell>
          <cell r="C115" t="str">
            <v>330621199604140840</v>
          </cell>
          <cell r="D115" t="str">
            <v>7AK220</v>
          </cell>
          <cell r="E115" t="str">
            <v>内科</v>
          </cell>
          <cell r="F115" t="str">
            <v>全日制硕士专业研究生</v>
          </cell>
          <cell r="G115">
            <v>92</v>
          </cell>
          <cell r="H115">
            <v>0.8169</v>
          </cell>
          <cell r="I115" t="str">
            <v>B</v>
          </cell>
        </row>
        <row r="115">
          <cell r="K115">
            <v>50</v>
          </cell>
          <cell r="L115">
            <v>50</v>
          </cell>
          <cell r="M115">
            <v>50</v>
          </cell>
          <cell r="N115">
            <v>3</v>
          </cell>
        </row>
        <row r="115">
          <cell r="P115">
            <v>3</v>
          </cell>
        </row>
        <row r="116">
          <cell r="A116" t="str">
            <v>王雨涤</v>
          </cell>
          <cell r="B116">
            <v>15267755700</v>
          </cell>
          <cell r="C116" t="str">
            <v>330602199711131027</v>
          </cell>
          <cell r="D116" t="str">
            <v>7AK198</v>
          </cell>
          <cell r="E116" t="str">
            <v>内科</v>
          </cell>
          <cell r="F116" t="str">
            <v>全日制硕士专业研究生</v>
          </cell>
          <cell r="G116">
            <v>92</v>
          </cell>
          <cell r="H116">
            <v>0.8169</v>
          </cell>
          <cell r="I116" t="str">
            <v>B</v>
          </cell>
        </row>
        <row r="116">
          <cell r="K116">
            <v>50</v>
          </cell>
          <cell r="L116">
            <v>50</v>
          </cell>
          <cell r="M116">
            <v>50</v>
          </cell>
          <cell r="N116">
            <v>3</v>
          </cell>
        </row>
        <row r="116">
          <cell r="P116">
            <v>3</v>
          </cell>
        </row>
        <row r="117">
          <cell r="A117" t="str">
            <v>谢荣荣</v>
          </cell>
          <cell r="B117">
            <v>15770724248</v>
          </cell>
          <cell r="C117" t="str">
            <v>330326199605084225</v>
          </cell>
          <cell r="D117" t="str">
            <v>726L57</v>
          </cell>
          <cell r="E117" t="str">
            <v>内科</v>
          </cell>
          <cell r="F117" t="str">
            <v>外单位委托培养住院医师</v>
          </cell>
          <cell r="G117">
            <v>92</v>
          </cell>
          <cell r="H117">
            <v>0.8169</v>
          </cell>
          <cell r="I117" t="str">
            <v>B</v>
          </cell>
        </row>
        <row r="117">
          <cell r="K117">
            <v>50</v>
          </cell>
          <cell r="L117">
            <v>50</v>
          </cell>
          <cell r="M117">
            <v>50</v>
          </cell>
          <cell r="N117">
            <v>3</v>
          </cell>
        </row>
        <row r="117">
          <cell r="P117">
            <v>3</v>
          </cell>
        </row>
        <row r="118">
          <cell r="A118" t="str">
            <v>郑钧杰</v>
          </cell>
          <cell r="B118">
            <v>15057723212</v>
          </cell>
          <cell r="C118" t="str">
            <v>332624199610223256</v>
          </cell>
          <cell r="D118" t="str">
            <v>7AK231</v>
          </cell>
          <cell r="E118" t="str">
            <v>内科</v>
          </cell>
          <cell r="F118" t="str">
            <v>全日制硕士专业研究生</v>
          </cell>
          <cell r="G118">
            <v>92</v>
          </cell>
          <cell r="H118">
            <v>0.8169</v>
          </cell>
          <cell r="I118" t="str">
            <v>B</v>
          </cell>
        </row>
        <row r="118">
          <cell r="K118">
            <v>50</v>
          </cell>
          <cell r="L118">
            <v>50</v>
          </cell>
          <cell r="M118">
            <v>50</v>
          </cell>
          <cell r="N118">
            <v>3</v>
          </cell>
        </row>
        <row r="118">
          <cell r="P118">
            <v>3</v>
          </cell>
        </row>
        <row r="119">
          <cell r="A119" t="str">
            <v>池琛</v>
          </cell>
          <cell r="B119">
            <v>15825650619</v>
          </cell>
          <cell r="C119" t="str">
            <v>330381199404230032</v>
          </cell>
          <cell r="D119">
            <v>120102</v>
          </cell>
          <cell r="E119" t="str">
            <v>临床病理科</v>
          </cell>
          <cell r="F119" t="str">
            <v>本单位住院医师</v>
          </cell>
          <cell r="G119">
            <v>99</v>
          </cell>
          <cell r="H119">
            <v>0.8137</v>
          </cell>
          <cell r="I119" t="str">
            <v>B</v>
          </cell>
        </row>
        <row r="119">
          <cell r="K119">
            <v>50</v>
          </cell>
          <cell r="L119">
            <v>50</v>
          </cell>
          <cell r="M119">
            <v>50</v>
          </cell>
          <cell r="N119">
            <v>3</v>
          </cell>
        </row>
        <row r="119">
          <cell r="P119">
            <v>3</v>
          </cell>
        </row>
        <row r="120">
          <cell r="A120" t="str">
            <v>何海俊</v>
          </cell>
          <cell r="B120">
            <v>13857778295</v>
          </cell>
          <cell r="C120" t="str">
            <v>330723199706262556</v>
          </cell>
          <cell r="D120" t="str">
            <v>7AK242</v>
          </cell>
          <cell r="E120" t="str">
            <v>神经内科</v>
          </cell>
          <cell r="F120" t="str">
            <v>全日制硕士专业研究生</v>
          </cell>
          <cell r="G120">
            <v>118</v>
          </cell>
          <cell r="H120">
            <v>0.8117</v>
          </cell>
          <cell r="I120" t="str">
            <v>B</v>
          </cell>
        </row>
        <row r="120">
          <cell r="K120">
            <v>50</v>
          </cell>
          <cell r="L120">
            <v>50</v>
          </cell>
          <cell r="M120">
            <v>50</v>
          </cell>
          <cell r="N120">
            <v>3</v>
          </cell>
        </row>
        <row r="120">
          <cell r="P120">
            <v>3</v>
          </cell>
        </row>
        <row r="121">
          <cell r="A121" t="str">
            <v>刘嘉城</v>
          </cell>
          <cell r="B121">
            <v>13588246294</v>
          </cell>
          <cell r="C121" t="str">
            <v>332502199704116212</v>
          </cell>
          <cell r="D121" t="str">
            <v>7AK370</v>
          </cell>
          <cell r="E121" t="str">
            <v>麻醉科</v>
          </cell>
          <cell r="F121" t="str">
            <v>全日制硕士专业研究生</v>
          </cell>
          <cell r="G121">
            <v>106</v>
          </cell>
          <cell r="H121">
            <v>0.8026</v>
          </cell>
          <cell r="I121" t="str">
            <v>B</v>
          </cell>
        </row>
        <row r="121">
          <cell r="K121">
            <v>50</v>
          </cell>
          <cell r="L121">
            <v>50</v>
          </cell>
          <cell r="M121">
            <v>50</v>
          </cell>
          <cell r="N121">
            <v>3</v>
          </cell>
        </row>
        <row r="121">
          <cell r="P121">
            <v>3</v>
          </cell>
        </row>
        <row r="122">
          <cell r="A122" t="str">
            <v>席玮</v>
          </cell>
          <cell r="B122">
            <v>18064769938</v>
          </cell>
          <cell r="C122" t="str">
            <v>431122199801115816</v>
          </cell>
          <cell r="D122" t="str">
            <v>7AK376</v>
          </cell>
          <cell r="E122" t="str">
            <v>麻醉科</v>
          </cell>
          <cell r="F122" t="str">
            <v>全日制硕士专业研究生</v>
          </cell>
          <cell r="G122">
            <v>106</v>
          </cell>
          <cell r="H122">
            <v>0.8026</v>
          </cell>
          <cell r="I122" t="str">
            <v>B</v>
          </cell>
        </row>
        <row r="122">
          <cell r="K122">
            <v>50</v>
          </cell>
          <cell r="L122">
            <v>50</v>
          </cell>
          <cell r="M122">
            <v>50</v>
          </cell>
          <cell r="N122">
            <v>3</v>
          </cell>
        </row>
        <row r="122">
          <cell r="P122">
            <v>3</v>
          </cell>
        </row>
        <row r="123">
          <cell r="A123" t="str">
            <v>姜浩特</v>
          </cell>
          <cell r="B123">
            <v>13706779256</v>
          </cell>
          <cell r="C123" t="str">
            <v>330304199709210021</v>
          </cell>
          <cell r="D123" t="str">
            <v>7AK330</v>
          </cell>
          <cell r="E123" t="str">
            <v>妇产科</v>
          </cell>
          <cell r="F123" t="str">
            <v>全日制硕士专业研究生</v>
          </cell>
          <cell r="G123">
            <v>111</v>
          </cell>
          <cell r="H123">
            <v>0.8025</v>
          </cell>
          <cell r="I123" t="str">
            <v>B</v>
          </cell>
        </row>
        <row r="123">
          <cell r="K123">
            <v>50</v>
          </cell>
          <cell r="L123">
            <v>50</v>
          </cell>
          <cell r="M123">
            <v>50</v>
          </cell>
          <cell r="N123">
            <v>3</v>
          </cell>
        </row>
        <row r="123">
          <cell r="P123">
            <v>3</v>
          </cell>
        </row>
        <row r="124">
          <cell r="A124" t="str">
            <v>马国萍</v>
          </cell>
          <cell r="B124">
            <v>18152596878</v>
          </cell>
          <cell r="C124" t="str">
            <v>642223199605240048</v>
          </cell>
          <cell r="D124" t="str">
            <v>7AK438</v>
          </cell>
          <cell r="E124" t="str">
            <v>精神科</v>
          </cell>
          <cell r="F124" t="str">
            <v>全日制硕士专业研究生</v>
          </cell>
          <cell r="G124">
            <v>102</v>
          </cell>
          <cell r="H124">
            <v>0.8002</v>
          </cell>
          <cell r="I124" t="str">
            <v>B</v>
          </cell>
        </row>
        <row r="124">
          <cell r="L124">
            <v>50</v>
          </cell>
          <cell r="M124">
            <v>50</v>
          </cell>
          <cell r="N124">
            <v>2</v>
          </cell>
          <cell r="O124">
            <v>50</v>
          </cell>
          <cell r="P124">
            <v>3</v>
          </cell>
        </row>
        <row r="125">
          <cell r="A125" t="str">
            <v>章萍萍</v>
          </cell>
          <cell r="B125">
            <v>15805771490</v>
          </cell>
          <cell r="C125" t="str">
            <v>330327199703093500</v>
          </cell>
          <cell r="D125" t="str">
            <v>727L03</v>
          </cell>
          <cell r="E125" t="str">
            <v>全科</v>
          </cell>
          <cell r="F125" t="str">
            <v>外单位委托培养住院医师</v>
          </cell>
          <cell r="G125">
            <v>97</v>
          </cell>
          <cell r="H125">
            <v>0.7998</v>
          </cell>
          <cell r="I125" t="str">
            <v>B</v>
          </cell>
        </row>
        <row r="125">
          <cell r="K125">
            <v>50</v>
          </cell>
          <cell r="L125">
            <v>50</v>
          </cell>
          <cell r="M125">
            <v>50</v>
          </cell>
          <cell r="N125">
            <v>3</v>
          </cell>
        </row>
        <row r="125">
          <cell r="P125">
            <v>3</v>
          </cell>
        </row>
        <row r="126">
          <cell r="A126" t="str">
            <v>饶昶俊</v>
          </cell>
          <cell r="B126">
            <v>15381562833</v>
          </cell>
          <cell r="C126" t="str">
            <v>330702199709020411</v>
          </cell>
          <cell r="D126" t="str">
            <v>7AK322</v>
          </cell>
          <cell r="E126" t="str">
            <v>外科（神经外科方向）</v>
          </cell>
          <cell r="F126" t="str">
            <v>全日制硕士专业研究生</v>
          </cell>
          <cell r="G126">
            <v>109</v>
          </cell>
          <cell r="H126">
            <v>0.7963</v>
          </cell>
          <cell r="I126" t="str">
            <v>B</v>
          </cell>
        </row>
        <row r="126">
          <cell r="K126">
            <v>50</v>
          </cell>
          <cell r="L126">
            <v>50</v>
          </cell>
          <cell r="M126">
            <v>50</v>
          </cell>
          <cell r="N126">
            <v>3</v>
          </cell>
        </row>
        <row r="126">
          <cell r="P126">
            <v>3</v>
          </cell>
        </row>
        <row r="127">
          <cell r="A127" t="str">
            <v>沈超栋</v>
          </cell>
          <cell r="B127">
            <v>15168757569</v>
          </cell>
          <cell r="C127" t="str">
            <v>330621199611011537</v>
          </cell>
          <cell r="D127" t="str">
            <v>7AK323</v>
          </cell>
          <cell r="E127" t="str">
            <v>外科（神经外科方向）</v>
          </cell>
          <cell r="F127" t="str">
            <v>全日制硕士专业研究生</v>
          </cell>
          <cell r="G127">
            <v>109</v>
          </cell>
          <cell r="H127">
            <v>0.7963</v>
          </cell>
          <cell r="I127" t="str">
            <v>B</v>
          </cell>
        </row>
        <row r="127">
          <cell r="K127">
            <v>50</v>
          </cell>
          <cell r="L127">
            <v>50</v>
          </cell>
          <cell r="M127">
            <v>50</v>
          </cell>
          <cell r="N127">
            <v>3</v>
          </cell>
        </row>
        <row r="127">
          <cell r="P127">
            <v>3</v>
          </cell>
        </row>
        <row r="128">
          <cell r="A128" t="str">
            <v>张翀</v>
          </cell>
          <cell r="B128">
            <v>13758758764</v>
          </cell>
          <cell r="C128" t="str">
            <v>339005199412170311</v>
          </cell>
          <cell r="D128" t="str">
            <v>7AK325</v>
          </cell>
          <cell r="E128" t="str">
            <v>外科（神经外科方向）</v>
          </cell>
          <cell r="F128" t="str">
            <v>全日制硕士专业研究生</v>
          </cell>
          <cell r="G128">
            <v>109</v>
          </cell>
          <cell r="H128">
            <v>0.7963</v>
          </cell>
          <cell r="I128" t="str">
            <v>B</v>
          </cell>
        </row>
        <row r="128">
          <cell r="K128">
            <v>50</v>
          </cell>
          <cell r="L128">
            <v>50</v>
          </cell>
          <cell r="M128">
            <v>50</v>
          </cell>
          <cell r="N128">
            <v>3</v>
          </cell>
        </row>
        <row r="128">
          <cell r="P128">
            <v>3</v>
          </cell>
        </row>
        <row r="129">
          <cell r="A129" t="str">
            <v>王晶莹</v>
          </cell>
          <cell r="B129">
            <v>13566267187</v>
          </cell>
          <cell r="C129" t="str">
            <v>330302199006182420</v>
          </cell>
          <cell r="D129">
            <v>620014</v>
          </cell>
          <cell r="E129" t="str">
            <v>皮肤科</v>
          </cell>
          <cell r="F129" t="str">
            <v>本单位住院医师</v>
          </cell>
          <cell r="G129">
            <v>102</v>
          </cell>
          <cell r="H129">
            <v>0.7959</v>
          </cell>
          <cell r="I129" t="str">
            <v>B</v>
          </cell>
        </row>
        <row r="129">
          <cell r="K129">
            <v>50</v>
          </cell>
          <cell r="L129">
            <v>50</v>
          </cell>
          <cell r="M129">
            <v>50</v>
          </cell>
          <cell r="N129">
            <v>3</v>
          </cell>
        </row>
        <row r="129">
          <cell r="P129">
            <v>3</v>
          </cell>
        </row>
        <row r="130">
          <cell r="A130" t="str">
            <v>黄欧阳</v>
          </cell>
          <cell r="B130">
            <v>13758702020</v>
          </cell>
          <cell r="C130" t="str">
            <v>330304199601048712</v>
          </cell>
          <cell r="D130" t="str">
            <v>7AK234</v>
          </cell>
          <cell r="E130" t="str">
            <v>内科</v>
          </cell>
          <cell r="F130" t="str">
            <v>全日制硕士专业研究生</v>
          </cell>
          <cell r="G130">
            <v>91</v>
          </cell>
          <cell r="H130">
            <v>0.79</v>
          </cell>
          <cell r="I130" t="str">
            <v>B</v>
          </cell>
        </row>
        <row r="130">
          <cell r="K130">
            <v>50</v>
          </cell>
          <cell r="L130">
            <v>50</v>
          </cell>
          <cell r="M130">
            <v>50</v>
          </cell>
          <cell r="N130">
            <v>3</v>
          </cell>
        </row>
        <row r="130">
          <cell r="P130">
            <v>3</v>
          </cell>
        </row>
        <row r="131">
          <cell r="A131" t="str">
            <v>刘锦锦</v>
          </cell>
          <cell r="B131">
            <v>18614228628</v>
          </cell>
          <cell r="C131" t="str">
            <v>412727199109236162</v>
          </cell>
          <cell r="D131" t="str">
            <v>727L14</v>
          </cell>
          <cell r="E131" t="str">
            <v>内科</v>
          </cell>
          <cell r="F131" t="str">
            <v>外单位委托培养住院医师</v>
          </cell>
          <cell r="G131">
            <v>91</v>
          </cell>
          <cell r="H131">
            <v>0.79</v>
          </cell>
          <cell r="I131" t="str">
            <v>B</v>
          </cell>
        </row>
        <row r="131">
          <cell r="K131">
            <v>50</v>
          </cell>
          <cell r="L131">
            <v>50</v>
          </cell>
          <cell r="M131">
            <v>50</v>
          </cell>
          <cell r="N131">
            <v>3</v>
          </cell>
        </row>
        <row r="131">
          <cell r="P131">
            <v>3</v>
          </cell>
        </row>
        <row r="132">
          <cell r="A132" t="str">
            <v>王林莹</v>
          </cell>
          <cell r="B132">
            <v>18267729230</v>
          </cell>
          <cell r="C132" t="str">
            <v>332624199707234365</v>
          </cell>
          <cell r="D132" t="str">
            <v>7AK229</v>
          </cell>
          <cell r="E132" t="str">
            <v>内科</v>
          </cell>
          <cell r="F132" t="str">
            <v>全日制硕士专业研究生</v>
          </cell>
          <cell r="G132">
            <v>91</v>
          </cell>
          <cell r="H132">
            <v>0.79</v>
          </cell>
          <cell r="I132" t="str">
            <v>B</v>
          </cell>
        </row>
        <row r="132">
          <cell r="K132">
            <v>50</v>
          </cell>
          <cell r="L132">
            <v>50</v>
          </cell>
          <cell r="M132">
            <v>50</v>
          </cell>
          <cell r="N132">
            <v>3</v>
          </cell>
        </row>
        <row r="132">
          <cell r="P132">
            <v>3</v>
          </cell>
        </row>
        <row r="133">
          <cell r="A133" t="str">
            <v>陈尔</v>
          </cell>
          <cell r="B133">
            <v>15990011846</v>
          </cell>
          <cell r="C133" t="str">
            <v>330381199304250124</v>
          </cell>
          <cell r="D133" t="str">
            <v>726L93</v>
          </cell>
          <cell r="E133" t="str">
            <v>重症医学科</v>
          </cell>
          <cell r="F133" t="str">
            <v>外单位委托培养住院医师</v>
          </cell>
          <cell r="G133">
            <v>93</v>
          </cell>
          <cell r="H133">
            <v>0.7895</v>
          </cell>
          <cell r="I133" t="str">
            <v>B</v>
          </cell>
        </row>
        <row r="133">
          <cell r="K133">
            <v>50</v>
          </cell>
          <cell r="L133">
            <v>50</v>
          </cell>
          <cell r="M133">
            <v>50</v>
          </cell>
          <cell r="N133">
            <v>3</v>
          </cell>
        </row>
        <row r="133">
          <cell r="P133">
            <v>3</v>
          </cell>
        </row>
        <row r="134">
          <cell r="A134" t="str">
            <v>颜聪智</v>
          </cell>
          <cell r="B134">
            <v>18757713762</v>
          </cell>
          <cell r="C134" t="str">
            <v>350525199703145317</v>
          </cell>
          <cell r="D134" t="str">
            <v>7AK347</v>
          </cell>
          <cell r="E134" t="str">
            <v>外科</v>
          </cell>
          <cell r="F134" t="str">
            <v>全日制硕士专业研究生</v>
          </cell>
          <cell r="G134">
            <v>111</v>
          </cell>
          <cell r="H134">
            <v>0.7883</v>
          </cell>
          <cell r="I134" t="str">
            <v>B</v>
          </cell>
        </row>
        <row r="134">
          <cell r="K134">
            <v>50</v>
          </cell>
          <cell r="L134">
            <v>50</v>
          </cell>
          <cell r="M134">
            <v>50</v>
          </cell>
          <cell r="N134">
            <v>3</v>
          </cell>
        </row>
        <row r="134">
          <cell r="P134">
            <v>3</v>
          </cell>
        </row>
        <row r="135">
          <cell r="A135" t="str">
            <v>施程浩</v>
          </cell>
          <cell r="B135">
            <v>15957738279</v>
          </cell>
          <cell r="C135" t="str">
            <v>330382199704265719</v>
          </cell>
          <cell r="D135" t="str">
            <v>7AK306</v>
          </cell>
          <cell r="E135" t="str">
            <v>外科（泌尿外科方向）</v>
          </cell>
          <cell r="F135" t="str">
            <v>全日制硕士专业研究生</v>
          </cell>
          <cell r="G135">
            <v>111</v>
          </cell>
          <cell r="H135">
            <v>0.7883</v>
          </cell>
          <cell r="I135" t="str">
            <v>B</v>
          </cell>
        </row>
        <row r="135">
          <cell r="K135">
            <v>50</v>
          </cell>
          <cell r="L135">
            <v>50</v>
          </cell>
          <cell r="M135">
            <v>50</v>
          </cell>
          <cell r="N135">
            <v>3</v>
          </cell>
        </row>
        <row r="135">
          <cell r="P135">
            <v>3</v>
          </cell>
        </row>
        <row r="136">
          <cell r="A136" t="str">
            <v>蒋超</v>
          </cell>
          <cell r="B136">
            <v>19858734575</v>
          </cell>
          <cell r="C136" t="str">
            <v>330724199605107617</v>
          </cell>
          <cell r="D136" t="str">
            <v>7AK295</v>
          </cell>
          <cell r="E136" t="str">
            <v>骨科</v>
          </cell>
          <cell r="F136" t="str">
            <v>全日制硕士专业研究生</v>
          </cell>
          <cell r="G136">
            <v>109</v>
          </cell>
          <cell r="H136">
            <v>0.7864</v>
          </cell>
          <cell r="I136" t="str">
            <v>B</v>
          </cell>
        </row>
        <row r="136">
          <cell r="K136">
            <v>50</v>
          </cell>
          <cell r="L136">
            <v>50</v>
          </cell>
          <cell r="M136">
            <v>50</v>
          </cell>
          <cell r="N136">
            <v>3</v>
          </cell>
        </row>
        <row r="136">
          <cell r="P136">
            <v>3</v>
          </cell>
        </row>
        <row r="137">
          <cell r="A137" t="str">
            <v>林茹</v>
          </cell>
          <cell r="B137">
            <v>15968763720</v>
          </cell>
          <cell r="C137" t="str">
            <v>330381199707265945</v>
          </cell>
          <cell r="D137" t="str">
            <v>7AK262</v>
          </cell>
          <cell r="E137" t="str">
            <v>放射科</v>
          </cell>
          <cell r="F137" t="str">
            <v>全日制硕士专业研究生</v>
          </cell>
          <cell r="G137">
            <v>102</v>
          </cell>
          <cell r="H137">
            <v>0.7846</v>
          </cell>
          <cell r="I137" t="str">
            <v>B</v>
          </cell>
        </row>
        <row r="137">
          <cell r="K137">
            <v>50</v>
          </cell>
          <cell r="L137">
            <v>50</v>
          </cell>
          <cell r="M137">
            <v>50</v>
          </cell>
          <cell r="N137">
            <v>3</v>
          </cell>
        </row>
        <row r="137">
          <cell r="P137">
            <v>3</v>
          </cell>
        </row>
        <row r="138">
          <cell r="A138" t="str">
            <v>姚飞</v>
          </cell>
          <cell r="B138">
            <v>13968898691</v>
          </cell>
          <cell r="C138" t="str">
            <v>330621199609272658</v>
          </cell>
          <cell r="D138" t="str">
            <v>7AK266</v>
          </cell>
          <cell r="E138" t="str">
            <v>放射科</v>
          </cell>
          <cell r="F138" t="str">
            <v>全日制硕士专业研究生</v>
          </cell>
          <cell r="G138">
            <v>102</v>
          </cell>
          <cell r="H138">
            <v>0.7846</v>
          </cell>
          <cell r="I138" t="str">
            <v>B</v>
          </cell>
        </row>
        <row r="138">
          <cell r="K138">
            <v>50</v>
          </cell>
          <cell r="L138">
            <v>50</v>
          </cell>
          <cell r="M138">
            <v>50</v>
          </cell>
          <cell r="N138">
            <v>3</v>
          </cell>
        </row>
        <row r="138">
          <cell r="P138">
            <v>3</v>
          </cell>
        </row>
        <row r="139">
          <cell r="A139" t="str">
            <v>蔡寒雨</v>
          </cell>
          <cell r="B139">
            <v>13757878268</v>
          </cell>
          <cell r="C139" t="str">
            <v>330382199607215947</v>
          </cell>
          <cell r="D139" t="str">
            <v>7AK240</v>
          </cell>
          <cell r="E139" t="str">
            <v>神经内科</v>
          </cell>
          <cell r="F139" t="str">
            <v>全日制硕士专业研究生</v>
          </cell>
          <cell r="G139">
            <v>117</v>
          </cell>
          <cell r="H139">
            <v>0.7808</v>
          </cell>
          <cell r="I139" t="str">
            <v>B</v>
          </cell>
        </row>
        <row r="139">
          <cell r="K139">
            <v>50</v>
          </cell>
        </row>
        <row r="139">
          <cell r="M139">
            <v>50</v>
          </cell>
          <cell r="N139">
            <v>2</v>
          </cell>
          <cell r="O139">
            <v>50</v>
          </cell>
          <cell r="P139">
            <v>3</v>
          </cell>
        </row>
        <row r="140">
          <cell r="A140" t="str">
            <v>周俊雷</v>
          </cell>
          <cell r="B140">
            <v>15168758805</v>
          </cell>
          <cell r="C140" t="str">
            <v>332522199611267498</v>
          </cell>
          <cell r="D140" t="str">
            <v>7AK023</v>
          </cell>
          <cell r="E140" t="str">
            <v>神经内科</v>
          </cell>
          <cell r="F140" t="str">
            <v>全日制硕士专业研究生</v>
          </cell>
          <cell r="G140">
            <v>117</v>
          </cell>
          <cell r="H140">
            <v>0.7808</v>
          </cell>
          <cell r="I140" t="str">
            <v>B</v>
          </cell>
        </row>
        <row r="140">
          <cell r="K140">
            <v>50</v>
          </cell>
          <cell r="L140">
            <v>50</v>
          </cell>
          <cell r="M140">
            <v>50</v>
          </cell>
          <cell r="N140">
            <v>3</v>
          </cell>
        </row>
        <row r="140">
          <cell r="P140">
            <v>3</v>
          </cell>
        </row>
        <row r="141">
          <cell r="A141" t="str">
            <v>倪新雨</v>
          </cell>
          <cell r="B141">
            <v>19858733675</v>
          </cell>
          <cell r="C141" t="str">
            <v>330482199705292423</v>
          </cell>
          <cell r="D141" t="str">
            <v>7AK332</v>
          </cell>
          <cell r="E141" t="str">
            <v>妇产科</v>
          </cell>
          <cell r="F141" t="str">
            <v>全日制硕士专业研究生</v>
          </cell>
          <cell r="G141">
            <v>110</v>
          </cell>
          <cell r="H141">
            <v>0.7698</v>
          </cell>
          <cell r="I141" t="str">
            <v>B</v>
          </cell>
        </row>
        <row r="141">
          <cell r="K141">
            <v>50</v>
          </cell>
          <cell r="L141">
            <v>50</v>
          </cell>
          <cell r="M141">
            <v>50</v>
          </cell>
          <cell r="N141">
            <v>3</v>
          </cell>
        </row>
        <row r="141">
          <cell r="P141">
            <v>3</v>
          </cell>
        </row>
        <row r="142">
          <cell r="A142" t="str">
            <v>杨一恒</v>
          </cell>
          <cell r="B142">
            <v>13757724800</v>
          </cell>
          <cell r="C142" t="str">
            <v>330303199609010325</v>
          </cell>
          <cell r="D142" t="str">
            <v>7AK333</v>
          </cell>
          <cell r="E142" t="str">
            <v>妇产科</v>
          </cell>
          <cell r="F142" t="str">
            <v>全日制硕士专业研究生</v>
          </cell>
          <cell r="G142">
            <v>110</v>
          </cell>
          <cell r="H142">
            <v>0.7698</v>
          </cell>
          <cell r="I142" t="str">
            <v>B</v>
          </cell>
        </row>
        <row r="142">
          <cell r="K142">
            <v>50</v>
          </cell>
          <cell r="L142">
            <v>50</v>
          </cell>
          <cell r="M142">
            <v>50</v>
          </cell>
          <cell r="N142">
            <v>3</v>
          </cell>
        </row>
        <row r="142">
          <cell r="P142">
            <v>3</v>
          </cell>
        </row>
        <row r="143">
          <cell r="A143" t="str">
            <v>叶嘉琪</v>
          </cell>
          <cell r="B143">
            <v>13676513992</v>
          </cell>
          <cell r="C143" t="str">
            <v>330821199708296023</v>
          </cell>
          <cell r="D143" t="str">
            <v>7AK360</v>
          </cell>
          <cell r="E143" t="str">
            <v>放射肿瘤科</v>
          </cell>
          <cell r="F143" t="str">
            <v>全日制硕士专业研究生</v>
          </cell>
          <cell r="G143">
            <v>90</v>
          </cell>
          <cell r="H143">
            <v>0.7679</v>
          </cell>
          <cell r="I143" t="str">
            <v>B</v>
          </cell>
        </row>
        <row r="143">
          <cell r="K143">
            <v>50</v>
          </cell>
          <cell r="L143">
            <v>50</v>
          </cell>
          <cell r="M143">
            <v>50</v>
          </cell>
          <cell r="N143">
            <v>3</v>
          </cell>
        </row>
        <row r="143">
          <cell r="P143">
            <v>3</v>
          </cell>
        </row>
        <row r="144">
          <cell r="A144" t="str">
            <v>王颖</v>
          </cell>
          <cell r="B144">
            <v>13566280337</v>
          </cell>
          <cell r="C144" t="str">
            <v>330683199609124128</v>
          </cell>
          <cell r="D144" t="str">
            <v>7AK222</v>
          </cell>
          <cell r="E144" t="str">
            <v>内科</v>
          </cell>
          <cell r="F144" t="str">
            <v>全日制硕士专业研究生</v>
          </cell>
          <cell r="G144">
            <v>90</v>
          </cell>
          <cell r="H144">
            <v>0.7594</v>
          </cell>
          <cell r="I144" t="str">
            <v>B</v>
          </cell>
        </row>
        <row r="144">
          <cell r="K144">
            <v>50</v>
          </cell>
          <cell r="L144">
            <v>50</v>
          </cell>
          <cell r="M144">
            <v>50</v>
          </cell>
          <cell r="N144">
            <v>3</v>
          </cell>
        </row>
        <row r="144">
          <cell r="P144">
            <v>3</v>
          </cell>
        </row>
        <row r="145">
          <cell r="A145" t="str">
            <v>杨松</v>
          </cell>
          <cell r="B145">
            <v>15057762608</v>
          </cell>
          <cell r="C145" t="str">
            <v>330324199609263332</v>
          </cell>
          <cell r="D145" t="str">
            <v>7AK209</v>
          </cell>
          <cell r="E145" t="str">
            <v>内科</v>
          </cell>
          <cell r="F145" t="str">
            <v>全日制硕士专业研究生</v>
          </cell>
          <cell r="G145">
            <v>90</v>
          </cell>
          <cell r="H145">
            <v>0.7594</v>
          </cell>
          <cell r="I145" t="str">
            <v>B</v>
          </cell>
        </row>
        <row r="145">
          <cell r="K145">
            <v>50</v>
          </cell>
          <cell r="L145">
            <v>50</v>
          </cell>
          <cell r="M145">
            <v>50</v>
          </cell>
          <cell r="N145">
            <v>3</v>
          </cell>
        </row>
        <row r="145">
          <cell r="P145">
            <v>3</v>
          </cell>
        </row>
        <row r="146">
          <cell r="A146" t="str">
            <v>关开宇</v>
          </cell>
          <cell r="B146">
            <v>15893825486</v>
          </cell>
          <cell r="C146" t="str">
            <v>411426199601100351</v>
          </cell>
          <cell r="D146" t="e">
            <v>#N/A</v>
          </cell>
          <cell r="E146" t="str">
            <v>精神科</v>
          </cell>
          <cell r="F146" t="str">
            <v>外单位委托培养住院医师</v>
          </cell>
          <cell r="G146">
            <v>101</v>
          </cell>
          <cell r="H146">
            <v>0.7588</v>
          </cell>
          <cell r="I146" t="str">
            <v>B</v>
          </cell>
          <cell r="J146" t="str">
            <v>联合体学员</v>
          </cell>
        </row>
        <row r="146">
          <cell r="N146">
            <v>0</v>
          </cell>
        </row>
        <row r="146">
          <cell r="P146">
            <v>0</v>
          </cell>
        </row>
        <row r="146">
          <cell r="R146">
            <v>0</v>
          </cell>
        </row>
        <row r="146">
          <cell r="U146">
            <v>50</v>
          </cell>
        </row>
        <row r="147">
          <cell r="A147" t="str">
            <v>黄燮林</v>
          </cell>
          <cell r="B147">
            <v>18367850881</v>
          </cell>
          <cell r="C147" t="str">
            <v>330302199208281611</v>
          </cell>
          <cell r="D147">
            <v>120037</v>
          </cell>
          <cell r="E147" t="str">
            <v>外科</v>
          </cell>
          <cell r="F147" t="str">
            <v>本单位住院医师</v>
          </cell>
          <cell r="G147">
            <v>110</v>
          </cell>
          <cell r="H147">
            <v>0.7532</v>
          </cell>
          <cell r="I147" t="str">
            <v>B</v>
          </cell>
        </row>
        <row r="147">
          <cell r="K147">
            <v>50</v>
          </cell>
          <cell r="L147">
            <v>50</v>
          </cell>
          <cell r="M147">
            <v>50</v>
          </cell>
          <cell r="N147">
            <v>3</v>
          </cell>
        </row>
        <row r="147">
          <cell r="P147">
            <v>3</v>
          </cell>
        </row>
        <row r="148">
          <cell r="A148" t="str">
            <v>陈李琛</v>
          </cell>
          <cell r="B148">
            <v>18976524129</v>
          </cell>
          <cell r="C148" t="str">
            <v>330722199712283015</v>
          </cell>
          <cell r="D148" t="str">
            <v>7AK304</v>
          </cell>
          <cell r="E148" t="str">
            <v>外科（泌尿外科方向）</v>
          </cell>
          <cell r="F148" t="str">
            <v>全日制硕士专业研究生</v>
          </cell>
          <cell r="G148">
            <v>110</v>
          </cell>
          <cell r="H148">
            <v>0.7532</v>
          </cell>
          <cell r="I148" t="str">
            <v>B</v>
          </cell>
        </row>
        <row r="148">
          <cell r="K148">
            <v>50</v>
          </cell>
          <cell r="L148">
            <v>50</v>
          </cell>
          <cell r="M148">
            <v>50</v>
          </cell>
          <cell r="N148">
            <v>3</v>
          </cell>
        </row>
        <row r="148">
          <cell r="P148">
            <v>3</v>
          </cell>
        </row>
        <row r="149">
          <cell r="A149" t="str">
            <v>严国林</v>
          </cell>
          <cell r="B149">
            <v>15622131865</v>
          </cell>
          <cell r="C149" t="str">
            <v>332522199611158232</v>
          </cell>
          <cell r="D149" t="str">
            <v>7AK308</v>
          </cell>
          <cell r="E149" t="str">
            <v>外科（泌尿外科方向）</v>
          </cell>
          <cell r="F149" t="str">
            <v>全日制硕士专业研究生</v>
          </cell>
          <cell r="G149">
            <v>110</v>
          </cell>
          <cell r="H149">
            <v>0.7532</v>
          </cell>
          <cell r="I149" t="str">
            <v>B</v>
          </cell>
        </row>
        <row r="149">
          <cell r="K149">
            <v>50</v>
          </cell>
          <cell r="L149">
            <v>50</v>
          </cell>
          <cell r="M149">
            <v>50</v>
          </cell>
          <cell r="N149">
            <v>3</v>
          </cell>
        </row>
        <row r="149">
          <cell r="P149">
            <v>3</v>
          </cell>
        </row>
        <row r="150">
          <cell r="A150" t="str">
            <v>王奕凯</v>
          </cell>
          <cell r="B150">
            <v>15032583549</v>
          </cell>
          <cell r="C150" t="str">
            <v>330382199410203635</v>
          </cell>
          <cell r="D150" t="str">
            <v>7AK251</v>
          </cell>
          <cell r="E150" t="str">
            <v>神经内科</v>
          </cell>
          <cell r="F150" t="str">
            <v>全日制硕士专业研究生</v>
          </cell>
          <cell r="G150">
            <v>116</v>
          </cell>
          <cell r="H150">
            <v>0.753</v>
          </cell>
          <cell r="I150" t="str">
            <v>B</v>
          </cell>
        </row>
        <row r="150">
          <cell r="K150">
            <v>50</v>
          </cell>
          <cell r="L150">
            <v>50</v>
          </cell>
          <cell r="M150">
            <v>50</v>
          </cell>
          <cell r="N150">
            <v>3</v>
          </cell>
        </row>
        <row r="150">
          <cell r="P150">
            <v>3</v>
          </cell>
        </row>
        <row r="151">
          <cell r="A151" t="str">
            <v>徐琦</v>
          </cell>
          <cell r="B151">
            <v>15257712208</v>
          </cell>
          <cell r="C151" t="str">
            <v>330522199703104344</v>
          </cell>
          <cell r="D151" t="str">
            <v>7AK017</v>
          </cell>
          <cell r="E151" t="str">
            <v>神经内科</v>
          </cell>
          <cell r="F151" t="str">
            <v>全日制硕士专业研究生</v>
          </cell>
          <cell r="G151">
            <v>116</v>
          </cell>
          <cell r="H151">
            <v>0.753</v>
          </cell>
          <cell r="I151" t="str">
            <v>B</v>
          </cell>
        </row>
        <row r="151">
          <cell r="K151">
            <v>50</v>
          </cell>
          <cell r="L151">
            <v>50</v>
          </cell>
          <cell r="M151">
            <v>50</v>
          </cell>
          <cell r="N151">
            <v>3</v>
          </cell>
        </row>
        <row r="151">
          <cell r="P151">
            <v>3</v>
          </cell>
        </row>
        <row r="152">
          <cell r="A152" t="str">
            <v>祝寒宇</v>
          </cell>
          <cell r="B152">
            <v>17805856261</v>
          </cell>
          <cell r="C152" t="str">
            <v>330825199711210329</v>
          </cell>
          <cell r="D152" t="str">
            <v>7AK254</v>
          </cell>
          <cell r="E152" t="str">
            <v>神经内科</v>
          </cell>
          <cell r="F152" t="str">
            <v>全日制硕士专业研究生</v>
          </cell>
          <cell r="G152">
            <v>116</v>
          </cell>
          <cell r="H152">
            <v>0.753</v>
          </cell>
          <cell r="I152" t="str">
            <v>B</v>
          </cell>
        </row>
        <row r="152">
          <cell r="K152">
            <v>50</v>
          </cell>
          <cell r="L152">
            <v>50</v>
          </cell>
          <cell r="M152">
            <v>50</v>
          </cell>
          <cell r="N152">
            <v>3</v>
          </cell>
        </row>
        <row r="152">
          <cell r="P152">
            <v>3</v>
          </cell>
        </row>
        <row r="153">
          <cell r="A153" t="str">
            <v>郑晓杭</v>
          </cell>
          <cell r="B153">
            <v>13291563776</v>
          </cell>
          <cell r="C153" t="str">
            <v>33032919980115463X</v>
          </cell>
          <cell r="D153" t="str">
            <v>7AK303</v>
          </cell>
          <cell r="E153" t="str">
            <v>骨科</v>
          </cell>
          <cell r="F153" t="str">
            <v>全日制硕士专业研究生</v>
          </cell>
          <cell r="G153">
            <v>108</v>
          </cell>
          <cell r="H153">
            <v>0.7501</v>
          </cell>
          <cell r="I153" t="str">
            <v>B</v>
          </cell>
        </row>
        <row r="153">
          <cell r="K153">
            <v>50</v>
          </cell>
          <cell r="L153">
            <v>50</v>
          </cell>
          <cell r="M153">
            <v>50</v>
          </cell>
          <cell r="N153">
            <v>3</v>
          </cell>
        </row>
        <row r="153">
          <cell r="P153">
            <v>3</v>
          </cell>
        </row>
        <row r="154">
          <cell r="A154" t="str">
            <v>黄嘉晟</v>
          </cell>
          <cell r="B154">
            <v>15067825817</v>
          </cell>
          <cell r="C154" t="str">
            <v>350723199710150032</v>
          </cell>
          <cell r="D154" t="str">
            <v>7AK364</v>
          </cell>
          <cell r="E154" t="str">
            <v>康复医学科</v>
          </cell>
          <cell r="F154" t="str">
            <v>全日制硕士专业研究生</v>
          </cell>
          <cell r="G154">
            <v>96</v>
          </cell>
          <cell r="H154">
            <v>0.7441</v>
          </cell>
          <cell r="I154" t="str">
            <v>B</v>
          </cell>
        </row>
        <row r="154">
          <cell r="K154">
            <v>50</v>
          </cell>
          <cell r="L154">
            <v>50</v>
          </cell>
          <cell r="M154">
            <v>50</v>
          </cell>
          <cell r="N154">
            <v>3</v>
          </cell>
        </row>
        <row r="154">
          <cell r="P154">
            <v>3</v>
          </cell>
        </row>
        <row r="155">
          <cell r="A155" t="str">
            <v>张璐瑶</v>
          </cell>
          <cell r="B155">
            <v>18855783185</v>
          </cell>
          <cell r="C155" t="str">
            <v>342225199803180041</v>
          </cell>
          <cell r="D155" t="str">
            <v>7AK391</v>
          </cell>
          <cell r="E155" t="str">
            <v>全科</v>
          </cell>
          <cell r="F155" t="str">
            <v>全日制硕士专业研究生</v>
          </cell>
          <cell r="G155">
            <v>95</v>
          </cell>
          <cell r="H155">
            <v>0.7336</v>
          </cell>
          <cell r="I155" t="str">
            <v>B</v>
          </cell>
        </row>
        <row r="155">
          <cell r="M155">
            <v>50</v>
          </cell>
          <cell r="N155">
            <v>1</v>
          </cell>
        </row>
        <row r="155">
          <cell r="P155">
            <v>1</v>
          </cell>
          <cell r="Q155">
            <v>50</v>
          </cell>
          <cell r="R155">
            <v>2</v>
          </cell>
          <cell r="S155">
            <v>50</v>
          </cell>
          <cell r="T155">
            <v>3</v>
          </cell>
        </row>
        <row r="156">
          <cell r="A156" t="str">
            <v>李赟</v>
          </cell>
          <cell r="B156">
            <v>18058836284</v>
          </cell>
          <cell r="C156" t="str">
            <v>331081199706218519</v>
          </cell>
          <cell r="D156" t="str">
            <v>7AK321</v>
          </cell>
          <cell r="E156" t="str">
            <v>外科（神经外科方向）</v>
          </cell>
          <cell r="F156" t="str">
            <v>全日制硕士专业研究生</v>
          </cell>
          <cell r="G156">
            <v>107</v>
          </cell>
          <cell r="H156">
            <v>0.7322</v>
          </cell>
          <cell r="I156" t="str">
            <v>B</v>
          </cell>
        </row>
        <row r="156">
          <cell r="K156">
            <v>50</v>
          </cell>
          <cell r="L156">
            <v>50</v>
          </cell>
          <cell r="M156">
            <v>50</v>
          </cell>
          <cell r="N156">
            <v>3</v>
          </cell>
        </row>
        <row r="156">
          <cell r="P156">
            <v>3</v>
          </cell>
        </row>
        <row r="157">
          <cell r="A157" t="str">
            <v>林莉莉</v>
          </cell>
          <cell r="B157">
            <v>15888713398</v>
          </cell>
          <cell r="C157" t="str">
            <v>330326199702211847</v>
          </cell>
          <cell r="D157" t="str">
            <v>7AK257</v>
          </cell>
          <cell r="E157" t="str">
            <v>超声医学科</v>
          </cell>
          <cell r="F157" t="str">
            <v>全日制硕士专业研究生</v>
          </cell>
          <cell r="G157">
            <v>110</v>
          </cell>
          <cell r="H157">
            <v>0.7294</v>
          </cell>
          <cell r="I157" t="str">
            <v>B</v>
          </cell>
        </row>
        <row r="157">
          <cell r="K157">
            <v>50</v>
          </cell>
          <cell r="L157">
            <v>50</v>
          </cell>
          <cell r="M157">
            <v>50</v>
          </cell>
          <cell r="N157">
            <v>3</v>
          </cell>
        </row>
        <row r="157">
          <cell r="P157">
            <v>3</v>
          </cell>
        </row>
        <row r="158">
          <cell r="A158" t="str">
            <v>赵娇凤</v>
          </cell>
          <cell r="B158">
            <v>15906480464</v>
          </cell>
          <cell r="C158" t="str">
            <v>36042819890907624X</v>
          </cell>
          <cell r="D158" t="str">
            <v>726L07</v>
          </cell>
          <cell r="E158" t="str">
            <v>超声医学科</v>
          </cell>
          <cell r="F158" t="str">
            <v>外单位委托培养住院医师</v>
          </cell>
          <cell r="G158">
            <v>110</v>
          </cell>
          <cell r="H158">
            <v>0.7294</v>
          </cell>
          <cell r="I158" t="str">
            <v>B</v>
          </cell>
        </row>
        <row r="158">
          <cell r="K158">
            <v>50</v>
          </cell>
          <cell r="L158">
            <v>50</v>
          </cell>
          <cell r="M158">
            <v>50</v>
          </cell>
          <cell r="N158">
            <v>3</v>
          </cell>
        </row>
        <row r="158">
          <cell r="P158">
            <v>3</v>
          </cell>
        </row>
        <row r="159">
          <cell r="A159" t="str">
            <v>胡铃侦</v>
          </cell>
          <cell r="B159">
            <v>18367813912</v>
          </cell>
          <cell r="C159" t="str">
            <v>330324199403020028</v>
          </cell>
          <cell r="D159">
            <v>120024</v>
          </cell>
          <cell r="E159" t="str">
            <v>内科</v>
          </cell>
          <cell r="F159" t="str">
            <v>本单位住院医师</v>
          </cell>
          <cell r="G159">
            <v>89</v>
          </cell>
          <cell r="H159">
            <v>0.7247</v>
          </cell>
          <cell r="I159" t="str">
            <v>B</v>
          </cell>
        </row>
        <row r="159">
          <cell r="K159">
            <v>50</v>
          </cell>
          <cell r="L159">
            <v>50</v>
          </cell>
          <cell r="M159">
            <v>50</v>
          </cell>
          <cell r="N159">
            <v>3</v>
          </cell>
        </row>
        <row r="159">
          <cell r="P159">
            <v>3</v>
          </cell>
        </row>
        <row r="160">
          <cell r="A160" t="str">
            <v>黄子元</v>
          </cell>
          <cell r="B160">
            <v>18066296878</v>
          </cell>
          <cell r="C160" t="str">
            <v>330302199702022818</v>
          </cell>
          <cell r="D160" t="str">
            <v>7AK190</v>
          </cell>
          <cell r="E160" t="str">
            <v>内科</v>
          </cell>
          <cell r="F160" t="str">
            <v>全日制硕士专业研究生</v>
          </cell>
          <cell r="G160">
            <v>89</v>
          </cell>
          <cell r="H160">
            <v>0.7247</v>
          </cell>
          <cell r="I160" t="str">
            <v>B</v>
          </cell>
        </row>
        <row r="160">
          <cell r="K160">
            <v>50</v>
          </cell>
          <cell r="L160">
            <v>50</v>
          </cell>
          <cell r="M160">
            <v>50</v>
          </cell>
          <cell r="N160">
            <v>3</v>
          </cell>
        </row>
        <row r="160">
          <cell r="P160">
            <v>3</v>
          </cell>
        </row>
        <row r="161">
          <cell r="A161" t="str">
            <v>贾素珍</v>
          </cell>
          <cell r="B161">
            <v>15706757149</v>
          </cell>
          <cell r="C161" t="str">
            <v>330382199706234326</v>
          </cell>
          <cell r="D161" t="str">
            <v>7AK008</v>
          </cell>
          <cell r="E161" t="str">
            <v>内科</v>
          </cell>
          <cell r="F161" t="str">
            <v>全日制硕士专业研究生</v>
          </cell>
          <cell r="G161">
            <v>89</v>
          </cell>
          <cell r="H161">
            <v>0.7247</v>
          </cell>
          <cell r="I161" t="str">
            <v>B</v>
          </cell>
        </row>
        <row r="161">
          <cell r="K161">
            <v>50</v>
          </cell>
          <cell r="L161">
            <v>50</v>
          </cell>
          <cell r="M161">
            <v>50</v>
          </cell>
          <cell r="N161">
            <v>3</v>
          </cell>
        </row>
        <row r="161">
          <cell r="P161">
            <v>3</v>
          </cell>
        </row>
        <row r="162">
          <cell r="A162" t="str">
            <v>蒋雪庆</v>
          </cell>
          <cell r="B162">
            <v>13857719371</v>
          </cell>
          <cell r="C162" t="str">
            <v>330327199711010963</v>
          </cell>
          <cell r="D162" t="str">
            <v>7AK214</v>
          </cell>
          <cell r="E162" t="str">
            <v>内科</v>
          </cell>
          <cell r="F162" t="str">
            <v>全日制硕士专业研究生</v>
          </cell>
          <cell r="G162">
            <v>89</v>
          </cell>
          <cell r="H162">
            <v>0.7247</v>
          </cell>
          <cell r="I162" t="str">
            <v>B</v>
          </cell>
        </row>
        <row r="162">
          <cell r="K162">
            <v>50</v>
          </cell>
          <cell r="L162">
            <v>50</v>
          </cell>
          <cell r="M162">
            <v>50</v>
          </cell>
          <cell r="N162">
            <v>3</v>
          </cell>
        </row>
        <row r="162">
          <cell r="P162">
            <v>3</v>
          </cell>
        </row>
        <row r="163">
          <cell r="A163" t="str">
            <v>李俊峰</v>
          </cell>
          <cell r="B163">
            <v>13867232814</v>
          </cell>
          <cell r="C163" t="str">
            <v>331002199610132010</v>
          </cell>
          <cell r="D163" t="str">
            <v>7AK183</v>
          </cell>
          <cell r="E163" t="str">
            <v>内科</v>
          </cell>
          <cell r="F163" t="str">
            <v>全日制硕士专业研究生</v>
          </cell>
          <cell r="G163">
            <v>89</v>
          </cell>
          <cell r="H163">
            <v>0.7247</v>
          </cell>
          <cell r="I163" t="str">
            <v>B</v>
          </cell>
        </row>
        <row r="163">
          <cell r="K163">
            <v>50</v>
          </cell>
          <cell r="L163">
            <v>50</v>
          </cell>
          <cell r="M163">
            <v>50</v>
          </cell>
          <cell r="N163">
            <v>3</v>
          </cell>
        </row>
        <row r="163">
          <cell r="P163">
            <v>3</v>
          </cell>
        </row>
        <row r="164">
          <cell r="A164" t="str">
            <v>苏小春</v>
          </cell>
          <cell r="B164">
            <v>15958703851</v>
          </cell>
          <cell r="C164" t="str">
            <v>330327199404234641</v>
          </cell>
          <cell r="D164" t="str">
            <v>726L53</v>
          </cell>
          <cell r="E164" t="str">
            <v>内科</v>
          </cell>
          <cell r="F164" t="str">
            <v>外单位委托培养住院医师</v>
          </cell>
          <cell r="G164">
            <v>89</v>
          </cell>
          <cell r="H164">
            <v>0.7247</v>
          </cell>
          <cell r="I164" t="str">
            <v>B</v>
          </cell>
        </row>
        <row r="164">
          <cell r="K164">
            <v>50</v>
          </cell>
          <cell r="L164">
            <v>50</v>
          </cell>
          <cell r="M164">
            <v>50</v>
          </cell>
          <cell r="N164">
            <v>3</v>
          </cell>
        </row>
        <row r="164">
          <cell r="P164">
            <v>3</v>
          </cell>
        </row>
        <row r="165">
          <cell r="A165" t="str">
            <v>汪望佳</v>
          </cell>
          <cell r="B165">
            <v>15168758259</v>
          </cell>
          <cell r="C165" t="str">
            <v>33028219961127694X</v>
          </cell>
          <cell r="D165" t="str">
            <v>7AK208</v>
          </cell>
          <cell r="E165" t="str">
            <v>内科</v>
          </cell>
          <cell r="F165" t="str">
            <v>全日制硕士专业研究生</v>
          </cell>
          <cell r="G165">
            <v>89</v>
          </cell>
          <cell r="H165">
            <v>0.7247</v>
          </cell>
          <cell r="I165" t="str">
            <v>B</v>
          </cell>
        </row>
        <row r="165">
          <cell r="K165">
            <v>50</v>
          </cell>
          <cell r="L165">
            <v>50</v>
          </cell>
          <cell r="M165">
            <v>50</v>
          </cell>
          <cell r="N165">
            <v>3</v>
          </cell>
        </row>
        <row r="165">
          <cell r="P165">
            <v>3</v>
          </cell>
        </row>
        <row r="166">
          <cell r="A166" t="str">
            <v>张忍忍</v>
          </cell>
          <cell r="B166">
            <v>18895602131</v>
          </cell>
          <cell r="C166" t="str">
            <v>340621199609091226</v>
          </cell>
          <cell r="D166" t="str">
            <v>726L26</v>
          </cell>
          <cell r="E166" t="str">
            <v>精神科</v>
          </cell>
          <cell r="F166" t="str">
            <v>外单位委托培养住院医师</v>
          </cell>
          <cell r="G166">
            <v>100</v>
          </cell>
          <cell r="H166">
            <v>0.7218</v>
          </cell>
          <cell r="I166" t="str">
            <v>B</v>
          </cell>
        </row>
        <row r="166">
          <cell r="N166">
            <v>0</v>
          </cell>
          <cell r="O166">
            <v>50</v>
          </cell>
          <cell r="P166">
            <v>1</v>
          </cell>
          <cell r="Q166">
            <v>50</v>
          </cell>
          <cell r="R166">
            <v>2</v>
          </cell>
          <cell r="S166">
            <v>50</v>
          </cell>
          <cell r="T166">
            <v>3</v>
          </cell>
        </row>
        <row r="167">
          <cell r="A167" t="str">
            <v>屠王杰</v>
          </cell>
          <cell r="B167">
            <v>15057732738</v>
          </cell>
          <cell r="C167" t="str">
            <v>330282199610316639</v>
          </cell>
          <cell r="D167" t="str">
            <v>7AK296</v>
          </cell>
          <cell r="E167" t="str">
            <v>骨科</v>
          </cell>
          <cell r="F167" t="str">
            <v>全日制硕士专业研究生</v>
          </cell>
          <cell r="G167">
            <v>107</v>
          </cell>
          <cell r="H167">
            <v>0.71</v>
          </cell>
          <cell r="I167" t="str">
            <v>B</v>
          </cell>
        </row>
        <row r="167">
          <cell r="K167">
            <v>50</v>
          </cell>
          <cell r="L167">
            <v>50</v>
          </cell>
          <cell r="M167">
            <v>50</v>
          </cell>
          <cell r="N167">
            <v>3</v>
          </cell>
        </row>
        <row r="167">
          <cell r="P167">
            <v>3</v>
          </cell>
        </row>
        <row r="168">
          <cell r="A168" t="str">
            <v>陈洲洋</v>
          </cell>
          <cell r="B168">
            <v>13858813358</v>
          </cell>
          <cell r="C168" t="str">
            <v>330381199608012934</v>
          </cell>
          <cell r="D168" t="str">
            <v>7AK396</v>
          </cell>
          <cell r="E168" t="str">
            <v>口腔全科</v>
          </cell>
          <cell r="F168" t="str">
            <v>全日制硕士专业研究生</v>
          </cell>
          <cell r="G168">
            <v>96</v>
          </cell>
          <cell r="H168">
            <v>0.7091</v>
          </cell>
          <cell r="I168" t="str">
            <v>B</v>
          </cell>
        </row>
        <row r="168">
          <cell r="K168">
            <v>50</v>
          </cell>
          <cell r="L168">
            <v>50</v>
          </cell>
          <cell r="M168">
            <v>50</v>
          </cell>
          <cell r="N168">
            <v>3</v>
          </cell>
        </row>
        <row r="168">
          <cell r="P168">
            <v>3</v>
          </cell>
        </row>
        <row r="169">
          <cell r="A169" t="str">
            <v>兰大锐</v>
          </cell>
          <cell r="B169">
            <v>18875855796</v>
          </cell>
          <cell r="C169" t="str">
            <v>330326199610065619</v>
          </cell>
          <cell r="D169" t="str">
            <v>726L34</v>
          </cell>
          <cell r="E169" t="str">
            <v>口腔全科</v>
          </cell>
          <cell r="F169" t="str">
            <v>外单位委托培养住院医师</v>
          </cell>
          <cell r="G169">
            <v>96</v>
          </cell>
          <cell r="H169">
            <v>0.7091</v>
          </cell>
          <cell r="I169" t="str">
            <v>B</v>
          </cell>
        </row>
        <row r="169">
          <cell r="K169">
            <v>50</v>
          </cell>
          <cell r="L169">
            <v>50</v>
          </cell>
          <cell r="M169">
            <v>50</v>
          </cell>
          <cell r="N169">
            <v>3</v>
          </cell>
        </row>
        <row r="169">
          <cell r="P169">
            <v>3</v>
          </cell>
        </row>
        <row r="170">
          <cell r="A170" t="str">
            <v>张梦涵</v>
          </cell>
          <cell r="B170">
            <v>13958719633</v>
          </cell>
          <cell r="C170" t="str">
            <v>330327199401098824</v>
          </cell>
          <cell r="D170">
            <v>120062</v>
          </cell>
          <cell r="E170" t="str">
            <v>口腔全科</v>
          </cell>
          <cell r="F170" t="str">
            <v>本单位住院医师</v>
          </cell>
          <cell r="G170">
            <v>96</v>
          </cell>
          <cell r="H170">
            <v>0.7091</v>
          </cell>
          <cell r="I170" t="str">
            <v>B</v>
          </cell>
        </row>
        <row r="170">
          <cell r="K170">
            <v>50</v>
          </cell>
          <cell r="L170">
            <v>50</v>
          </cell>
          <cell r="M170">
            <v>50</v>
          </cell>
          <cell r="N170">
            <v>3</v>
          </cell>
        </row>
        <row r="170">
          <cell r="P170">
            <v>3</v>
          </cell>
        </row>
        <row r="171">
          <cell r="A171" t="str">
            <v>陈婷婷</v>
          </cell>
          <cell r="B171">
            <v>18072012048</v>
          </cell>
          <cell r="C171" t="str">
            <v>510121199501145047</v>
          </cell>
          <cell r="D171" t="str">
            <v>7AK362</v>
          </cell>
          <cell r="E171" t="str">
            <v>康复医学科</v>
          </cell>
          <cell r="F171" t="str">
            <v>全日制硕士专业研究生</v>
          </cell>
          <cell r="G171">
            <v>95</v>
          </cell>
          <cell r="H171">
            <v>0.7073</v>
          </cell>
          <cell r="I171" t="str">
            <v>B</v>
          </cell>
        </row>
        <row r="171">
          <cell r="K171">
            <v>50</v>
          </cell>
          <cell r="L171">
            <v>50</v>
          </cell>
          <cell r="M171">
            <v>50</v>
          </cell>
          <cell r="N171">
            <v>3</v>
          </cell>
        </row>
        <row r="171">
          <cell r="P171">
            <v>3</v>
          </cell>
        </row>
        <row r="172">
          <cell r="A172" t="str">
            <v>蔡丽君</v>
          </cell>
          <cell r="B172">
            <v>15867137918</v>
          </cell>
          <cell r="C172" t="str">
            <v>330304199406309761</v>
          </cell>
          <cell r="D172">
            <v>621023</v>
          </cell>
          <cell r="E172" t="str">
            <v>妇产科</v>
          </cell>
          <cell r="F172" t="str">
            <v>本单位住院医师</v>
          </cell>
          <cell r="G172">
            <v>108</v>
          </cell>
          <cell r="H172">
            <v>0.7029</v>
          </cell>
          <cell r="I172" t="str">
            <v>B</v>
          </cell>
        </row>
        <row r="172">
          <cell r="K172">
            <v>50</v>
          </cell>
          <cell r="L172">
            <v>50</v>
          </cell>
          <cell r="M172">
            <v>50</v>
          </cell>
          <cell r="N172">
            <v>3</v>
          </cell>
        </row>
        <row r="172">
          <cell r="P172">
            <v>3</v>
          </cell>
        </row>
        <row r="173">
          <cell r="A173" t="str">
            <v>陈乐乐</v>
          </cell>
          <cell r="B173">
            <v>13780130511</v>
          </cell>
          <cell r="C173" t="str">
            <v>330322199603103626</v>
          </cell>
          <cell r="D173" t="str">
            <v>7AK255</v>
          </cell>
          <cell r="E173" t="str">
            <v>皮肤科</v>
          </cell>
          <cell r="F173" t="str">
            <v>全日制硕士专业研究生</v>
          </cell>
          <cell r="G173">
            <v>89</v>
          </cell>
          <cell r="H173">
            <v>0.2968</v>
          </cell>
          <cell r="I173" t="str">
            <v>C</v>
          </cell>
        </row>
        <row r="173">
          <cell r="K173" t="str">
            <v>C</v>
          </cell>
          <cell r="L173" t="str">
            <v>C</v>
          </cell>
          <cell r="M173" t="str">
            <v>发放金额*75%</v>
          </cell>
          <cell r="N173">
            <v>3</v>
          </cell>
        </row>
        <row r="173">
          <cell r="P173">
            <v>3</v>
          </cell>
        </row>
        <row r="174">
          <cell r="A174" t="str">
            <v>伍娅妮</v>
          </cell>
          <cell r="B174">
            <v>15706780558</v>
          </cell>
          <cell r="C174" t="str">
            <v>330326199603152220</v>
          </cell>
          <cell r="D174" t="str">
            <v>726L39</v>
          </cell>
          <cell r="E174" t="str">
            <v>临床病理科</v>
          </cell>
          <cell r="F174" t="str">
            <v>外单位委托培养住院医师</v>
          </cell>
          <cell r="G174">
            <v>82</v>
          </cell>
          <cell r="H174">
            <v>0.2815</v>
          </cell>
          <cell r="I174" t="str">
            <v>C</v>
          </cell>
        </row>
        <row r="174">
          <cell r="K174" t="str">
            <v>C</v>
          </cell>
          <cell r="L174" t="str">
            <v>C</v>
          </cell>
          <cell r="M174" t="str">
            <v>发放金额*75%</v>
          </cell>
          <cell r="N174">
            <v>3</v>
          </cell>
        </row>
        <row r="174">
          <cell r="P174">
            <v>3</v>
          </cell>
        </row>
        <row r="175">
          <cell r="A175" t="str">
            <v>刘荣康</v>
          </cell>
          <cell r="B175">
            <v>13736300913</v>
          </cell>
          <cell r="C175" t="str">
            <v>330327199708134279</v>
          </cell>
          <cell r="D175" t="str">
            <v>727L01</v>
          </cell>
          <cell r="E175" t="str">
            <v>内科</v>
          </cell>
          <cell r="F175" t="str">
            <v>外单位委托培养住院医师</v>
          </cell>
          <cell r="G175">
            <v>77</v>
          </cell>
          <cell r="H175">
            <v>0.2758</v>
          </cell>
          <cell r="I175" t="str">
            <v>C</v>
          </cell>
        </row>
        <row r="175">
          <cell r="K175" t="str">
            <v>C</v>
          </cell>
          <cell r="L175" t="str">
            <v>C</v>
          </cell>
          <cell r="M175" t="str">
            <v>发放金额*75%</v>
          </cell>
          <cell r="N175">
            <v>3</v>
          </cell>
        </row>
        <row r="175">
          <cell r="P175">
            <v>3</v>
          </cell>
        </row>
        <row r="176">
          <cell r="A176" t="str">
            <v>刘子田</v>
          </cell>
          <cell r="B176">
            <v>15058366955</v>
          </cell>
          <cell r="C176" t="str">
            <v>330324199512016677</v>
          </cell>
          <cell r="D176" t="str">
            <v>7AK314</v>
          </cell>
          <cell r="E176" t="str">
            <v>外科（神经外科方向）</v>
          </cell>
          <cell r="F176" t="str">
            <v>全日制硕士专业研究生</v>
          </cell>
          <cell r="G176">
            <v>98</v>
          </cell>
          <cell r="H176">
            <v>0.2748</v>
          </cell>
          <cell r="I176" t="str">
            <v>C</v>
          </cell>
        </row>
        <row r="176">
          <cell r="K176" t="str">
            <v>C</v>
          </cell>
          <cell r="L176" t="str">
            <v>C</v>
          </cell>
          <cell r="M176" t="str">
            <v>发放金额*75%</v>
          </cell>
          <cell r="N176">
            <v>3</v>
          </cell>
        </row>
        <row r="176">
          <cell r="P176">
            <v>3</v>
          </cell>
        </row>
        <row r="177">
          <cell r="A177" t="str">
            <v>林晓仔</v>
          </cell>
          <cell r="B177">
            <v>15158656960</v>
          </cell>
          <cell r="C177" t="str">
            <v>330328199512070011</v>
          </cell>
          <cell r="D177" t="str">
            <v>726L74</v>
          </cell>
          <cell r="E177" t="str">
            <v>全科</v>
          </cell>
          <cell r="F177" t="str">
            <v>外单位委托培养住院医师</v>
          </cell>
          <cell r="G177">
            <v>84</v>
          </cell>
          <cell r="H177">
            <v>0.2719</v>
          </cell>
          <cell r="I177" t="str">
            <v>C</v>
          </cell>
        </row>
        <row r="177">
          <cell r="N177">
            <v>0</v>
          </cell>
        </row>
        <row r="177">
          <cell r="P177">
            <v>0</v>
          </cell>
        </row>
        <row r="177">
          <cell r="R177">
            <v>0</v>
          </cell>
          <cell r="S177" t="str">
            <v>*0.75</v>
          </cell>
          <cell r="T177">
            <v>1</v>
          </cell>
          <cell r="U177" t="str">
            <v>发放金额*75%</v>
          </cell>
        </row>
        <row r="178">
          <cell r="A178" t="str">
            <v>汪良睿</v>
          </cell>
          <cell r="B178">
            <v>17398304457</v>
          </cell>
          <cell r="C178" t="str">
            <v>342425199612152719</v>
          </cell>
          <cell r="D178" t="e">
            <v>#N/A</v>
          </cell>
          <cell r="E178" t="str">
            <v>精神科</v>
          </cell>
          <cell r="F178" t="str">
            <v>外单位委托培养住院医师</v>
          </cell>
          <cell r="G178">
            <v>89</v>
          </cell>
          <cell r="H178">
            <v>0.2536</v>
          </cell>
          <cell r="I178" t="str">
            <v>C</v>
          </cell>
          <cell r="J178" t="str">
            <v>联合体学员</v>
          </cell>
        </row>
        <row r="178">
          <cell r="N178">
            <v>0</v>
          </cell>
        </row>
        <row r="178">
          <cell r="P178">
            <v>0</v>
          </cell>
        </row>
        <row r="178">
          <cell r="R178">
            <v>0</v>
          </cell>
        </row>
        <row r="178">
          <cell r="U178" t="str">
            <v>发放金额*75%</v>
          </cell>
        </row>
        <row r="179">
          <cell r="A179" t="str">
            <v>向杨娟</v>
          </cell>
          <cell r="B179">
            <v>15158765067</v>
          </cell>
          <cell r="C179" t="str">
            <v>500230199305254908</v>
          </cell>
          <cell r="D179" t="str">
            <v>726L56</v>
          </cell>
          <cell r="E179" t="str">
            <v>内科</v>
          </cell>
          <cell r="F179" t="str">
            <v>外单位委托培养住院医师</v>
          </cell>
          <cell r="G179">
            <v>76</v>
          </cell>
          <cell r="H179">
            <v>0.2439</v>
          </cell>
          <cell r="I179" t="str">
            <v>C</v>
          </cell>
        </row>
        <row r="179">
          <cell r="K179" t="str">
            <v>C</v>
          </cell>
          <cell r="L179" t="str">
            <v>C</v>
          </cell>
          <cell r="M179" t="str">
            <v>发放金额*75%</v>
          </cell>
          <cell r="N179">
            <v>3</v>
          </cell>
        </row>
        <row r="179">
          <cell r="P179">
            <v>3</v>
          </cell>
        </row>
        <row r="180">
          <cell r="A180" t="str">
            <v>杨翔</v>
          </cell>
          <cell r="B180">
            <v>13787656852</v>
          </cell>
          <cell r="C180" t="str">
            <v>431123199305220015</v>
          </cell>
          <cell r="D180" t="str">
            <v>7AK273</v>
          </cell>
          <cell r="E180" t="str">
            <v>检验医学科</v>
          </cell>
          <cell r="F180" t="str">
            <v>全日制硕士专业研究生</v>
          </cell>
          <cell r="G180">
            <v>80</v>
          </cell>
          <cell r="H180">
            <v>0.2411</v>
          </cell>
          <cell r="I180" t="str">
            <v>C</v>
          </cell>
        </row>
        <row r="180">
          <cell r="K180" t="str">
            <v>C</v>
          </cell>
          <cell r="L180" t="str">
            <v>C</v>
          </cell>
          <cell r="M180" t="str">
            <v>发放金额*75%</v>
          </cell>
          <cell r="N180">
            <v>3</v>
          </cell>
        </row>
        <row r="180">
          <cell r="P180">
            <v>3</v>
          </cell>
        </row>
        <row r="181">
          <cell r="A181" t="str">
            <v>胡杰</v>
          </cell>
          <cell r="B181">
            <v>17706663598</v>
          </cell>
          <cell r="C181" t="str">
            <v>330302198908092438</v>
          </cell>
          <cell r="D181">
            <v>120016</v>
          </cell>
          <cell r="E181" t="str">
            <v>内科</v>
          </cell>
          <cell r="F181" t="str">
            <v>本单位住院医师</v>
          </cell>
          <cell r="G181">
            <v>75</v>
          </cell>
          <cell r="H181">
            <v>0.2171</v>
          </cell>
          <cell r="I181" t="str">
            <v>C</v>
          </cell>
        </row>
        <row r="181">
          <cell r="K181" t="str">
            <v>C</v>
          </cell>
          <cell r="L181" t="str">
            <v>C</v>
          </cell>
          <cell r="M181" t="str">
            <v>发放金额*75%</v>
          </cell>
          <cell r="N181">
            <v>3</v>
          </cell>
        </row>
        <row r="181">
          <cell r="P181">
            <v>3</v>
          </cell>
        </row>
        <row r="182">
          <cell r="A182" t="str">
            <v>邱伟</v>
          </cell>
          <cell r="B182">
            <v>18305776665</v>
          </cell>
          <cell r="C182" t="str">
            <v>330304198803186318</v>
          </cell>
          <cell r="D182">
            <v>113090</v>
          </cell>
          <cell r="E182" t="str">
            <v>皮肤科</v>
          </cell>
          <cell r="F182" t="str">
            <v>本单位住院医师</v>
          </cell>
          <cell r="G182">
            <v>87</v>
          </cell>
          <cell r="H182">
            <v>0.2127</v>
          </cell>
          <cell r="I182" t="str">
            <v>C</v>
          </cell>
          <cell r="J182" t="str">
            <v>延期</v>
          </cell>
        </row>
        <row r="182">
          <cell r="N182">
            <v>0</v>
          </cell>
        </row>
        <row r="182">
          <cell r="P182">
            <v>0</v>
          </cell>
        </row>
        <row r="182">
          <cell r="R182">
            <v>0</v>
          </cell>
        </row>
        <row r="182">
          <cell r="U182" t="str">
            <v>发放金额*75%</v>
          </cell>
        </row>
        <row r="183">
          <cell r="A183" t="str">
            <v>叶辉煌</v>
          </cell>
          <cell r="B183">
            <v>18066459950</v>
          </cell>
          <cell r="C183" t="str">
            <v>330302199212292444</v>
          </cell>
          <cell r="D183" t="str">
            <v>726L36</v>
          </cell>
          <cell r="E183" t="str">
            <v>口腔全科</v>
          </cell>
          <cell r="F183" t="str">
            <v>外单位委托培养住院医师</v>
          </cell>
          <cell r="G183">
            <v>84</v>
          </cell>
          <cell r="H183">
            <v>0.1784</v>
          </cell>
          <cell r="I183" t="str">
            <v>C</v>
          </cell>
        </row>
        <row r="183">
          <cell r="K183" t="str">
            <v>C</v>
          </cell>
          <cell r="L183" t="str">
            <v>C</v>
          </cell>
          <cell r="M183" t="str">
            <v>发放金额*75%</v>
          </cell>
          <cell r="N183">
            <v>3</v>
          </cell>
        </row>
        <row r="183">
          <cell r="P183">
            <v>3</v>
          </cell>
        </row>
        <row r="184">
          <cell r="A184" t="str">
            <v>徐孟新</v>
          </cell>
          <cell r="B184">
            <v>15067763201</v>
          </cell>
          <cell r="C184" t="str">
            <v>231181199305301129</v>
          </cell>
          <cell r="D184" t="str">
            <v>7AK272</v>
          </cell>
          <cell r="E184" t="str">
            <v>检验医学科</v>
          </cell>
          <cell r="F184" t="str">
            <v>全日制硕士专业研究生</v>
          </cell>
          <cell r="G184">
            <v>77</v>
          </cell>
          <cell r="H184">
            <v>0.1764</v>
          </cell>
          <cell r="I184" t="str">
            <v>C</v>
          </cell>
        </row>
        <row r="184">
          <cell r="K184" t="str">
            <v>C</v>
          </cell>
          <cell r="L184" t="str">
            <v>C</v>
          </cell>
          <cell r="M184" t="str">
            <v>发放金额*75%</v>
          </cell>
          <cell r="N184">
            <v>3</v>
          </cell>
        </row>
        <row r="184">
          <cell r="P184">
            <v>3</v>
          </cell>
        </row>
        <row r="185">
          <cell r="A185" t="str">
            <v>张鹏</v>
          </cell>
          <cell r="B185">
            <v>13705883177</v>
          </cell>
          <cell r="C185" t="str">
            <v>331003199609083975</v>
          </cell>
          <cell r="D185" t="str">
            <v>7AK301</v>
          </cell>
          <cell r="E185" t="str">
            <v>骨科</v>
          </cell>
          <cell r="F185" t="str">
            <v>全日制硕士专业研究生</v>
          </cell>
          <cell r="G185">
            <v>93</v>
          </cell>
          <cell r="H185">
            <v>0.1491</v>
          </cell>
          <cell r="I185" t="str">
            <v>C</v>
          </cell>
        </row>
        <row r="185">
          <cell r="K185" t="str">
            <v>C</v>
          </cell>
          <cell r="L185" t="str">
            <v>C</v>
          </cell>
          <cell r="M185" t="str">
            <v>发放金额*75%</v>
          </cell>
          <cell r="N185">
            <v>3</v>
          </cell>
        </row>
        <row r="185">
          <cell r="P185">
            <v>3</v>
          </cell>
        </row>
        <row r="186">
          <cell r="A186" t="str">
            <v>童宁扬</v>
          </cell>
          <cell r="B186">
            <v>13101507388</v>
          </cell>
          <cell r="C186" t="str">
            <v>330226199709254318</v>
          </cell>
          <cell r="D186" t="str">
            <v>7AK398</v>
          </cell>
          <cell r="E186" t="str">
            <v>口腔全科</v>
          </cell>
          <cell r="F186" t="str">
            <v>全日制硕士专业研究生</v>
          </cell>
          <cell r="G186">
            <v>83</v>
          </cell>
          <cell r="H186">
            <v>0.1476</v>
          </cell>
          <cell r="I186" t="str">
            <v>C</v>
          </cell>
        </row>
        <row r="186">
          <cell r="K186" t="str">
            <v>C</v>
          </cell>
          <cell r="L186" t="str">
            <v>C</v>
          </cell>
          <cell r="M186" t="str">
            <v>发放金额*75%</v>
          </cell>
          <cell r="N186">
            <v>3</v>
          </cell>
        </row>
        <row r="186">
          <cell r="P186">
            <v>3</v>
          </cell>
        </row>
        <row r="187">
          <cell r="A187" t="str">
            <v>蔡州</v>
          </cell>
          <cell r="B187">
            <v>18858875810</v>
          </cell>
          <cell r="C187" t="str">
            <v>330326199203216811</v>
          </cell>
          <cell r="D187" t="str">
            <v>726L28</v>
          </cell>
          <cell r="E187" t="str">
            <v>康复医学科</v>
          </cell>
          <cell r="F187" t="str">
            <v>外单位委托培养住院医师</v>
          </cell>
          <cell r="G187">
            <v>81</v>
          </cell>
          <cell r="H187">
            <v>0.1395</v>
          </cell>
          <cell r="I187" t="str">
            <v>C</v>
          </cell>
        </row>
        <row r="187">
          <cell r="K187" t="str">
            <v>C</v>
          </cell>
          <cell r="L187" t="str">
            <v>C</v>
          </cell>
          <cell r="M187" t="str">
            <v>发放金额*75%</v>
          </cell>
          <cell r="N187">
            <v>3</v>
          </cell>
        </row>
        <row r="187">
          <cell r="P187">
            <v>3</v>
          </cell>
        </row>
        <row r="188">
          <cell r="A188" t="str">
            <v>陈锋</v>
          </cell>
          <cell r="B188">
            <v>13486888487</v>
          </cell>
          <cell r="C188" t="str">
            <v>330303199611031213</v>
          </cell>
          <cell r="D188" t="str">
            <v>726L21</v>
          </cell>
          <cell r="E188" t="str">
            <v>外科</v>
          </cell>
          <cell r="F188" t="str">
            <v>外单位委托培养住院医师</v>
          </cell>
          <cell r="G188">
            <v>93</v>
          </cell>
          <cell r="H188">
            <v>0.1349</v>
          </cell>
          <cell r="I188" t="str">
            <v>C</v>
          </cell>
        </row>
        <row r="188">
          <cell r="K188" t="str">
            <v>C</v>
          </cell>
          <cell r="L188" t="str">
            <v>C</v>
          </cell>
          <cell r="M188" t="str">
            <v>发放金额*75%</v>
          </cell>
          <cell r="N188">
            <v>3</v>
          </cell>
        </row>
        <row r="188">
          <cell r="P188">
            <v>3</v>
          </cell>
        </row>
        <row r="189">
          <cell r="A189" t="str">
            <v>赵舒珏</v>
          </cell>
          <cell r="B189">
            <v>15267770795</v>
          </cell>
          <cell r="C189" t="str">
            <v>330382199602260028</v>
          </cell>
          <cell r="D189" t="str">
            <v>7AK394</v>
          </cell>
          <cell r="E189" t="str">
            <v>临床病理科</v>
          </cell>
          <cell r="F189" t="str">
            <v>全日制硕士专业研究生</v>
          </cell>
          <cell r="G189">
            <v>75</v>
          </cell>
          <cell r="H189">
            <v>0.1288</v>
          </cell>
          <cell r="I189" t="str">
            <v>C</v>
          </cell>
        </row>
        <row r="189">
          <cell r="K189" t="str">
            <v>C</v>
          </cell>
          <cell r="L189" t="str">
            <v>C</v>
          </cell>
          <cell r="M189" t="str">
            <v>发放金额*75%</v>
          </cell>
          <cell r="N189">
            <v>3</v>
          </cell>
        </row>
        <row r="189">
          <cell r="P189">
            <v>3</v>
          </cell>
        </row>
        <row r="190">
          <cell r="A190" t="str">
            <v>郑猛</v>
          </cell>
          <cell r="B190">
            <v>17681766319</v>
          </cell>
          <cell r="C190" t="str">
            <v>654222199303192236</v>
          </cell>
          <cell r="D190" t="str">
            <v>726L90</v>
          </cell>
          <cell r="E190" t="str">
            <v>外科</v>
          </cell>
          <cell r="F190" t="str">
            <v>外单位委托培养住院医师</v>
          </cell>
          <cell r="G190">
            <v>92</v>
          </cell>
          <cell r="H190">
            <v>0.1152</v>
          </cell>
          <cell r="I190" t="str">
            <v>C</v>
          </cell>
        </row>
        <row r="190">
          <cell r="K190" t="str">
            <v>C</v>
          </cell>
          <cell r="L190" t="str">
            <v>C</v>
          </cell>
          <cell r="M190" t="str">
            <v>发放金额*75%</v>
          </cell>
          <cell r="N190">
            <v>3</v>
          </cell>
        </row>
        <row r="190">
          <cell r="P190">
            <v>3</v>
          </cell>
        </row>
        <row r="191">
          <cell r="A191" t="str">
            <v>陈宇锋</v>
          </cell>
          <cell r="B191">
            <v>15258090815</v>
          </cell>
          <cell r="C191" t="str">
            <v>330624199604190011</v>
          </cell>
          <cell r="D191" t="str">
            <v>7AK387</v>
          </cell>
          <cell r="E191" t="str">
            <v>全科</v>
          </cell>
          <cell r="F191" t="str">
            <v>全日制硕士专业研究生</v>
          </cell>
          <cell r="G191">
            <v>78</v>
          </cell>
          <cell r="H191">
            <v>0.109</v>
          </cell>
          <cell r="I191" t="str">
            <v>C</v>
          </cell>
        </row>
        <row r="191">
          <cell r="K191" t="str">
            <v>C</v>
          </cell>
          <cell r="L191" t="str">
            <v>C</v>
          </cell>
        </row>
        <row r="191">
          <cell r="N191">
            <v>2</v>
          </cell>
          <cell r="O191" t="str">
            <v>C</v>
          </cell>
          <cell r="P191">
            <v>3</v>
          </cell>
        </row>
        <row r="192">
          <cell r="A192" t="str">
            <v>金颖</v>
          </cell>
          <cell r="B192">
            <v>13486888947</v>
          </cell>
          <cell r="C192" t="str">
            <v>330324199611020401</v>
          </cell>
          <cell r="D192" t="str">
            <v>726L41</v>
          </cell>
          <cell r="E192" t="str">
            <v>麻醉科</v>
          </cell>
          <cell r="F192" t="str">
            <v>外单位委托培养住院医师</v>
          </cell>
          <cell r="G192">
            <v>85</v>
          </cell>
          <cell r="H192">
            <v>0.1008</v>
          </cell>
          <cell r="I192" t="str">
            <v>C</v>
          </cell>
        </row>
        <row r="192">
          <cell r="K192" t="str">
            <v>C</v>
          </cell>
          <cell r="L192" t="str">
            <v>C</v>
          </cell>
          <cell r="M192" t="str">
            <v>发放金额*75%</v>
          </cell>
          <cell r="N192">
            <v>3</v>
          </cell>
        </row>
        <row r="192">
          <cell r="P192">
            <v>3</v>
          </cell>
        </row>
        <row r="193">
          <cell r="A193" t="str">
            <v>扎西平措</v>
          </cell>
          <cell r="B193">
            <v>18345293340</v>
          </cell>
          <cell r="C193" t="str">
            <v>542431199506160015</v>
          </cell>
          <cell r="D193" t="str">
            <v>727L23</v>
          </cell>
          <cell r="E193" t="str">
            <v>外科</v>
          </cell>
          <cell r="F193" t="str">
            <v>外单位委托培养住院医师</v>
          </cell>
          <cell r="G193">
            <v>91</v>
          </cell>
          <cell r="H193">
            <v>0.0974</v>
          </cell>
          <cell r="I193" t="str">
            <v>D</v>
          </cell>
        </row>
        <row r="193">
          <cell r="K193" t="str">
            <v>D</v>
          </cell>
        </row>
        <row r="193">
          <cell r="N193">
            <v>1</v>
          </cell>
          <cell r="O193" t="str">
            <v>D</v>
          </cell>
          <cell r="P193">
            <v>2</v>
          </cell>
          <cell r="Q193" t="str">
            <v>D</v>
          </cell>
          <cell r="R193">
            <v>3</v>
          </cell>
        </row>
        <row r="194">
          <cell r="A194" t="str">
            <v>徐越</v>
          </cell>
          <cell r="B194">
            <v>13868803123</v>
          </cell>
          <cell r="C194" t="str">
            <v>120104199702055524</v>
          </cell>
          <cell r="D194" t="str">
            <v>726L92</v>
          </cell>
          <cell r="E194" t="str">
            <v>眼科</v>
          </cell>
          <cell r="F194" t="str">
            <v>外单位委托培养住院医师</v>
          </cell>
          <cell r="G194">
            <v>79</v>
          </cell>
          <cell r="H194">
            <v>0.0847</v>
          </cell>
          <cell r="I194" t="str">
            <v>D</v>
          </cell>
        </row>
        <row r="194">
          <cell r="K194" t="str">
            <v>D</v>
          </cell>
          <cell r="L194" t="str">
            <v>D</v>
          </cell>
          <cell r="M194" t="str">
            <v>发放金额*50%</v>
          </cell>
          <cell r="N194">
            <v>3</v>
          </cell>
        </row>
        <row r="194">
          <cell r="P194">
            <v>3</v>
          </cell>
        </row>
        <row r="195">
          <cell r="A195" t="str">
            <v>张晗</v>
          </cell>
          <cell r="B195">
            <v>18867804926</v>
          </cell>
          <cell r="C195" t="str">
            <v>370829199611260612</v>
          </cell>
          <cell r="D195" t="str">
            <v>726L37</v>
          </cell>
          <cell r="E195" t="str">
            <v>口腔全科</v>
          </cell>
          <cell r="F195" t="str">
            <v>外单位委托培养住院医师</v>
          </cell>
          <cell r="G195">
            <v>80</v>
          </cell>
          <cell r="H195">
            <v>0.0835</v>
          </cell>
          <cell r="I195" t="str">
            <v>D</v>
          </cell>
        </row>
        <row r="195">
          <cell r="K195" t="str">
            <v>D</v>
          </cell>
          <cell r="L195" t="str">
            <v>D</v>
          </cell>
          <cell r="M195" t="str">
            <v>发放金额*50%</v>
          </cell>
          <cell r="N195">
            <v>3</v>
          </cell>
        </row>
        <row r="195">
          <cell r="P195">
            <v>3</v>
          </cell>
        </row>
        <row r="196">
          <cell r="A196" t="str">
            <v>金靖浩</v>
          </cell>
          <cell r="B196">
            <v>18167380866</v>
          </cell>
          <cell r="C196" t="str">
            <v>330324199707203413</v>
          </cell>
          <cell r="D196" t="str">
            <v>7AK320</v>
          </cell>
          <cell r="E196" t="str">
            <v>外科（神经外科方向）</v>
          </cell>
          <cell r="F196" t="str">
            <v>全日制硕士专业研究生</v>
          </cell>
          <cell r="G196">
            <v>87</v>
          </cell>
          <cell r="H196">
            <v>0.0789</v>
          </cell>
          <cell r="I196" t="str">
            <v>D</v>
          </cell>
        </row>
        <row r="196">
          <cell r="K196" t="str">
            <v>D</v>
          </cell>
          <cell r="L196" t="str">
            <v>D</v>
          </cell>
          <cell r="M196" t="str">
            <v>发放金额*50%</v>
          </cell>
          <cell r="N196">
            <v>3</v>
          </cell>
        </row>
        <row r="196">
          <cell r="P196">
            <v>3</v>
          </cell>
        </row>
        <row r="197">
          <cell r="A197" t="str">
            <v>汪京平</v>
          </cell>
          <cell r="B197">
            <v>18367813015</v>
          </cell>
          <cell r="C197" t="str">
            <v>330127199312010017</v>
          </cell>
          <cell r="D197">
            <v>120051</v>
          </cell>
          <cell r="E197" t="str">
            <v>外科（整形外科方向）</v>
          </cell>
          <cell r="F197" t="str">
            <v>本单位住院医师</v>
          </cell>
          <cell r="G197">
            <v>85</v>
          </cell>
          <cell r="H197">
            <v>0.0531</v>
          </cell>
          <cell r="I197" t="str">
            <v>D</v>
          </cell>
        </row>
        <row r="197">
          <cell r="K197" t="str">
            <v>D</v>
          </cell>
          <cell r="L197" t="str">
            <v>D</v>
          </cell>
          <cell r="M197" t="str">
            <v>发放金额*50%</v>
          </cell>
          <cell r="N197">
            <v>3</v>
          </cell>
        </row>
        <row r="197">
          <cell r="P197">
            <v>3</v>
          </cell>
        </row>
        <row r="198">
          <cell r="A198" t="str">
            <v>丰宇萍</v>
          </cell>
          <cell r="B198">
            <v>15958111987</v>
          </cell>
          <cell r="C198" t="str">
            <v>341281199503280729</v>
          </cell>
          <cell r="D198" t="str">
            <v>726L40</v>
          </cell>
          <cell r="E198" t="str">
            <v>麻醉科</v>
          </cell>
          <cell r="F198" t="str">
            <v>外单位委托培养住院医师</v>
          </cell>
          <cell r="G198">
            <v>80</v>
          </cell>
          <cell r="H198">
            <v>0.0454</v>
          </cell>
          <cell r="I198" t="str">
            <v>D</v>
          </cell>
        </row>
        <row r="198">
          <cell r="K198" t="str">
            <v>D</v>
          </cell>
          <cell r="L198" t="str">
            <v>D</v>
          </cell>
          <cell r="M198" t="str">
            <v>发放金额*50%</v>
          </cell>
          <cell r="N198">
            <v>3</v>
          </cell>
        </row>
        <row r="198">
          <cell r="P198">
            <v>3</v>
          </cell>
        </row>
        <row r="199">
          <cell r="A199" t="str">
            <v>林玲健</v>
          </cell>
          <cell r="B199">
            <v>15580963849</v>
          </cell>
          <cell r="C199" t="str">
            <v>330327199506206211</v>
          </cell>
          <cell r="D199" t="str">
            <v>726L42</v>
          </cell>
          <cell r="E199" t="str">
            <v>麻醉科</v>
          </cell>
          <cell r="F199" t="str">
            <v>外单位委托培养住院医师</v>
          </cell>
          <cell r="G199">
            <v>79</v>
          </cell>
          <cell r="H199">
            <v>0.0397</v>
          </cell>
          <cell r="I199" t="str">
            <v>D</v>
          </cell>
        </row>
        <row r="199">
          <cell r="K199" t="str">
            <v>D</v>
          </cell>
          <cell r="L199" t="str">
            <v>D</v>
          </cell>
          <cell r="M199" t="str">
            <v>发放金额*50%</v>
          </cell>
          <cell r="N199">
            <v>3</v>
          </cell>
        </row>
        <row r="199">
          <cell r="P199">
            <v>3</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毕教同事分值收集"/>
      <sheetName val="5"/>
      <sheetName val="4"/>
      <sheetName val="3"/>
    </sheetNames>
    <sheetDataSet>
      <sheetData sheetId="0">
        <row r="1">
          <cell r="B1" t="str">
            <v>终身码</v>
          </cell>
          <cell r="C1" t="str">
            <v>ID</v>
          </cell>
          <cell r="D1" t="str">
            <v>培训学科</v>
          </cell>
          <cell r="E1" t="str">
            <v>电话号码</v>
          </cell>
          <cell r="F1" t="str">
            <v>进院年份</v>
          </cell>
          <cell r="G1" t="str">
            <v>属性</v>
          </cell>
          <cell r="H1" t="str">
            <v>执业类型</v>
          </cell>
          <cell r="I1">
            <v>2023.6</v>
          </cell>
          <cell r="J1" t="str">
            <v>3月360</v>
          </cell>
          <cell r="K1" t="str">
            <v>4月360</v>
          </cell>
          <cell r="L1" t="str">
            <v>5月360</v>
          </cell>
          <cell r="M1" t="str">
            <v>汇总</v>
          </cell>
        </row>
        <row r="2">
          <cell r="B2">
            <v>120085</v>
          </cell>
          <cell r="C2">
            <v>14330</v>
          </cell>
          <cell r="D2" t="str">
            <v>超声医学科</v>
          </cell>
          <cell r="E2">
            <v>18267857931</v>
          </cell>
          <cell r="F2" t="str">
            <v>2020年</v>
          </cell>
          <cell r="G2" t="str">
            <v>住院医师-本院</v>
          </cell>
          <cell r="H2" t="str">
            <v>执业医师</v>
          </cell>
          <cell r="I2" t="str">
            <v>超声科</v>
          </cell>
          <cell r="J2">
            <v>-20</v>
          </cell>
        </row>
        <row r="2">
          <cell r="M2">
            <v>-20</v>
          </cell>
        </row>
        <row r="3">
          <cell r="B3" t="str">
            <v>726L03</v>
          </cell>
          <cell r="C3">
            <v>14443</v>
          </cell>
          <cell r="D3" t="str">
            <v>超声医学科</v>
          </cell>
          <cell r="E3">
            <v>18258212254</v>
          </cell>
          <cell r="F3" t="str">
            <v>2020年</v>
          </cell>
          <cell r="G3" t="str">
            <v>住院医师-外院</v>
          </cell>
          <cell r="H3" t="str">
            <v>执业医师</v>
          </cell>
          <cell r="I3" t="str">
            <v>超声科</v>
          </cell>
          <cell r="J3">
            <v>-20</v>
          </cell>
          <cell r="K3">
            <v>-20</v>
          </cell>
          <cell r="L3">
            <v>-20</v>
          </cell>
          <cell r="M3">
            <v>-60</v>
          </cell>
        </row>
        <row r="4">
          <cell r="B4" t="str">
            <v>726L04</v>
          </cell>
          <cell r="C4">
            <v>14444</v>
          </cell>
          <cell r="D4" t="str">
            <v>超声医学科</v>
          </cell>
          <cell r="E4">
            <v>15258402907</v>
          </cell>
          <cell r="F4" t="str">
            <v>2020年</v>
          </cell>
          <cell r="G4" t="str">
            <v>住院医师-外院</v>
          </cell>
          <cell r="H4" t="str">
            <v>执业医师</v>
          </cell>
          <cell r="I4" t="str">
            <v>超声科</v>
          </cell>
          <cell r="J4">
            <v>-20</v>
          </cell>
          <cell r="K4">
            <v>-20</v>
          </cell>
          <cell r="L4">
            <v>-20</v>
          </cell>
          <cell r="M4">
            <v>-60</v>
          </cell>
        </row>
        <row r="5">
          <cell r="B5" t="str">
            <v>726L05</v>
          </cell>
          <cell r="C5">
            <v>14445</v>
          </cell>
          <cell r="D5" t="str">
            <v>超声医学科</v>
          </cell>
          <cell r="E5">
            <v>15957708392</v>
          </cell>
          <cell r="F5" t="str">
            <v>2020年</v>
          </cell>
          <cell r="G5" t="str">
            <v>住院医师-外院</v>
          </cell>
          <cell r="H5" t="str">
            <v>执业医师</v>
          </cell>
          <cell r="I5" t="str">
            <v>超声科</v>
          </cell>
          <cell r="J5">
            <v>-20</v>
          </cell>
          <cell r="K5">
            <v>-20</v>
          </cell>
          <cell r="L5">
            <v>-20</v>
          </cell>
          <cell r="M5">
            <v>-60</v>
          </cell>
        </row>
        <row r="6">
          <cell r="B6" t="str">
            <v>726L06</v>
          </cell>
          <cell r="C6">
            <v>14446</v>
          </cell>
          <cell r="D6" t="str">
            <v>超声医学科</v>
          </cell>
          <cell r="E6">
            <v>18787235958</v>
          </cell>
          <cell r="F6" t="str">
            <v>2020年</v>
          </cell>
          <cell r="G6" t="str">
            <v>住院医师-外院</v>
          </cell>
          <cell r="H6" t="str">
            <v>无</v>
          </cell>
          <cell r="I6" t="str">
            <v>超声科</v>
          </cell>
          <cell r="J6">
            <v>-20</v>
          </cell>
          <cell r="K6">
            <v>-20</v>
          </cell>
          <cell r="L6">
            <v>-20</v>
          </cell>
          <cell r="M6">
            <v>-60</v>
          </cell>
        </row>
        <row r="7">
          <cell r="B7" t="str">
            <v>726L07</v>
          </cell>
          <cell r="C7">
            <v>14447</v>
          </cell>
          <cell r="D7" t="str">
            <v>超声医学科</v>
          </cell>
          <cell r="E7">
            <v>15906480464</v>
          </cell>
          <cell r="F7" t="str">
            <v>2020年</v>
          </cell>
          <cell r="G7" t="str">
            <v>住院医师-外院</v>
          </cell>
          <cell r="H7" t="str">
            <v>执业医师</v>
          </cell>
          <cell r="I7" t="str">
            <v>超声科</v>
          </cell>
          <cell r="J7">
            <v>-20</v>
          </cell>
          <cell r="K7">
            <v>-20</v>
          </cell>
          <cell r="L7">
            <v>-20</v>
          </cell>
          <cell r="M7">
            <v>-60</v>
          </cell>
        </row>
        <row r="8">
          <cell r="B8">
            <v>120057</v>
          </cell>
          <cell r="C8">
            <v>14303</v>
          </cell>
          <cell r="D8" t="str">
            <v>耳鼻咽喉科</v>
          </cell>
          <cell r="E8">
            <v>13958845120</v>
          </cell>
          <cell r="F8" t="str">
            <v>2020年</v>
          </cell>
          <cell r="G8" t="str">
            <v>住院医师-本院</v>
          </cell>
          <cell r="H8" t="str">
            <v>执业医师</v>
          </cell>
          <cell r="I8" t="str">
            <v>耳鼻喉科（鼻科病房）</v>
          </cell>
          <cell r="J8">
            <v>-20</v>
          </cell>
          <cell r="K8">
            <v>-20</v>
          </cell>
          <cell r="L8">
            <v>-20</v>
          </cell>
          <cell r="M8">
            <v>-60</v>
          </cell>
        </row>
        <row r="9">
          <cell r="B9" t="str">
            <v>726L08</v>
          </cell>
          <cell r="C9">
            <v>14448</v>
          </cell>
          <cell r="D9" t="str">
            <v>耳鼻咽喉科</v>
          </cell>
          <cell r="E9">
            <v>15057532526</v>
          </cell>
          <cell r="F9" t="str">
            <v>2020年</v>
          </cell>
          <cell r="G9" t="str">
            <v>住院医师-外院</v>
          </cell>
          <cell r="H9" t="str">
            <v>执业医师</v>
          </cell>
          <cell r="I9" t="str">
            <v>耳鼻喉科（喉科门诊）</v>
          </cell>
        </row>
        <row r="9">
          <cell r="K9">
            <v>-20</v>
          </cell>
          <cell r="L9">
            <v>-20</v>
          </cell>
          <cell r="M9">
            <v>-40</v>
          </cell>
        </row>
        <row r="10">
          <cell r="B10" t="str">
            <v>726L09</v>
          </cell>
          <cell r="C10">
            <v>14449</v>
          </cell>
          <cell r="D10" t="str">
            <v>耳鼻咽喉科</v>
          </cell>
          <cell r="E10">
            <v>15558816360</v>
          </cell>
          <cell r="F10" t="str">
            <v>2020年</v>
          </cell>
          <cell r="G10" t="str">
            <v>住院医师-外院</v>
          </cell>
          <cell r="H10" t="str">
            <v>执业医师</v>
          </cell>
          <cell r="I10" t="str">
            <v>耳鼻喉科（耳科门诊）</v>
          </cell>
          <cell r="J10">
            <v>-20</v>
          </cell>
          <cell r="K10">
            <v>-20</v>
          </cell>
          <cell r="L10">
            <v>-20</v>
          </cell>
          <cell r="M10">
            <v>-60</v>
          </cell>
        </row>
        <row r="11">
          <cell r="B11" t="str">
            <v>726L10</v>
          </cell>
          <cell r="C11">
            <v>14450</v>
          </cell>
          <cell r="D11" t="str">
            <v>耳鼻咽喉科</v>
          </cell>
          <cell r="E11">
            <v>15888246698</v>
          </cell>
          <cell r="F11" t="str">
            <v>2020年</v>
          </cell>
          <cell r="G11" t="str">
            <v>住院医师-外院</v>
          </cell>
          <cell r="H11" t="str">
            <v>执业医师</v>
          </cell>
          <cell r="I11" t="str">
            <v>耳鼻喉科（鼻科门诊）</v>
          </cell>
        </row>
        <row r="11">
          <cell r="L11">
            <v>-20</v>
          </cell>
          <cell r="M11">
            <v>-20</v>
          </cell>
        </row>
        <row r="12">
          <cell r="B12">
            <v>120081</v>
          </cell>
          <cell r="C12">
            <v>14326</v>
          </cell>
          <cell r="D12" t="str">
            <v>放射科</v>
          </cell>
          <cell r="E12">
            <v>18757744401</v>
          </cell>
          <cell r="F12" t="str">
            <v>2020年</v>
          </cell>
          <cell r="G12" t="str">
            <v>住院医师-本院</v>
          </cell>
          <cell r="H12" t="str">
            <v>执业医师</v>
          </cell>
          <cell r="I12" t="str">
            <v>放射科（MR）</v>
          </cell>
        </row>
        <row r="12">
          <cell r="M12">
            <v>0</v>
          </cell>
        </row>
        <row r="13">
          <cell r="B13" t="str">
            <v>726L11</v>
          </cell>
          <cell r="C13">
            <v>14451</v>
          </cell>
          <cell r="D13" t="str">
            <v>放射科</v>
          </cell>
          <cell r="E13">
            <v>15968762992</v>
          </cell>
          <cell r="F13" t="str">
            <v>2020年</v>
          </cell>
          <cell r="G13" t="str">
            <v>住院医师-外院</v>
          </cell>
          <cell r="H13" t="str">
            <v>执业医师</v>
          </cell>
          <cell r="I13" t="str">
            <v>放射科（造影)</v>
          </cell>
          <cell r="J13">
            <v>-20</v>
          </cell>
          <cell r="K13">
            <v>-20</v>
          </cell>
          <cell r="L13">
            <v>-20</v>
          </cell>
          <cell r="M13">
            <v>-60</v>
          </cell>
        </row>
        <row r="14">
          <cell r="B14" t="str">
            <v>726L12</v>
          </cell>
          <cell r="C14">
            <v>14452</v>
          </cell>
          <cell r="D14" t="str">
            <v>放射科</v>
          </cell>
          <cell r="E14">
            <v>18805883798</v>
          </cell>
          <cell r="F14" t="str">
            <v>2020年</v>
          </cell>
          <cell r="G14" t="str">
            <v>住院医师-外院</v>
          </cell>
          <cell r="H14" t="str">
            <v>执业医师</v>
          </cell>
          <cell r="I14" t="str">
            <v>放射科（普放CT)</v>
          </cell>
          <cell r="J14">
            <v>-20</v>
          </cell>
          <cell r="K14">
            <v>-20</v>
          </cell>
          <cell r="L14">
            <v>-20</v>
          </cell>
          <cell r="M14">
            <v>-60</v>
          </cell>
        </row>
        <row r="15">
          <cell r="B15" t="str">
            <v>726L13</v>
          </cell>
          <cell r="C15">
            <v>14453</v>
          </cell>
          <cell r="D15" t="str">
            <v>放射科</v>
          </cell>
          <cell r="E15">
            <v>15663162753</v>
          </cell>
          <cell r="F15" t="str">
            <v>2020年</v>
          </cell>
          <cell r="G15" t="str">
            <v>住院医师-外院</v>
          </cell>
          <cell r="H15" t="str">
            <v>执业医师</v>
          </cell>
          <cell r="I15" t="str">
            <v>放射科（普放CT)</v>
          </cell>
        </row>
        <row r="15">
          <cell r="M15">
            <v>0</v>
          </cell>
        </row>
        <row r="16">
          <cell r="B16" t="str">
            <v>726L14</v>
          </cell>
          <cell r="C16">
            <v>14454</v>
          </cell>
          <cell r="D16" t="str">
            <v>放射科</v>
          </cell>
          <cell r="E16">
            <v>15858510939</v>
          </cell>
          <cell r="F16" t="str">
            <v>2020年</v>
          </cell>
          <cell r="G16" t="str">
            <v>住院医师-外院</v>
          </cell>
          <cell r="H16" t="str">
            <v>执业医师</v>
          </cell>
          <cell r="I16" t="str">
            <v>介入科</v>
          </cell>
        </row>
        <row r="16">
          <cell r="M16">
            <v>0</v>
          </cell>
        </row>
        <row r="17">
          <cell r="B17" t="str">
            <v>727L47</v>
          </cell>
          <cell r="C17">
            <v>14647</v>
          </cell>
          <cell r="D17" t="str">
            <v>放射科</v>
          </cell>
          <cell r="E17">
            <v>15757791416</v>
          </cell>
          <cell r="F17" t="str">
            <v>2020年</v>
          </cell>
          <cell r="G17" t="str">
            <v>住院医师-外院</v>
          </cell>
          <cell r="H17" t="str">
            <v>执业医师</v>
          </cell>
          <cell r="I17" t="str">
            <v>超声科</v>
          </cell>
          <cell r="J17">
            <v>-20</v>
          </cell>
          <cell r="K17">
            <v>-20</v>
          </cell>
          <cell r="L17">
            <v>-20</v>
          </cell>
          <cell r="M17">
            <v>-60</v>
          </cell>
        </row>
        <row r="18">
          <cell r="B18">
            <v>120052</v>
          </cell>
          <cell r="C18">
            <v>14295</v>
          </cell>
          <cell r="D18" t="str">
            <v>妇产科</v>
          </cell>
          <cell r="E18">
            <v>13676587779</v>
          </cell>
          <cell r="F18" t="str">
            <v>2020年</v>
          </cell>
          <cell r="G18" t="str">
            <v>住院医师-本院</v>
          </cell>
          <cell r="H18" t="str">
            <v>执业医师</v>
          </cell>
          <cell r="I18" t="str">
            <v>产科病房</v>
          </cell>
        </row>
        <row r="18">
          <cell r="L18">
            <v>-20</v>
          </cell>
          <cell r="M18">
            <v>-20</v>
          </cell>
        </row>
        <row r="19">
          <cell r="B19">
            <v>120054</v>
          </cell>
          <cell r="C19">
            <v>14297</v>
          </cell>
          <cell r="D19" t="str">
            <v>妇产科</v>
          </cell>
          <cell r="E19">
            <v>15258790535</v>
          </cell>
          <cell r="F19" t="str">
            <v>2020年</v>
          </cell>
          <cell r="G19" t="str">
            <v>住院医师-本院</v>
          </cell>
          <cell r="H19" t="str">
            <v>执业医师</v>
          </cell>
          <cell r="I19" t="str">
            <v>放射科</v>
          </cell>
        </row>
        <row r="19">
          <cell r="M19">
            <v>0</v>
          </cell>
        </row>
        <row r="20">
          <cell r="B20" t="str">
            <v>726L15</v>
          </cell>
          <cell r="C20">
            <v>14455</v>
          </cell>
          <cell r="D20" t="str">
            <v>妇产科</v>
          </cell>
          <cell r="E20">
            <v>13695755463</v>
          </cell>
          <cell r="F20" t="str">
            <v>2020年</v>
          </cell>
          <cell r="G20" t="str">
            <v>住院医师-外院</v>
          </cell>
          <cell r="H20" t="str">
            <v>执业医师</v>
          </cell>
          <cell r="I20" t="str">
            <v>超声科</v>
          </cell>
        </row>
        <row r="20">
          <cell r="L20">
            <v>-20</v>
          </cell>
          <cell r="M20">
            <v>-20</v>
          </cell>
        </row>
        <row r="21">
          <cell r="B21" t="str">
            <v>726L16</v>
          </cell>
          <cell r="C21">
            <v>14456</v>
          </cell>
          <cell r="D21" t="str">
            <v>妇产科</v>
          </cell>
          <cell r="E21">
            <v>15988706778</v>
          </cell>
          <cell r="F21" t="str">
            <v>2020年</v>
          </cell>
          <cell r="G21" t="str">
            <v>住院医师-外院</v>
          </cell>
          <cell r="H21" t="str">
            <v>执业医师</v>
          </cell>
          <cell r="I21" t="str">
            <v>产科病房</v>
          </cell>
        </row>
        <row r="21">
          <cell r="M21">
            <v>0</v>
          </cell>
        </row>
        <row r="22">
          <cell r="B22" t="str">
            <v>726L17</v>
          </cell>
          <cell r="C22">
            <v>14457</v>
          </cell>
          <cell r="D22" t="str">
            <v>妇产科</v>
          </cell>
          <cell r="E22">
            <v>15757302599</v>
          </cell>
          <cell r="F22" t="str">
            <v>2020年</v>
          </cell>
          <cell r="G22" t="str">
            <v>住院医师-外院</v>
          </cell>
          <cell r="H22" t="str">
            <v>执业医师</v>
          </cell>
          <cell r="I22" t="str">
            <v>妇科门诊</v>
          </cell>
          <cell r="J22">
            <v>-20</v>
          </cell>
          <cell r="K22">
            <v>-20</v>
          </cell>
          <cell r="L22">
            <v>-20</v>
          </cell>
          <cell r="M22">
            <v>-60</v>
          </cell>
        </row>
        <row r="23">
          <cell r="B23" t="str">
            <v>726L18</v>
          </cell>
          <cell r="C23">
            <v>14458</v>
          </cell>
          <cell r="D23" t="str">
            <v>妇产科</v>
          </cell>
          <cell r="E23">
            <v>13906668349</v>
          </cell>
          <cell r="F23" t="str">
            <v>2020年</v>
          </cell>
          <cell r="G23" t="str">
            <v>住院医师-外院</v>
          </cell>
          <cell r="H23" t="str">
            <v>执业医师</v>
          </cell>
          <cell r="I23" t="str">
            <v>妇科病房</v>
          </cell>
        </row>
        <row r="23">
          <cell r="L23">
            <v>-20</v>
          </cell>
          <cell r="M23">
            <v>-20</v>
          </cell>
        </row>
        <row r="24">
          <cell r="B24">
            <v>120049</v>
          </cell>
          <cell r="C24">
            <v>14292</v>
          </cell>
          <cell r="D24" t="str">
            <v>骨科</v>
          </cell>
          <cell r="E24">
            <v>15967716976</v>
          </cell>
          <cell r="F24" t="str">
            <v>2020年</v>
          </cell>
          <cell r="G24" t="str">
            <v>住院医师-本院</v>
          </cell>
          <cell r="H24" t="str">
            <v>执业医师</v>
          </cell>
          <cell r="I24" t="str">
            <v>胃肠外科</v>
          </cell>
          <cell r="J24">
            <v>-20</v>
          </cell>
        </row>
        <row r="24">
          <cell r="M24">
            <v>-20</v>
          </cell>
        </row>
        <row r="25">
          <cell r="B25" t="str">
            <v>726L19</v>
          </cell>
          <cell r="C25">
            <v>14459</v>
          </cell>
          <cell r="D25" t="str">
            <v>骨科</v>
          </cell>
          <cell r="E25">
            <v>13968755009</v>
          </cell>
          <cell r="F25" t="str">
            <v>2020年</v>
          </cell>
          <cell r="G25" t="str">
            <v>住院医师-外院</v>
          </cell>
          <cell r="H25" t="str">
            <v>无</v>
          </cell>
          <cell r="I25" t="str">
            <v>骨科（运动医学）</v>
          </cell>
          <cell r="J25">
            <v>-20</v>
          </cell>
          <cell r="K25">
            <v>-20</v>
          </cell>
          <cell r="L25">
            <v>-20</v>
          </cell>
          <cell r="M25">
            <v>-60</v>
          </cell>
        </row>
        <row r="26">
          <cell r="B26">
            <v>120003</v>
          </cell>
          <cell r="C26">
            <v>14247</v>
          </cell>
          <cell r="D26" t="str">
            <v>急诊科</v>
          </cell>
          <cell r="E26">
            <v>13396777782</v>
          </cell>
          <cell r="F26" t="str">
            <v>2020年</v>
          </cell>
          <cell r="G26" t="str">
            <v>住院医师-本院</v>
          </cell>
          <cell r="H26" t="str">
            <v>执业医师</v>
          </cell>
          <cell r="I26" t="str">
            <v>妇科病房+产科病房</v>
          </cell>
        </row>
        <row r="26">
          <cell r="M26">
            <v>0</v>
          </cell>
        </row>
        <row r="27">
          <cell r="B27">
            <v>120001</v>
          </cell>
          <cell r="C27">
            <v>14245</v>
          </cell>
          <cell r="D27" t="str">
            <v>急诊科</v>
          </cell>
          <cell r="E27">
            <v>13362793818</v>
          </cell>
          <cell r="F27" t="str">
            <v>2020年</v>
          </cell>
          <cell r="G27" t="str">
            <v>住院医师-本院</v>
          </cell>
          <cell r="H27" t="str">
            <v>执业医师</v>
          </cell>
          <cell r="I27" t="str">
            <v>急诊内科</v>
          </cell>
          <cell r="J27">
            <v>-20</v>
          </cell>
          <cell r="K27">
            <v>-20</v>
          </cell>
          <cell r="L27">
            <v>-20</v>
          </cell>
          <cell r="M27">
            <v>-60</v>
          </cell>
        </row>
        <row r="28">
          <cell r="B28" t="str">
            <v>726L20</v>
          </cell>
          <cell r="C28">
            <v>14460</v>
          </cell>
          <cell r="D28" t="str">
            <v>急诊科</v>
          </cell>
          <cell r="E28">
            <v>15867732432</v>
          </cell>
          <cell r="F28" t="str">
            <v>2020年</v>
          </cell>
          <cell r="G28" t="str">
            <v>住院医师-外院</v>
          </cell>
          <cell r="H28" t="str">
            <v>执业医师</v>
          </cell>
          <cell r="I28" t="str">
            <v>呼吸内科</v>
          </cell>
          <cell r="J28">
            <v>-20</v>
          </cell>
          <cell r="K28">
            <v>-20</v>
          </cell>
          <cell r="L28">
            <v>-20</v>
          </cell>
          <cell r="M28">
            <v>-60</v>
          </cell>
        </row>
        <row r="29">
          <cell r="B29" t="str">
            <v>726L22</v>
          </cell>
          <cell r="C29">
            <v>14462</v>
          </cell>
          <cell r="D29" t="str">
            <v>急诊科</v>
          </cell>
          <cell r="E29">
            <v>13234363163</v>
          </cell>
          <cell r="F29" t="str">
            <v>2020年</v>
          </cell>
          <cell r="G29" t="str">
            <v>住院医师-外院</v>
          </cell>
          <cell r="H29" t="str">
            <v>执业医师</v>
          </cell>
          <cell r="I29" t="str">
            <v>急诊科（急门诊）</v>
          </cell>
        </row>
        <row r="29">
          <cell r="M29">
            <v>0</v>
          </cell>
        </row>
        <row r="30">
          <cell r="B30" t="str">
            <v>726L23</v>
          </cell>
          <cell r="C30">
            <v>14463</v>
          </cell>
          <cell r="D30" t="str">
            <v>急诊科</v>
          </cell>
          <cell r="E30">
            <v>18072815307</v>
          </cell>
          <cell r="F30" t="str">
            <v>2020年</v>
          </cell>
          <cell r="G30" t="str">
            <v>住院医师-外院</v>
          </cell>
          <cell r="H30" t="str">
            <v>执业医师</v>
          </cell>
          <cell r="I30" t="str">
            <v>急诊科（急诊留观）</v>
          </cell>
          <cell r="J30">
            <v>-20</v>
          </cell>
          <cell r="K30">
            <v>-20</v>
          </cell>
          <cell r="L30">
            <v>-20</v>
          </cell>
          <cell r="M30">
            <v>-60</v>
          </cell>
        </row>
        <row r="31">
          <cell r="B31" t="str">
            <v>726L25</v>
          </cell>
          <cell r="C31">
            <v>14464</v>
          </cell>
          <cell r="D31" t="str">
            <v>精神科</v>
          </cell>
          <cell r="E31">
            <v>18056517026</v>
          </cell>
          <cell r="F31" t="str">
            <v>2020年</v>
          </cell>
          <cell r="G31" t="str">
            <v>住院医师-外院</v>
          </cell>
          <cell r="H31" t="str">
            <v>无</v>
          </cell>
          <cell r="I31" t="str">
            <v>精神科（精神科重症病房（附一））</v>
          </cell>
          <cell r="J31">
            <v>-20</v>
          </cell>
          <cell r="K31">
            <v>-20</v>
          </cell>
          <cell r="L31">
            <v>-20</v>
          </cell>
          <cell r="M31">
            <v>-60</v>
          </cell>
        </row>
        <row r="32">
          <cell r="B32" t="str">
            <v>726L26</v>
          </cell>
          <cell r="C32">
            <v>14465</v>
          </cell>
          <cell r="D32" t="str">
            <v>精神科</v>
          </cell>
          <cell r="E32">
            <v>18895602131</v>
          </cell>
          <cell r="F32" t="str">
            <v>2020年</v>
          </cell>
          <cell r="G32" t="str">
            <v>住院医师-外院</v>
          </cell>
          <cell r="H32" t="str">
            <v>执业医师</v>
          </cell>
          <cell r="I32" t="str">
            <v>精神科（精神科重症病房（附一））</v>
          </cell>
        </row>
        <row r="32">
          <cell r="M32">
            <v>0</v>
          </cell>
        </row>
        <row r="33">
          <cell r="B33" t="str">
            <v>726L27</v>
          </cell>
          <cell r="C33">
            <v>14466</v>
          </cell>
          <cell r="D33" t="str">
            <v>精神科</v>
          </cell>
          <cell r="E33">
            <v>18895696219</v>
          </cell>
          <cell r="F33" t="str">
            <v>2020年</v>
          </cell>
          <cell r="G33" t="str">
            <v>住院医师-外院</v>
          </cell>
          <cell r="H33" t="str">
            <v>执业医师</v>
          </cell>
          <cell r="I33" t="str">
            <v>精神科（精神科重症病房（附一））</v>
          </cell>
          <cell r="J33">
            <v>-20</v>
          </cell>
          <cell r="K33">
            <v>-20</v>
          </cell>
          <cell r="L33">
            <v>-20</v>
          </cell>
          <cell r="M33">
            <v>-60</v>
          </cell>
        </row>
        <row r="34">
          <cell r="B34" t="str">
            <v>726L28</v>
          </cell>
          <cell r="C34">
            <v>14467</v>
          </cell>
          <cell r="D34" t="str">
            <v>康复医学科</v>
          </cell>
          <cell r="E34">
            <v>18858875810</v>
          </cell>
          <cell r="F34" t="str">
            <v>2020年</v>
          </cell>
          <cell r="G34" t="str">
            <v>住院医师-外院</v>
          </cell>
          <cell r="H34" t="str">
            <v>执业医师</v>
          </cell>
          <cell r="I34" t="str">
            <v>康复医学科（神经康复）</v>
          </cell>
          <cell r="J34">
            <v>-20</v>
          </cell>
          <cell r="K34">
            <v>-20</v>
          </cell>
          <cell r="L34">
            <v>-20</v>
          </cell>
          <cell r="M34">
            <v>-60</v>
          </cell>
        </row>
        <row r="35">
          <cell r="B35" t="str">
            <v>726L29</v>
          </cell>
          <cell r="C35">
            <v>14468</v>
          </cell>
          <cell r="D35" t="str">
            <v>康复医学科</v>
          </cell>
          <cell r="E35">
            <v>13868501052</v>
          </cell>
          <cell r="F35" t="str">
            <v>2020年</v>
          </cell>
          <cell r="G35" t="str">
            <v>住院医师-外院</v>
          </cell>
          <cell r="H35" t="str">
            <v>执业医师</v>
          </cell>
          <cell r="I35" t="str">
            <v>康复医学科（神经康复）</v>
          </cell>
          <cell r="J35">
            <v>-20</v>
          </cell>
          <cell r="K35">
            <v>-20</v>
          </cell>
          <cell r="L35">
            <v>-20</v>
          </cell>
          <cell r="M35">
            <v>-60</v>
          </cell>
        </row>
        <row r="36">
          <cell r="B36">
            <v>120062</v>
          </cell>
          <cell r="C36">
            <v>14308</v>
          </cell>
          <cell r="D36" t="str">
            <v>口腔全科</v>
          </cell>
          <cell r="E36">
            <v>13958719633</v>
          </cell>
          <cell r="F36" t="str">
            <v>2020年</v>
          </cell>
          <cell r="G36" t="str">
            <v>住院医师-本院</v>
          </cell>
          <cell r="H36" t="str">
            <v>执业医师</v>
          </cell>
          <cell r="I36" t="str">
            <v>口腔科（口腔急诊）</v>
          </cell>
        </row>
        <row r="36">
          <cell r="M36">
            <v>0</v>
          </cell>
        </row>
        <row r="37">
          <cell r="B37" t="str">
            <v>726L30</v>
          </cell>
          <cell r="C37">
            <v>14469</v>
          </cell>
          <cell r="D37" t="str">
            <v>口腔全科</v>
          </cell>
          <cell r="E37">
            <v>18875858761</v>
          </cell>
          <cell r="F37" t="str">
            <v>2020年</v>
          </cell>
          <cell r="G37" t="str">
            <v>住院医师-外院</v>
          </cell>
          <cell r="H37" t="str">
            <v>执业医师</v>
          </cell>
          <cell r="I37" t="str">
            <v>口腔科（口腔急诊）</v>
          </cell>
          <cell r="J37">
            <v>-20</v>
          </cell>
          <cell r="K37">
            <v>-20</v>
          </cell>
          <cell r="L37">
            <v>-20</v>
          </cell>
          <cell r="M37">
            <v>-60</v>
          </cell>
        </row>
        <row r="38">
          <cell r="B38" t="str">
            <v>726L31</v>
          </cell>
          <cell r="C38">
            <v>14470</v>
          </cell>
          <cell r="D38" t="str">
            <v>口腔全科</v>
          </cell>
          <cell r="E38">
            <v>18767104935</v>
          </cell>
          <cell r="F38" t="str">
            <v>2020年</v>
          </cell>
          <cell r="G38" t="str">
            <v>住院医师-外院</v>
          </cell>
          <cell r="H38" t="str">
            <v>执业医师</v>
          </cell>
          <cell r="I38" t="str">
            <v>口腔科（口腔急诊）</v>
          </cell>
        </row>
        <row r="38">
          <cell r="L38">
            <v>-20</v>
          </cell>
          <cell r="M38">
            <v>-20</v>
          </cell>
        </row>
        <row r="39">
          <cell r="B39" t="str">
            <v>726L32</v>
          </cell>
          <cell r="C39">
            <v>14471</v>
          </cell>
          <cell r="D39" t="str">
            <v>口腔全科</v>
          </cell>
          <cell r="E39">
            <v>15158619505</v>
          </cell>
          <cell r="F39" t="str">
            <v>2020年</v>
          </cell>
          <cell r="G39" t="str">
            <v>住院医师-外院</v>
          </cell>
          <cell r="H39" t="str">
            <v>执业医师</v>
          </cell>
          <cell r="I39" t="str">
            <v>口腔科（口腔急诊）</v>
          </cell>
          <cell r="J39">
            <v>-20</v>
          </cell>
          <cell r="K39">
            <v>-20</v>
          </cell>
          <cell r="L39">
            <v>-20</v>
          </cell>
          <cell r="M39">
            <v>-60</v>
          </cell>
        </row>
        <row r="40">
          <cell r="B40" t="str">
            <v>726L33</v>
          </cell>
          <cell r="C40">
            <v>14472</v>
          </cell>
          <cell r="D40" t="str">
            <v>口腔全科</v>
          </cell>
          <cell r="E40">
            <v>13867625577</v>
          </cell>
          <cell r="F40" t="str">
            <v>2020年</v>
          </cell>
          <cell r="G40" t="str">
            <v>住院医师-外院</v>
          </cell>
          <cell r="H40" t="str">
            <v>执业医师</v>
          </cell>
          <cell r="I40" t="str">
            <v>口腔科（口腔急诊）</v>
          </cell>
          <cell r="J40">
            <v>-20</v>
          </cell>
          <cell r="K40">
            <v>-20</v>
          </cell>
          <cell r="L40">
            <v>-20</v>
          </cell>
          <cell r="M40">
            <v>-60</v>
          </cell>
        </row>
        <row r="41">
          <cell r="B41" t="str">
            <v>726L34</v>
          </cell>
          <cell r="C41">
            <v>14473</v>
          </cell>
          <cell r="D41" t="str">
            <v>口腔全科</v>
          </cell>
          <cell r="E41">
            <v>18875855796</v>
          </cell>
          <cell r="F41" t="str">
            <v>2020年</v>
          </cell>
          <cell r="G41" t="str">
            <v>住院医师-外院</v>
          </cell>
          <cell r="H41" t="str">
            <v>执业医师</v>
          </cell>
          <cell r="I41" t="str">
            <v>口腔科（口腔急诊）</v>
          </cell>
          <cell r="J41">
            <v>-20</v>
          </cell>
          <cell r="K41">
            <v>-20</v>
          </cell>
          <cell r="L41">
            <v>-20</v>
          </cell>
          <cell r="M41">
            <v>-60</v>
          </cell>
        </row>
        <row r="42">
          <cell r="B42" t="str">
            <v>726L35</v>
          </cell>
          <cell r="C42">
            <v>14474</v>
          </cell>
          <cell r="D42" t="str">
            <v>口腔全科</v>
          </cell>
          <cell r="E42">
            <v>13868677279</v>
          </cell>
          <cell r="F42" t="str">
            <v>2020年</v>
          </cell>
          <cell r="G42" t="str">
            <v>住院医师-外院</v>
          </cell>
          <cell r="H42" t="str">
            <v>执业医师</v>
          </cell>
          <cell r="I42" t="str">
            <v>口腔科（口腔急诊）</v>
          </cell>
          <cell r="J42">
            <v>-20</v>
          </cell>
          <cell r="K42">
            <v>-20</v>
          </cell>
          <cell r="L42">
            <v>-20</v>
          </cell>
          <cell r="M42">
            <v>-60</v>
          </cell>
        </row>
        <row r="43">
          <cell r="B43" t="str">
            <v>726L36</v>
          </cell>
          <cell r="C43">
            <v>14475</v>
          </cell>
          <cell r="D43" t="str">
            <v>口腔全科</v>
          </cell>
          <cell r="E43">
            <v>18066459950</v>
          </cell>
          <cell r="F43" t="str">
            <v>2020年</v>
          </cell>
          <cell r="G43" t="str">
            <v>住院医师-外院</v>
          </cell>
          <cell r="H43" t="str">
            <v>执业医师</v>
          </cell>
          <cell r="I43" t="str">
            <v>口腔科（口腔急诊）</v>
          </cell>
          <cell r="J43">
            <v>-20</v>
          </cell>
          <cell r="K43">
            <v>-20</v>
          </cell>
          <cell r="L43">
            <v>-20</v>
          </cell>
          <cell r="M43">
            <v>-60</v>
          </cell>
        </row>
        <row r="44">
          <cell r="B44" t="str">
            <v>726L37</v>
          </cell>
          <cell r="C44">
            <v>14476</v>
          </cell>
          <cell r="D44" t="str">
            <v>口腔全科</v>
          </cell>
          <cell r="E44">
            <v>18867804926</v>
          </cell>
          <cell r="F44" t="str">
            <v>2020年</v>
          </cell>
          <cell r="G44" t="str">
            <v>住院医师-外院</v>
          </cell>
          <cell r="H44" t="str">
            <v>执业医师</v>
          </cell>
          <cell r="I44" t="str">
            <v>口腔科（口腔急诊）</v>
          </cell>
          <cell r="J44">
            <v>-20</v>
          </cell>
          <cell r="K44">
            <v>-20</v>
          </cell>
          <cell r="L44">
            <v>-20</v>
          </cell>
          <cell r="M44">
            <v>-60</v>
          </cell>
        </row>
        <row r="45">
          <cell r="B45">
            <v>120102</v>
          </cell>
          <cell r="C45">
            <v>14347</v>
          </cell>
          <cell r="D45" t="str">
            <v>临床病理科</v>
          </cell>
          <cell r="E45">
            <v>15825650619</v>
          </cell>
          <cell r="F45" t="str">
            <v>2020年</v>
          </cell>
          <cell r="G45" t="str">
            <v>住院医师-本院</v>
          </cell>
          <cell r="H45" t="str">
            <v>执业医师</v>
          </cell>
          <cell r="I45" t="str">
            <v>病理科（组织病理诊断和/分子病理诊断）</v>
          </cell>
        </row>
        <row r="45">
          <cell r="M45">
            <v>0</v>
          </cell>
        </row>
        <row r="46">
          <cell r="B46">
            <v>120104</v>
          </cell>
          <cell r="C46">
            <v>14349</v>
          </cell>
          <cell r="D46" t="str">
            <v>临床病理科</v>
          </cell>
          <cell r="E46">
            <v>13758715853</v>
          </cell>
          <cell r="F46" t="str">
            <v>2020年</v>
          </cell>
          <cell r="G46" t="str">
            <v>住院医师-本院</v>
          </cell>
          <cell r="H46" t="str">
            <v>执业医师</v>
          </cell>
          <cell r="I46" t="str">
            <v>病理科（组织病理诊断和/分子病理诊断）</v>
          </cell>
        </row>
        <row r="46">
          <cell r="M46">
            <v>0</v>
          </cell>
        </row>
        <row r="47">
          <cell r="B47" t="str">
            <v>726L39</v>
          </cell>
          <cell r="C47">
            <v>14478</v>
          </cell>
          <cell r="D47" t="str">
            <v>临床病理科</v>
          </cell>
          <cell r="E47">
            <v>15706780558</v>
          </cell>
          <cell r="F47" t="str">
            <v>2020年</v>
          </cell>
          <cell r="G47" t="str">
            <v>住院医师-外院</v>
          </cell>
          <cell r="H47" t="str">
            <v>执业医师</v>
          </cell>
          <cell r="I47" t="str">
            <v>病理科（细胞学技术及诊断）</v>
          </cell>
        </row>
        <row r="47">
          <cell r="L47">
            <v>-20</v>
          </cell>
          <cell r="M47">
            <v>-20</v>
          </cell>
        </row>
        <row r="48">
          <cell r="B48" t="str">
            <v>729L25</v>
          </cell>
          <cell r="C48">
            <v>15099</v>
          </cell>
          <cell r="D48" t="str">
            <v>临床病理科</v>
          </cell>
          <cell r="E48">
            <v>18858808802</v>
          </cell>
          <cell r="F48" t="str">
            <v>2020年</v>
          </cell>
          <cell r="G48" t="str">
            <v>住院医师-外院</v>
          </cell>
          <cell r="H48" t="str">
            <v>执业医师</v>
          </cell>
          <cell r="I48" t="str">
            <v>病理科（组织病理诊断和/分子病理诊断）</v>
          </cell>
        </row>
        <row r="48">
          <cell r="M48">
            <v>0</v>
          </cell>
        </row>
        <row r="49">
          <cell r="B49">
            <v>620013</v>
          </cell>
          <cell r="C49">
            <v>14431</v>
          </cell>
          <cell r="D49" t="str">
            <v>麻醉科</v>
          </cell>
          <cell r="E49">
            <v>15158726150</v>
          </cell>
          <cell r="F49" t="str">
            <v>2020年</v>
          </cell>
          <cell r="G49" t="str">
            <v>住院医师-本院</v>
          </cell>
          <cell r="H49" t="str">
            <v>执业医师</v>
          </cell>
          <cell r="I49" t="str">
            <v>麻醉科（口腔外科麻醉）</v>
          </cell>
        </row>
        <row r="49">
          <cell r="M49">
            <v>0</v>
          </cell>
        </row>
        <row r="50">
          <cell r="B50">
            <v>120068</v>
          </cell>
          <cell r="C50">
            <v>14314</v>
          </cell>
          <cell r="D50" t="str">
            <v>麻醉科</v>
          </cell>
          <cell r="E50">
            <v>18367813275</v>
          </cell>
          <cell r="F50" t="str">
            <v>2020年</v>
          </cell>
          <cell r="G50" t="str">
            <v>住院医师-本院</v>
          </cell>
          <cell r="H50" t="str">
            <v>执业医师</v>
          </cell>
          <cell r="I50" t="str">
            <v>麻醉科（小儿外科麻醉）</v>
          </cell>
        </row>
        <row r="50">
          <cell r="L50">
            <v>-20</v>
          </cell>
          <cell r="M50">
            <v>-20</v>
          </cell>
        </row>
        <row r="51">
          <cell r="B51">
            <v>120064</v>
          </cell>
          <cell r="C51">
            <v>14310</v>
          </cell>
          <cell r="D51" t="str">
            <v>麻醉科</v>
          </cell>
          <cell r="E51">
            <v>15258715367</v>
          </cell>
          <cell r="F51" t="str">
            <v>2020年</v>
          </cell>
          <cell r="G51" t="str">
            <v>住院医师-本院</v>
          </cell>
          <cell r="H51" t="str">
            <v>执业医师</v>
          </cell>
          <cell r="I51" t="str">
            <v>麻醉科（妇产科麻醉）</v>
          </cell>
        </row>
        <row r="51">
          <cell r="M51">
            <v>0</v>
          </cell>
        </row>
        <row r="52">
          <cell r="B52" t="str">
            <v>726L40</v>
          </cell>
          <cell r="C52">
            <v>14479</v>
          </cell>
          <cell r="D52" t="str">
            <v>麻醉科</v>
          </cell>
          <cell r="E52">
            <v>15958111987</v>
          </cell>
          <cell r="F52" t="str">
            <v>2020年</v>
          </cell>
          <cell r="G52" t="str">
            <v>住院医师-外院</v>
          </cell>
          <cell r="H52" t="str">
            <v>执业医师</v>
          </cell>
          <cell r="I52" t="str">
            <v>ICU</v>
          </cell>
        </row>
        <row r="52">
          <cell r="L52">
            <v>-20</v>
          </cell>
          <cell r="M52">
            <v>-20</v>
          </cell>
        </row>
        <row r="53">
          <cell r="B53" t="str">
            <v>726L41</v>
          </cell>
          <cell r="C53">
            <v>14480</v>
          </cell>
          <cell r="D53" t="str">
            <v>麻醉科</v>
          </cell>
          <cell r="E53">
            <v>13486888947</v>
          </cell>
          <cell r="F53" t="str">
            <v>2020年</v>
          </cell>
          <cell r="G53" t="str">
            <v>住院医师-外院</v>
          </cell>
          <cell r="H53" t="str">
            <v>执业医师</v>
          </cell>
          <cell r="I53" t="str">
            <v>核医学科</v>
          </cell>
          <cell r="J53">
            <v>-20</v>
          </cell>
          <cell r="K53">
            <v>-20</v>
          </cell>
          <cell r="L53">
            <v>-20</v>
          </cell>
          <cell r="M53">
            <v>-60</v>
          </cell>
        </row>
        <row r="54">
          <cell r="B54" t="str">
            <v>726L42</v>
          </cell>
          <cell r="C54">
            <v>14481</v>
          </cell>
          <cell r="D54" t="str">
            <v>麻醉科</v>
          </cell>
          <cell r="E54">
            <v>15580963849</v>
          </cell>
          <cell r="F54" t="str">
            <v>2020年</v>
          </cell>
          <cell r="G54" t="str">
            <v>住院医师-外院</v>
          </cell>
          <cell r="H54" t="str">
            <v>执业医师</v>
          </cell>
          <cell r="I54" t="str">
            <v>麻醉科（小儿外科麻醉）</v>
          </cell>
        </row>
        <row r="54">
          <cell r="M54">
            <v>0</v>
          </cell>
        </row>
        <row r="55">
          <cell r="B55" t="str">
            <v>727L31</v>
          </cell>
          <cell r="C55">
            <v>14593</v>
          </cell>
          <cell r="D55" t="str">
            <v>麻醉科</v>
          </cell>
          <cell r="E55">
            <v>17857051089</v>
          </cell>
          <cell r="F55" t="str">
            <v>2020年</v>
          </cell>
          <cell r="G55" t="str">
            <v>住院医师-外院</v>
          </cell>
          <cell r="H55" t="str">
            <v>执业医师</v>
          </cell>
          <cell r="I55" t="str">
            <v>疼痛科（疼痛诊疗）</v>
          </cell>
        </row>
        <row r="55">
          <cell r="K55">
            <v>-20</v>
          </cell>
          <cell r="L55">
            <v>-20</v>
          </cell>
          <cell r="M55">
            <v>-40</v>
          </cell>
        </row>
        <row r="56">
          <cell r="B56" t="str">
            <v>726L43</v>
          </cell>
          <cell r="C56">
            <v>14482</v>
          </cell>
          <cell r="D56" t="str">
            <v>麻醉科</v>
          </cell>
          <cell r="E56">
            <v>18858854422</v>
          </cell>
          <cell r="F56" t="str">
            <v>2020年</v>
          </cell>
          <cell r="G56" t="str">
            <v>住院医师-外院</v>
          </cell>
          <cell r="H56" t="str">
            <v>执业医师</v>
          </cell>
          <cell r="I56" t="str">
            <v>疼痛科（疼痛诊疗）</v>
          </cell>
          <cell r="J56">
            <v>-20</v>
          </cell>
          <cell r="K56">
            <v>-20</v>
          </cell>
          <cell r="L56">
            <v>-20</v>
          </cell>
          <cell r="M56">
            <v>-60</v>
          </cell>
        </row>
        <row r="57">
          <cell r="B57" t="str">
            <v>726L44</v>
          </cell>
          <cell r="C57">
            <v>14483</v>
          </cell>
          <cell r="D57" t="str">
            <v>麻醉科</v>
          </cell>
          <cell r="E57">
            <v>13777705092</v>
          </cell>
          <cell r="F57" t="str">
            <v>2020年</v>
          </cell>
          <cell r="G57" t="str">
            <v>住院医师-外院</v>
          </cell>
          <cell r="H57" t="str">
            <v>执业医师</v>
          </cell>
          <cell r="I57" t="str">
            <v>疼痛科（疼痛诊疗）</v>
          </cell>
        </row>
        <row r="57">
          <cell r="L57">
            <v>-20</v>
          </cell>
          <cell r="M57">
            <v>-20</v>
          </cell>
        </row>
        <row r="58">
          <cell r="B58">
            <v>120021</v>
          </cell>
          <cell r="C58">
            <v>14265</v>
          </cell>
          <cell r="D58" t="str">
            <v>内科</v>
          </cell>
          <cell r="E58">
            <v>13958956015</v>
          </cell>
          <cell r="F58" t="str">
            <v>2020年</v>
          </cell>
          <cell r="G58" t="str">
            <v>住院医师-本院</v>
          </cell>
          <cell r="H58" t="str">
            <v>执业医师</v>
          </cell>
          <cell r="I58" t="str">
            <v>神经内科</v>
          </cell>
        </row>
        <row r="58">
          <cell r="L58">
            <v>-20</v>
          </cell>
          <cell r="M58">
            <v>-20</v>
          </cell>
        </row>
        <row r="59">
          <cell r="B59">
            <v>120016</v>
          </cell>
          <cell r="C59">
            <v>14260</v>
          </cell>
          <cell r="D59" t="str">
            <v>内科</v>
          </cell>
          <cell r="E59">
            <v>17706663598</v>
          </cell>
          <cell r="F59" t="str">
            <v>2020年</v>
          </cell>
          <cell r="G59" t="str">
            <v>住院医师-本院</v>
          </cell>
          <cell r="H59" t="str">
            <v>执业医师</v>
          </cell>
          <cell r="I59" t="str">
            <v>ICU</v>
          </cell>
          <cell r="J59">
            <v>-20</v>
          </cell>
          <cell r="K59">
            <v>-20</v>
          </cell>
          <cell r="L59">
            <v>-20</v>
          </cell>
          <cell r="M59">
            <v>-60</v>
          </cell>
        </row>
        <row r="60">
          <cell r="B60">
            <v>120024</v>
          </cell>
          <cell r="C60">
            <v>14268</v>
          </cell>
          <cell r="D60" t="str">
            <v>内科</v>
          </cell>
          <cell r="E60">
            <v>18367813912</v>
          </cell>
          <cell r="F60" t="str">
            <v>2020年</v>
          </cell>
          <cell r="G60" t="str">
            <v>住院医师-本院</v>
          </cell>
          <cell r="H60" t="str">
            <v>执业医师</v>
          </cell>
          <cell r="I60" t="str">
            <v>风湿免疫科</v>
          </cell>
        </row>
        <row r="60">
          <cell r="M60">
            <v>0</v>
          </cell>
        </row>
        <row r="61">
          <cell r="B61">
            <v>120025</v>
          </cell>
          <cell r="C61">
            <v>14269</v>
          </cell>
          <cell r="D61" t="str">
            <v>内科</v>
          </cell>
          <cell r="E61">
            <v>13868359626</v>
          </cell>
          <cell r="F61" t="str">
            <v>2020年</v>
          </cell>
          <cell r="G61" t="str">
            <v>住院医师-本院</v>
          </cell>
          <cell r="H61" t="str">
            <v>执业医师</v>
          </cell>
          <cell r="I61" t="str">
            <v>皮肤科病房</v>
          </cell>
        </row>
        <row r="61">
          <cell r="M61">
            <v>0</v>
          </cell>
        </row>
        <row r="62">
          <cell r="B62">
            <v>120010</v>
          </cell>
          <cell r="C62">
            <v>14254</v>
          </cell>
          <cell r="D62" t="str">
            <v>内科</v>
          </cell>
          <cell r="E62">
            <v>13868355865</v>
          </cell>
          <cell r="F62" t="str">
            <v>2020年</v>
          </cell>
          <cell r="G62" t="str">
            <v>住院医师-本院</v>
          </cell>
          <cell r="H62" t="str">
            <v>执业医师</v>
          </cell>
          <cell r="I62" t="str">
            <v>感染科</v>
          </cell>
          <cell r="J62">
            <v>-20</v>
          </cell>
          <cell r="K62">
            <v>-20</v>
          </cell>
          <cell r="L62">
            <v>-20</v>
          </cell>
          <cell r="M62">
            <v>-60</v>
          </cell>
        </row>
        <row r="63">
          <cell r="B63" t="str">
            <v>726L45</v>
          </cell>
          <cell r="C63">
            <v>14484</v>
          </cell>
          <cell r="D63" t="str">
            <v>内科</v>
          </cell>
          <cell r="E63">
            <v>13958728577</v>
          </cell>
          <cell r="F63" t="str">
            <v>2020年</v>
          </cell>
          <cell r="G63" t="str">
            <v>住院医师-外院</v>
          </cell>
          <cell r="H63" t="str">
            <v>执业医师</v>
          </cell>
          <cell r="I63" t="str">
            <v>神经内科</v>
          </cell>
          <cell r="J63">
            <v>-20</v>
          </cell>
          <cell r="K63">
            <v>-20</v>
          </cell>
          <cell r="L63">
            <v>-20</v>
          </cell>
          <cell r="M63">
            <v>-60</v>
          </cell>
        </row>
        <row r="64">
          <cell r="B64" t="str">
            <v>726L46</v>
          </cell>
          <cell r="C64">
            <v>14485</v>
          </cell>
          <cell r="D64" t="str">
            <v>内科</v>
          </cell>
          <cell r="E64">
            <v>15957795538</v>
          </cell>
          <cell r="F64" t="str">
            <v>2020年</v>
          </cell>
          <cell r="G64" t="str">
            <v>住院医师-外院</v>
          </cell>
          <cell r="H64" t="str">
            <v>执业医师</v>
          </cell>
          <cell r="I64" t="str">
            <v>消化内科</v>
          </cell>
          <cell r="J64">
            <v>-20</v>
          </cell>
          <cell r="K64">
            <v>-20</v>
          </cell>
          <cell r="L64">
            <v>-20</v>
          </cell>
          <cell r="M64">
            <v>-60</v>
          </cell>
        </row>
        <row r="65">
          <cell r="B65" t="str">
            <v>726L47</v>
          </cell>
          <cell r="C65">
            <v>14486</v>
          </cell>
          <cell r="D65" t="str">
            <v>内科</v>
          </cell>
          <cell r="E65">
            <v>17858282302</v>
          </cell>
          <cell r="F65" t="str">
            <v>2020年</v>
          </cell>
          <cell r="G65" t="str">
            <v>住院医师-外院</v>
          </cell>
          <cell r="H65" t="str">
            <v>执业医师</v>
          </cell>
          <cell r="I65" t="str">
            <v>急诊内科</v>
          </cell>
          <cell r="J65">
            <v>-20</v>
          </cell>
          <cell r="K65">
            <v>-20</v>
          </cell>
          <cell r="L65">
            <v>-20</v>
          </cell>
          <cell r="M65">
            <v>-60</v>
          </cell>
        </row>
        <row r="66">
          <cell r="B66" t="str">
            <v>726L48</v>
          </cell>
          <cell r="C66">
            <v>14487</v>
          </cell>
          <cell r="D66" t="str">
            <v>内科</v>
          </cell>
          <cell r="E66">
            <v>15168735129</v>
          </cell>
          <cell r="F66" t="str">
            <v>2020年</v>
          </cell>
          <cell r="G66" t="str">
            <v>住院医师-外院</v>
          </cell>
          <cell r="H66" t="str">
            <v>执业医师</v>
          </cell>
          <cell r="I66" t="str">
            <v>呼吸内科</v>
          </cell>
        </row>
        <row r="66">
          <cell r="K66">
            <v>-20</v>
          </cell>
          <cell r="L66">
            <v>-20</v>
          </cell>
          <cell r="M66">
            <v>-40</v>
          </cell>
        </row>
        <row r="67">
          <cell r="B67" t="str">
            <v>726L49</v>
          </cell>
          <cell r="C67">
            <v>14488</v>
          </cell>
          <cell r="D67" t="str">
            <v>内科</v>
          </cell>
          <cell r="E67">
            <v>13185821905</v>
          </cell>
          <cell r="F67" t="str">
            <v>2020年</v>
          </cell>
          <cell r="G67" t="str">
            <v>住院医师-外院</v>
          </cell>
          <cell r="H67" t="str">
            <v>执业医师</v>
          </cell>
          <cell r="I67" t="str">
            <v>呼吸内科</v>
          </cell>
        </row>
        <row r="67">
          <cell r="L67">
            <v>-20</v>
          </cell>
          <cell r="M67">
            <v>-20</v>
          </cell>
        </row>
        <row r="68">
          <cell r="B68" t="str">
            <v>726L50</v>
          </cell>
          <cell r="C68">
            <v>14489</v>
          </cell>
          <cell r="D68" t="str">
            <v>内科</v>
          </cell>
          <cell r="E68">
            <v>15258727608</v>
          </cell>
          <cell r="F68" t="str">
            <v>2020年</v>
          </cell>
          <cell r="G68" t="str">
            <v>住院医师-外院</v>
          </cell>
          <cell r="H68" t="str">
            <v>执业医师</v>
          </cell>
          <cell r="I68" t="str">
            <v>神经内科</v>
          </cell>
          <cell r="J68">
            <v>-20</v>
          </cell>
          <cell r="K68">
            <v>-20</v>
          </cell>
          <cell r="L68">
            <v>-20</v>
          </cell>
          <cell r="M68">
            <v>-60</v>
          </cell>
        </row>
        <row r="69">
          <cell r="B69" t="str">
            <v>727L14</v>
          </cell>
          <cell r="C69">
            <v>14575</v>
          </cell>
          <cell r="D69" t="str">
            <v>内科</v>
          </cell>
          <cell r="E69">
            <v>18614228628</v>
          </cell>
          <cell r="F69" t="str">
            <v>2020年</v>
          </cell>
          <cell r="G69" t="str">
            <v>住院医师-外院</v>
          </cell>
          <cell r="H69" t="str">
            <v>执业医师</v>
          </cell>
          <cell r="I69" t="str">
            <v>呼吸内科</v>
          </cell>
          <cell r="J69">
            <v>-20</v>
          </cell>
        </row>
        <row r="69">
          <cell r="M69">
            <v>-20</v>
          </cell>
        </row>
        <row r="70">
          <cell r="B70" t="str">
            <v>726L52</v>
          </cell>
          <cell r="C70">
            <v>14490</v>
          </cell>
          <cell r="D70" t="str">
            <v>内科</v>
          </cell>
          <cell r="E70">
            <v>13655775520</v>
          </cell>
          <cell r="F70" t="str">
            <v>2020年</v>
          </cell>
          <cell r="G70" t="str">
            <v>住院医师-外院</v>
          </cell>
          <cell r="H70" t="str">
            <v>执业医师</v>
          </cell>
          <cell r="I70" t="str">
            <v>消化内科</v>
          </cell>
        </row>
        <row r="70">
          <cell r="M70">
            <v>0</v>
          </cell>
        </row>
        <row r="71">
          <cell r="B71" t="str">
            <v>727L29</v>
          </cell>
          <cell r="C71">
            <v>14591</v>
          </cell>
          <cell r="D71" t="str">
            <v>内科</v>
          </cell>
          <cell r="E71">
            <v>18358663862</v>
          </cell>
          <cell r="F71" t="str">
            <v>2020年</v>
          </cell>
          <cell r="G71" t="str">
            <v>住院医师-外院</v>
          </cell>
          <cell r="H71" t="str">
            <v>执业医师</v>
          </cell>
          <cell r="I71" t="str">
            <v>心血管内科</v>
          </cell>
        </row>
        <row r="71">
          <cell r="K71">
            <v>-20</v>
          </cell>
        </row>
        <row r="71">
          <cell r="M71">
            <v>-20</v>
          </cell>
        </row>
        <row r="72">
          <cell r="B72" t="str">
            <v>726L53</v>
          </cell>
          <cell r="C72">
            <v>14491</v>
          </cell>
          <cell r="D72" t="str">
            <v>内科</v>
          </cell>
          <cell r="E72">
            <v>15958703851</v>
          </cell>
          <cell r="F72" t="str">
            <v>2020年</v>
          </cell>
          <cell r="G72" t="str">
            <v>住院医师-外院</v>
          </cell>
          <cell r="H72" t="str">
            <v>执业医师</v>
          </cell>
          <cell r="I72" t="str">
            <v>消化内科</v>
          </cell>
        </row>
        <row r="72">
          <cell r="K72">
            <v>-20</v>
          </cell>
          <cell r="L72">
            <v>-20</v>
          </cell>
          <cell r="M72">
            <v>-40</v>
          </cell>
        </row>
        <row r="73">
          <cell r="B73" t="str">
            <v>726L54</v>
          </cell>
          <cell r="C73">
            <v>14492</v>
          </cell>
          <cell r="D73" t="str">
            <v>内科</v>
          </cell>
          <cell r="E73">
            <v>18758711199</v>
          </cell>
          <cell r="F73" t="str">
            <v>2020年</v>
          </cell>
          <cell r="G73" t="str">
            <v>住院医师-外院</v>
          </cell>
          <cell r="H73" t="str">
            <v>执业医师</v>
          </cell>
          <cell r="I73" t="str">
            <v>肾内科</v>
          </cell>
        </row>
        <row r="73">
          <cell r="L73">
            <v>-20</v>
          </cell>
          <cell r="M73">
            <v>-20</v>
          </cell>
        </row>
        <row r="74">
          <cell r="B74" t="str">
            <v>726L55</v>
          </cell>
          <cell r="C74">
            <v>14493</v>
          </cell>
          <cell r="D74" t="str">
            <v>内科</v>
          </cell>
          <cell r="E74">
            <v>18698661136</v>
          </cell>
          <cell r="F74" t="str">
            <v>2020年</v>
          </cell>
          <cell r="G74" t="str">
            <v>住院医师-外院</v>
          </cell>
          <cell r="H74" t="str">
            <v>执业医师</v>
          </cell>
          <cell r="I74" t="str">
            <v>老年病房</v>
          </cell>
          <cell r="J74">
            <v>-20</v>
          </cell>
          <cell r="K74">
            <v>-20</v>
          </cell>
          <cell r="L74">
            <v>-20</v>
          </cell>
          <cell r="M74">
            <v>-60</v>
          </cell>
        </row>
        <row r="75">
          <cell r="B75" t="str">
            <v>726L56</v>
          </cell>
          <cell r="C75">
            <v>14494</v>
          </cell>
          <cell r="D75" t="str">
            <v>内科</v>
          </cell>
          <cell r="E75">
            <v>15158765067</v>
          </cell>
          <cell r="F75" t="str">
            <v>2020年</v>
          </cell>
          <cell r="G75" t="str">
            <v>住院医师-外院</v>
          </cell>
          <cell r="H75" t="str">
            <v>执业医师</v>
          </cell>
          <cell r="I75" t="str">
            <v>心血管内科</v>
          </cell>
          <cell r="J75">
            <v>-20</v>
          </cell>
          <cell r="K75">
            <v>-20</v>
          </cell>
          <cell r="L75">
            <v>-20</v>
          </cell>
          <cell r="M75">
            <v>-60</v>
          </cell>
        </row>
        <row r="76">
          <cell r="B76" t="str">
            <v>726L57</v>
          </cell>
          <cell r="C76">
            <v>14495</v>
          </cell>
          <cell r="D76" t="str">
            <v>内科</v>
          </cell>
          <cell r="E76">
            <v>15770724248</v>
          </cell>
          <cell r="F76" t="str">
            <v>2020年</v>
          </cell>
          <cell r="G76" t="str">
            <v>住院医师-外院</v>
          </cell>
          <cell r="H76" t="str">
            <v>执业医师</v>
          </cell>
          <cell r="I76" t="str">
            <v>内科门诊</v>
          </cell>
        </row>
        <row r="76">
          <cell r="M76">
            <v>0</v>
          </cell>
        </row>
        <row r="77">
          <cell r="B77" t="str">
            <v>726L59</v>
          </cell>
          <cell r="C77">
            <v>14498</v>
          </cell>
          <cell r="D77" t="str">
            <v>内科</v>
          </cell>
          <cell r="E77">
            <v>15726857788</v>
          </cell>
          <cell r="F77" t="str">
            <v>2020年</v>
          </cell>
          <cell r="G77" t="str">
            <v>住院医师-外院</v>
          </cell>
          <cell r="H77" t="str">
            <v>执业医师</v>
          </cell>
          <cell r="I77" t="str">
            <v>心血管内科</v>
          </cell>
          <cell r="J77">
            <v>-20</v>
          </cell>
          <cell r="K77">
            <v>-20</v>
          </cell>
          <cell r="L77">
            <v>-20</v>
          </cell>
          <cell r="M77">
            <v>-60</v>
          </cell>
        </row>
        <row r="78">
          <cell r="B78" t="str">
            <v>726L60</v>
          </cell>
          <cell r="C78">
            <v>14499</v>
          </cell>
          <cell r="D78" t="str">
            <v>内科</v>
          </cell>
          <cell r="E78">
            <v>15825726391</v>
          </cell>
          <cell r="F78" t="str">
            <v>2020年</v>
          </cell>
          <cell r="G78" t="str">
            <v>住院医师-外院</v>
          </cell>
          <cell r="H78" t="str">
            <v>执业医师</v>
          </cell>
          <cell r="I78" t="str">
            <v>消化内科</v>
          </cell>
          <cell r="J78">
            <v>-20</v>
          </cell>
          <cell r="K78">
            <v>-20</v>
          </cell>
          <cell r="L78">
            <v>-20</v>
          </cell>
          <cell r="M78">
            <v>-60</v>
          </cell>
        </row>
        <row r="79">
          <cell r="B79" t="str">
            <v>727L30</v>
          </cell>
          <cell r="C79">
            <v>14592</v>
          </cell>
          <cell r="D79" t="str">
            <v>内科</v>
          </cell>
          <cell r="E79">
            <v>15216655706</v>
          </cell>
          <cell r="F79" t="str">
            <v>2020年</v>
          </cell>
          <cell r="G79" t="str">
            <v>住院医师-外院</v>
          </cell>
          <cell r="H79" t="str">
            <v>执业医师</v>
          </cell>
          <cell r="I79" t="str">
            <v>放疗科</v>
          </cell>
          <cell r="J79">
            <v>-20</v>
          </cell>
          <cell r="K79">
            <v>-20</v>
          </cell>
          <cell r="L79">
            <v>-20</v>
          </cell>
          <cell r="M79">
            <v>-60</v>
          </cell>
        </row>
        <row r="80">
          <cell r="B80" t="str">
            <v>726L61</v>
          </cell>
          <cell r="C80">
            <v>14500</v>
          </cell>
          <cell r="D80" t="str">
            <v>内科</v>
          </cell>
          <cell r="E80">
            <v>13738729603</v>
          </cell>
          <cell r="F80" t="str">
            <v>2020年</v>
          </cell>
          <cell r="G80" t="str">
            <v>住院医师-外院</v>
          </cell>
          <cell r="H80" t="str">
            <v>执业医师</v>
          </cell>
          <cell r="I80" t="str">
            <v>内分泌科</v>
          </cell>
        </row>
        <row r="80">
          <cell r="M80">
            <v>0</v>
          </cell>
        </row>
        <row r="81">
          <cell r="B81" t="str">
            <v>726L62</v>
          </cell>
          <cell r="C81">
            <v>14501</v>
          </cell>
          <cell r="D81" t="str">
            <v>内科</v>
          </cell>
          <cell r="E81">
            <v>13806814916</v>
          </cell>
          <cell r="F81" t="str">
            <v>2020年</v>
          </cell>
          <cell r="G81" t="str">
            <v>住院医师-外院</v>
          </cell>
          <cell r="H81" t="str">
            <v>执业医师</v>
          </cell>
          <cell r="I81" t="str">
            <v>心血管内科</v>
          </cell>
        </row>
        <row r="81">
          <cell r="M81">
            <v>0</v>
          </cell>
        </row>
        <row r="82">
          <cell r="B82" t="str">
            <v>726L63</v>
          </cell>
          <cell r="C82">
            <v>14502</v>
          </cell>
          <cell r="D82" t="str">
            <v>内科</v>
          </cell>
          <cell r="E82">
            <v>13566839812</v>
          </cell>
          <cell r="F82" t="str">
            <v>2020年</v>
          </cell>
          <cell r="G82" t="str">
            <v>住院医师-外院</v>
          </cell>
          <cell r="H82" t="str">
            <v>执业医师</v>
          </cell>
          <cell r="I82" t="str">
            <v>消化内科</v>
          </cell>
          <cell r="J82">
            <v>-20</v>
          </cell>
          <cell r="K82">
            <v>-20</v>
          </cell>
          <cell r="L82">
            <v>-20</v>
          </cell>
          <cell r="M82">
            <v>-60</v>
          </cell>
        </row>
        <row r="83">
          <cell r="B83" t="str">
            <v>726L64</v>
          </cell>
          <cell r="C83">
            <v>14503</v>
          </cell>
          <cell r="D83" t="str">
            <v>内科</v>
          </cell>
          <cell r="E83">
            <v>15825637625</v>
          </cell>
          <cell r="F83" t="str">
            <v>2020年</v>
          </cell>
          <cell r="G83" t="str">
            <v>住院医师-外院</v>
          </cell>
          <cell r="H83" t="str">
            <v>执业医师</v>
          </cell>
          <cell r="I83" t="str">
            <v>消化内科</v>
          </cell>
          <cell r="J83">
            <v>-20</v>
          </cell>
          <cell r="K83">
            <v>-20</v>
          </cell>
          <cell r="L83">
            <v>-20</v>
          </cell>
          <cell r="M83">
            <v>-60</v>
          </cell>
        </row>
        <row r="84">
          <cell r="B84">
            <v>620014</v>
          </cell>
          <cell r="C84">
            <v>14432</v>
          </cell>
          <cell r="D84" t="str">
            <v>皮肤科</v>
          </cell>
          <cell r="E84">
            <v>13566267187</v>
          </cell>
          <cell r="F84" t="str">
            <v>2020年</v>
          </cell>
          <cell r="G84" t="str">
            <v>住院医师-本院</v>
          </cell>
          <cell r="H84" t="str">
            <v>执业医师</v>
          </cell>
          <cell r="I84" t="str">
            <v>检验科</v>
          </cell>
        </row>
        <row r="84">
          <cell r="M84">
            <v>0</v>
          </cell>
        </row>
        <row r="85">
          <cell r="B85" t="str">
            <v>726L65</v>
          </cell>
          <cell r="C85">
            <v>14504</v>
          </cell>
          <cell r="D85" t="str">
            <v>皮肤科</v>
          </cell>
          <cell r="E85">
            <v>15868092335</v>
          </cell>
          <cell r="F85" t="str">
            <v>2020年</v>
          </cell>
          <cell r="G85" t="str">
            <v>住院医师-外院</v>
          </cell>
          <cell r="H85" t="str">
            <v>执业医师</v>
          </cell>
          <cell r="I85" t="str">
            <v>皮肤科（皮肤性病科门诊）</v>
          </cell>
          <cell r="J85">
            <v>-20</v>
          </cell>
          <cell r="K85">
            <v>-20</v>
          </cell>
          <cell r="L85">
            <v>-20</v>
          </cell>
          <cell r="M85">
            <v>-60</v>
          </cell>
        </row>
        <row r="86">
          <cell r="B86" t="str">
            <v>727L13</v>
          </cell>
          <cell r="C86">
            <v>14576</v>
          </cell>
          <cell r="D86" t="str">
            <v>皮肤科</v>
          </cell>
          <cell r="E86">
            <v>13777758732</v>
          </cell>
          <cell r="F86" t="str">
            <v>2020年</v>
          </cell>
          <cell r="G86" t="str">
            <v>住院医师-外院</v>
          </cell>
          <cell r="H86" t="str">
            <v>执业医师</v>
          </cell>
          <cell r="I86" t="str">
            <v>皮肤科（皮肤性病科门诊）</v>
          </cell>
          <cell r="J86">
            <v>-20</v>
          </cell>
          <cell r="K86">
            <v>-20</v>
          </cell>
          <cell r="L86">
            <v>-20</v>
          </cell>
          <cell r="M86">
            <v>-60</v>
          </cell>
        </row>
        <row r="87">
          <cell r="B87" t="str">
            <v>7AM376</v>
          </cell>
          <cell r="C87">
            <v>-14618</v>
          </cell>
          <cell r="D87" t="str">
            <v>内科</v>
          </cell>
          <cell r="E87">
            <v>15888271113</v>
          </cell>
          <cell r="F87" t="str">
            <v>2021年</v>
          </cell>
          <cell r="G87" t="str">
            <v>规培研究生</v>
          </cell>
          <cell r="H87" t="str">
            <v>执业医师</v>
          </cell>
          <cell r="I87" t="str">
            <v>超声科</v>
          </cell>
          <cell r="J87">
            <v>-20</v>
          </cell>
          <cell r="K87">
            <v>-20</v>
          </cell>
          <cell r="L87">
            <v>-20</v>
          </cell>
          <cell r="M87">
            <v>-60</v>
          </cell>
        </row>
        <row r="88">
          <cell r="B88" t="str">
            <v>726L67</v>
          </cell>
          <cell r="C88">
            <v>14505</v>
          </cell>
          <cell r="D88" t="str">
            <v>全科医学科</v>
          </cell>
          <cell r="E88">
            <v>15906871838</v>
          </cell>
          <cell r="F88" t="str">
            <v>2020年</v>
          </cell>
          <cell r="G88" t="str">
            <v>住院医师-外院</v>
          </cell>
          <cell r="H88" t="str">
            <v>无</v>
          </cell>
          <cell r="I88" t="str">
            <v>感染科门诊</v>
          </cell>
          <cell r="J88">
            <v>-20</v>
          </cell>
          <cell r="K88">
            <v>-20</v>
          </cell>
          <cell r="L88">
            <v>-20</v>
          </cell>
          <cell r="M88">
            <v>-60</v>
          </cell>
        </row>
        <row r="89">
          <cell r="B89">
            <v>120023</v>
          </cell>
          <cell r="C89">
            <v>14267</v>
          </cell>
          <cell r="D89" t="str">
            <v>全科医学科</v>
          </cell>
          <cell r="E89">
            <v>15868717196</v>
          </cell>
          <cell r="F89" t="str">
            <v>2020年</v>
          </cell>
          <cell r="G89" t="str">
            <v>住院医师-本院</v>
          </cell>
          <cell r="H89" t="str">
            <v>执业医师</v>
          </cell>
          <cell r="I89" t="str">
            <v>放射科</v>
          </cell>
          <cell r="J89">
            <v>-20</v>
          </cell>
          <cell r="K89">
            <v>-20</v>
          </cell>
          <cell r="L89">
            <v>-20</v>
          </cell>
          <cell r="M89">
            <v>-60</v>
          </cell>
        </row>
        <row r="90">
          <cell r="B90" t="str">
            <v>726L69</v>
          </cell>
          <cell r="C90">
            <v>14507</v>
          </cell>
          <cell r="D90" t="str">
            <v>全科医学科</v>
          </cell>
          <cell r="E90">
            <v>15967412229</v>
          </cell>
          <cell r="F90" t="str">
            <v>2020年</v>
          </cell>
          <cell r="G90" t="str">
            <v>住院医师-外院</v>
          </cell>
          <cell r="H90" t="str">
            <v>无</v>
          </cell>
          <cell r="I90" t="str">
            <v>内科门诊</v>
          </cell>
          <cell r="J90">
            <v>-20</v>
          </cell>
          <cell r="K90">
            <v>-20</v>
          </cell>
          <cell r="L90">
            <v>-20</v>
          </cell>
          <cell r="M90">
            <v>-60</v>
          </cell>
        </row>
        <row r="91">
          <cell r="B91" t="str">
            <v>726L70</v>
          </cell>
          <cell r="C91">
            <v>14508</v>
          </cell>
          <cell r="D91" t="str">
            <v>全科医学科</v>
          </cell>
          <cell r="E91">
            <v>13588147491</v>
          </cell>
          <cell r="F91" t="str">
            <v>2020年</v>
          </cell>
          <cell r="G91" t="str">
            <v>住院医师-外院</v>
          </cell>
          <cell r="H91" t="str">
            <v>执业医师</v>
          </cell>
          <cell r="I91" t="str">
            <v>内科门诊</v>
          </cell>
          <cell r="J91">
            <v>-20</v>
          </cell>
          <cell r="K91">
            <v>-20</v>
          </cell>
          <cell r="L91">
            <v>-20</v>
          </cell>
          <cell r="M91">
            <v>-60</v>
          </cell>
        </row>
        <row r="92">
          <cell r="B92" t="str">
            <v>726L71</v>
          </cell>
          <cell r="C92">
            <v>14509</v>
          </cell>
          <cell r="D92" t="str">
            <v>全科医学科</v>
          </cell>
          <cell r="E92">
            <v>18267719229</v>
          </cell>
          <cell r="F92" t="str">
            <v>2020年</v>
          </cell>
          <cell r="G92" t="str">
            <v>住院医师-外院</v>
          </cell>
          <cell r="H92" t="str">
            <v>执业医师</v>
          </cell>
          <cell r="I92" t="str">
            <v>内分泌科门诊</v>
          </cell>
        </row>
        <row r="92">
          <cell r="K92">
            <v>-20</v>
          </cell>
          <cell r="L92">
            <v>-20</v>
          </cell>
          <cell r="M92">
            <v>-40</v>
          </cell>
        </row>
        <row r="93">
          <cell r="B93" t="str">
            <v>726L72</v>
          </cell>
          <cell r="C93">
            <v>14510</v>
          </cell>
          <cell r="D93" t="str">
            <v>全科医学科</v>
          </cell>
          <cell r="E93">
            <v>15867730420</v>
          </cell>
          <cell r="F93" t="str">
            <v>2020年</v>
          </cell>
          <cell r="G93" t="str">
            <v>住院医师-外院</v>
          </cell>
          <cell r="H93" t="str">
            <v>执业医师</v>
          </cell>
          <cell r="I93" t="str">
            <v>全科医学科</v>
          </cell>
        </row>
        <row r="93">
          <cell r="L93">
            <v>-20</v>
          </cell>
          <cell r="M93">
            <v>-20</v>
          </cell>
        </row>
        <row r="94">
          <cell r="B94" t="str">
            <v>726L73</v>
          </cell>
          <cell r="C94">
            <v>14511</v>
          </cell>
          <cell r="D94" t="str">
            <v>全科医学科</v>
          </cell>
          <cell r="E94">
            <v>13868683109</v>
          </cell>
          <cell r="F94" t="str">
            <v>2020年</v>
          </cell>
          <cell r="G94" t="str">
            <v>住院医师-外院</v>
          </cell>
          <cell r="H94" t="str">
            <v>执业医师</v>
          </cell>
          <cell r="I94" t="str">
            <v>全科医学科</v>
          </cell>
          <cell r="J94">
            <v>-20</v>
          </cell>
          <cell r="K94">
            <v>-20</v>
          </cell>
          <cell r="L94">
            <v>-20</v>
          </cell>
          <cell r="M94">
            <v>-60</v>
          </cell>
        </row>
        <row r="95">
          <cell r="B95" t="str">
            <v>726L74</v>
          </cell>
          <cell r="C95">
            <v>14512</v>
          </cell>
          <cell r="D95" t="str">
            <v>全科医学科</v>
          </cell>
          <cell r="E95">
            <v>15158656960</v>
          </cell>
          <cell r="F95" t="str">
            <v>2020年</v>
          </cell>
          <cell r="G95" t="str">
            <v>住院医师-外院</v>
          </cell>
          <cell r="H95" t="str">
            <v>执业医师</v>
          </cell>
          <cell r="I95" t="str">
            <v>消化内科</v>
          </cell>
          <cell r="J95">
            <v>-20</v>
          </cell>
          <cell r="K95">
            <v>-20</v>
          </cell>
          <cell r="L95">
            <v>-20</v>
          </cell>
          <cell r="M95">
            <v>-60</v>
          </cell>
        </row>
        <row r="96">
          <cell r="B96" t="str">
            <v>726L76</v>
          </cell>
          <cell r="C96">
            <v>14514</v>
          </cell>
          <cell r="D96" t="str">
            <v>全科医学科</v>
          </cell>
          <cell r="E96">
            <v>15157769330</v>
          </cell>
          <cell r="F96" t="str">
            <v>2020年</v>
          </cell>
          <cell r="G96" t="str">
            <v>住院医师-外院</v>
          </cell>
          <cell r="H96" t="str">
            <v>无</v>
          </cell>
          <cell r="I96" t="str">
            <v>儿科</v>
          </cell>
          <cell r="J96">
            <v>-20</v>
          </cell>
          <cell r="K96">
            <v>-20</v>
          </cell>
          <cell r="L96">
            <v>-20</v>
          </cell>
          <cell r="M96">
            <v>-60</v>
          </cell>
        </row>
        <row r="97">
          <cell r="B97" t="str">
            <v>726L79</v>
          </cell>
          <cell r="C97">
            <v>14517</v>
          </cell>
          <cell r="D97" t="str">
            <v>全科医学科</v>
          </cell>
          <cell r="E97">
            <v>15868720191</v>
          </cell>
          <cell r="F97" t="str">
            <v>2020年</v>
          </cell>
          <cell r="G97" t="str">
            <v>住院医师-外院</v>
          </cell>
          <cell r="H97" t="str">
            <v>执业医师</v>
          </cell>
          <cell r="I97" t="str">
            <v>皮肤科门诊</v>
          </cell>
          <cell r="J97">
            <v>-20</v>
          </cell>
          <cell r="K97">
            <v>-20</v>
          </cell>
          <cell r="L97">
            <v>-20</v>
          </cell>
          <cell r="M97">
            <v>-60</v>
          </cell>
        </row>
        <row r="98">
          <cell r="B98" t="str">
            <v>726L80</v>
          </cell>
          <cell r="C98">
            <v>14518</v>
          </cell>
          <cell r="D98" t="str">
            <v>全科医学科</v>
          </cell>
          <cell r="E98">
            <v>18867746633</v>
          </cell>
          <cell r="F98" t="str">
            <v>2020年</v>
          </cell>
          <cell r="G98" t="str">
            <v>住院医师-外院</v>
          </cell>
          <cell r="H98" t="str">
            <v>执业医师</v>
          </cell>
          <cell r="I98" t="str">
            <v>老院急诊外科门诊</v>
          </cell>
          <cell r="J98">
            <v>-20</v>
          </cell>
          <cell r="K98">
            <v>-20</v>
          </cell>
          <cell r="L98">
            <v>-20</v>
          </cell>
          <cell r="M98">
            <v>-60</v>
          </cell>
        </row>
        <row r="99">
          <cell r="B99" t="str">
            <v>726L82</v>
          </cell>
          <cell r="C99">
            <v>14520</v>
          </cell>
          <cell r="D99" t="str">
            <v>全科医学科</v>
          </cell>
          <cell r="E99">
            <v>13736977782</v>
          </cell>
          <cell r="F99" t="str">
            <v>2020年</v>
          </cell>
          <cell r="G99" t="str">
            <v>住院医师-外院</v>
          </cell>
          <cell r="H99" t="str">
            <v>执业医师</v>
          </cell>
          <cell r="I99" t="str">
            <v>内科门诊</v>
          </cell>
          <cell r="J99">
            <v>-20</v>
          </cell>
          <cell r="K99">
            <v>-20</v>
          </cell>
          <cell r="L99">
            <v>-20</v>
          </cell>
          <cell r="M99">
            <v>-60</v>
          </cell>
        </row>
        <row r="100">
          <cell r="B100" t="str">
            <v>726L84</v>
          </cell>
          <cell r="C100">
            <v>14522</v>
          </cell>
          <cell r="D100" t="str">
            <v>全科医学科</v>
          </cell>
          <cell r="E100">
            <v>18324236667</v>
          </cell>
          <cell r="F100" t="str">
            <v>2020年</v>
          </cell>
          <cell r="G100" t="str">
            <v>住院医师-外院</v>
          </cell>
          <cell r="H100" t="str">
            <v>执业医师</v>
          </cell>
          <cell r="I100" t="str">
            <v>老院急诊外科门诊</v>
          </cell>
          <cell r="J100">
            <v>-20</v>
          </cell>
          <cell r="K100">
            <v>-20</v>
          </cell>
          <cell r="L100">
            <v>-20</v>
          </cell>
          <cell r="M100">
            <v>-60</v>
          </cell>
        </row>
        <row r="101">
          <cell r="B101" t="str">
            <v>726L85</v>
          </cell>
          <cell r="C101">
            <v>14523</v>
          </cell>
          <cell r="D101" t="str">
            <v>全科医学科</v>
          </cell>
          <cell r="E101">
            <v>13362705297</v>
          </cell>
          <cell r="F101" t="str">
            <v>2020年</v>
          </cell>
          <cell r="G101" t="str">
            <v>住院医师-外院</v>
          </cell>
          <cell r="H101" t="str">
            <v>无</v>
          </cell>
          <cell r="I101" t="str">
            <v>感染科门诊</v>
          </cell>
          <cell r="J101">
            <v>-20</v>
          </cell>
          <cell r="K101">
            <v>-20</v>
          </cell>
          <cell r="L101">
            <v>-20</v>
          </cell>
          <cell r="M101">
            <v>-60</v>
          </cell>
        </row>
        <row r="102">
          <cell r="B102" t="str">
            <v>726L86</v>
          </cell>
          <cell r="C102">
            <v>14524</v>
          </cell>
          <cell r="D102" t="str">
            <v>全科医学科</v>
          </cell>
          <cell r="E102">
            <v>18267839708</v>
          </cell>
          <cell r="F102" t="str">
            <v>2020年</v>
          </cell>
          <cell r="G102" t="str">
            <v>住院医师-外院</v>
          </cell>
          <cell r="H102" t="str">
            <v>无</v>
          </cell>
          <cell r="I102" t="str">
            <v>内分泌科</v>
          </cell>
          <cell r="J102">
            <v>-20</v>
          </cell>
        </row>
        <row r="102">
          <cell r="L102">
            <v>-20</v>
          </cell>
          <cell r="M102">
            <v>-40</v>
          </cell>
        </row>
        <row r="103">
          <cell r="B103">
            <v>120029</v>
          </cell>
          <cell r="C103">
            <v>14273</v>
          </cell>
          <cell r="D103" t="str">
            <v>神经内科</v>
          </cell>
          <cell r="E103">
            <v>18267856380</v>
          </cell>
          <cell r="F103" t="str">
            <v>2020年</v>
          </cell>
          <cell r="G103" t="str">
            <v>住院医师-本院</v>
          </cell>
          <cell r="H103" t="str">
            <v>执业医师</v>
          </cell>
          <cell r="I103" t="str">
            <v>神经外科</v>
          </cell>
        </row>
        <row r="103">
          <cell r="M103">
            <v>0</v>
          </cell>
        </row>
        <row r="104">
          <cell r="B104">
            <v>120069</v>
          </cell>
          <cell r="C104">
            <v>14315</v>
          </cell>
          <cell r="D104" t="str">
            <v>外科（神经外科方向）</v>
          </cell>
          <cell r="E104">
            <v>13695700851</v>
          </cell>
          <cell r="F104" t="str">
            <v>2020年</v>
          </cell>
          <cell r="G104" t="str">
            <v>住院医师-本院</v>
          </cell>
          <cell r="H104" t="str">
            <v>执业医师</v>
          </cell>
          <cell r="I104" t="str">
            <v>神经外科</v>
          </cell>
          <cell r="J104">
            <v>-20</v>
          </cell>
          <cell r="K104">
            <v>-20</v>
          </cell>
          <cell r="L104">
            <v>-20</v>
          </cell>
          <cell r="M104">
            <v>-60</v>
          </cell>
        </row>
        <row r="105">
          <cell r="B105">
            <v>620015</v>
          </cell>
          <cell r="C105">
            <v>14433</v>
          </cell>
          <cell r="D105" t="str">
            <v>外科（神经外科方向）</v>
          </cell>
          <cell r="E105">
            <v>15067896730</v>
          </cell>
          <cell r="F105" t="str">
            <v>2020年</v>
          </cell>
          <cell r="G105" t="str">
            <v>住院医师-本院</v>
          </cell>
          <cell r="H105" t="str">
            <v>执业医师</v>
          </cell>
          <cell r="I105" t="str">
            <v>神经外科（脊柱脊髓）</v>
          </cell>
        </row>
        <row r="105">
          <cell r="M105">
            <v>0</v>
          </cell>
        </row>
        <row r="106">
          <cell r="B106">
            <v>120037</v>
          </cell>
          <cell r="C106">
            <v>14281</v>
          </cell>
          <cell r="D106" t="str">
            <v>外科</v>
          </cell>
          <cell r="E106">
            <v>18367850881</v>
          </cell>
          <cell r="F106" t="str">
            <v>2020年</v>
          </cell>
          <cell r="G106" t="str">
            <v>住院医师-本院</v>
          </cell>
          <cell r="H106" t="str">
            <v>执业医师</v>
          </cell>
          <cell r="I106" t="str">
            <v>消化内科</v>
          </cell>
        </row>
        <row r="106">
          <cell r="M106">
            <v>0</v>
          </cell>
        </row>
        <row r="107">
          <cell r="B107">
            <v>120033</v>
          </cell>
          <cell r="C107">
            <v>14277</v>
          </cell>
          <cell r="D107" t="str">
            <v>外科</v>
          </cell>
          <cell r="E107">
            <v>13968838662</v>
          </cell>
          <cell r="F107" t="str">
            <v>2020年</v>
          </cell>
          <cell r="G107" t="str">
            <v>住院医师-本院</v>
          </cell>
          <cell r="H107" t="str">
            <v>执业医师</v>
          </cell>
          <cell r="I107" t="str">
            <v>骨科</v>
          </cell>
        </row>
        <row r="107">
          <cell r="L107">
            <v>-20</v>
          </cell>
          <cell r="M107">
            <v>-20</v>
          </cell>
        </row>
        <row r="108">
          <cell r="B108">
            <v>120040</v>
          </cell>
          <cell r="C108">
            <v>14284</v>
          </cell>
          <cell r="D108" t="str">
            <v>外科</v>
          </cell>
          <cell r="E108">
            <v>18367815076</v>
          </cell>
          <cell r="F108" t="str">
            <v>2020年</v>
          </cell>
          <cell r="G108" t="str">
            <v>住院医师-本院</v>
          </cell>
          <cell r="H108" t="str">
            <v>执业医师</v>
          </cell>
          <cell r="I108" t="str">
            <v>乳腺外科A</v>
          </cell>
          <cell r="J108">
            <v>-20</v>
          </cell>
        </row>
        <row r="108">
          <cell r="L108">
            <v>-20</v>
          </cell>
          <cell r="M108">
            <v>-40</v>
          </cell>
        </row>
        <row r="109">
          <cell r="B109">
            <v>620009</v>
          </cell>
          <cell r="C109">
            <v>14428</v>
          </cell>
          <cell r="D109" t="str">
            <v>外科</v>
          </cell>
          <cell r="E109">
            <v>15258682372</v>
          </cell>
          <cell r="F109" t="str">
            <v>2020年</v>
          </cell>
          <cell r="G109" t="str">
            <v>住院医师-本院</v>
          </cell>
          <cell r="H109" t="str">
            <v>执业医师</v>
          </cell>
          <cell r="I109" t="str">
            <v>神经外科</v>
          </cell>
        </row>
        <row r="109">
          <cell r="M109">
            <v>0</v>
          </cell>
        </row>
        <row r="110">
          <cell r="B110">
            <v>120039</v>
          </cell>
          <cell r="C110">
            <v>14283</v>
          </cell>
          <cell r="D110" t="str">
            <v>外科</v>
          </cell>
          <cell r="E110">
            <v>13587692668</v>
          </cell>
          <cell r="F110" t="str">
            <v>2020年</v>
          </cell>
          <cell r="G110" t="str">
            <v>住院医师-本院</v>
          </cell>
          <cell r="H110" t="str">
            <v>执业医师</v>
          </cell>
          <cell r="I110" t="str">
            <v>心胸外科</v>
          </cell>
        </row>
        <row r="110">
          <cell r="M110">
            <v>0</v>
          </cell>
        </row>
        <row r="111">
          <cell r="B111" t="str">
            <v>726L88</v>
          </cell>
          <cell r="C111">
            <v>14525</v>
          </cell>
          <cell r="D111" t="str">
            <v>外科</v>
          </cell>
          <cell r="E111">
            <v>15968708815</v>
          </cell>
          <cell r="F111" t="str">
            <v>2020年</v>
          </cell>
          <cell r="G111" t="str">
            <v>住院医师-外院</v>
          </cell>
          <cell r="H111" t="str">
            <v>执业医师</v>
          </cell>
          <cell r="I111" t="str">
            <v>胃肠外科</v>
          </cell>
        </row>
        <row r="111">
          <cell r="M111">
            <v>0</v>
          </cell>
        </row>
        <row r="112">
          <cell r="B112" t="str">
            <v>726L89</v>
          </cell>
          <cell r="C112">
            <v>14526</v>
          </cell>
          <cell r="D112" t="str">
            <v>外科</v>
          </cell>
          <cell r="E112">
            <v>15057722995</v>
          </cell>
          <cell r="F112" t="str">
            <v>2020年</v>
          </cell>
          <cell r="G112" t="str">
            <v>住院医师-外院</v>
          </cell>
          <cell r="H112" t="str">
            <v>执业医师</v>
          </cell>
          <cell r="I112" t="str">
            <v>结直肠肛门外科</v>
          </cell>
          <cell r="J112">
            <v>-20</v>
          </cell>
          <cell r="K112">
            <v>-20</v>
          </cell>
          <cell r="L112">
            <v>-20</v>
          </cell>
          <cell r="M112">
            <v>-60</v>
          </cell>
        </row>
        <row r="113">
          <cell r="B113" t="str">
            <v>726L90</v>
          </cell>
          <cell r="C113">
            <v>14527</v>
          </cell>
          <cell r="D113" t="str">
            <v>外科</v>
          </cell>
          <cell r="E113">
            <v>17681766319</v>
          </cell>
          <cell r="F113" t="str">
            <v>2020年</v>
          </cell>
          <cell r="G113" t="str">
            <v>住院医师-外院</v>
          </cell>
          <cell r="H113" t="str">
            <v>执业医师</v>
          </cell>
          <cell r="I113" t="str">
            <v>肝胆外科</v>
          </cell>
        </row>
        <row r="113">
          <cell r="L113">
            <v>-20</v>
          </cell>
          <cell r="M113">
            <v>-20</v>
          </cell>
        </row>
        <row r="114">
          <cell r="B114" t="str">
            <v>726L21</v>
          </cell>
          <cell r="C114">
            <v>14461</v>
          </cell>
          <cell r="D114" t="str">
            <v>外科</v>
          </cell>
          <cell r="E114">
            <v>13486888487</v>
          </cell>
          <cell r="F114" t="str">
            <v>2020年</v>
          </cell>
          <cell r="G114" t="str">
            <v>住院医师-外院</v>
          </cell>
          <cell r="H114" t="str">
            <v>执业医师</v>
          </cell>
          <cell r="I114" t="str">
            <v>创伤外科</v>
          </cell>
          <cell r="J114">
            <v>-20</v>
          </cell>
          <cell r="K114">
            <v>-20</v>
          </cell>
          <cell r="L114">
            <v>-20</v>
          </cell>
          <cell r="M114">
            <v>-60</v>
          </cell>
        </row>
        <row r="115">
          <cell r="B115">
            <v>120051</v>
          </cell>
          <cell r="C115">
            <v>14294</v>
          </cell>
          <cell r="D115" t="str">
            <v>外科（整形科）</v>
          </cell>
          <cell r="E115">
            <v>18367813015</v>
          </cell>
          <cell r="F115" t="str">
            <v>2020年</v>
          </cell>
          <cell r="G115" t="str">
            <v>住院医师-本院</v>
          </cell>
          <cell r="H115" t="str">
            <v>执业医师</v>
          </cell>
          <cell r="I115" t="str">
            <v>整形科</v>
          </cell>
          <cell r="J115">
            <v>-20</v>
          </cell>
          <cell r="K115">
            <v>-20</v>
          </cell>
          <cell r="L115">
            <v>-20</v>
          </cell>
          <cell r="M115">
            <v>-60</v>
          </cell>
        </row>
        <row r="116">
          <cell r="B116">
            <v>622001</v>
          </cell>
          <cell r="C116">
            <v>13540</v>
          </cell>
          <cell r="D116" t="str">
            <v>眼科</v>
          </cell>
          <cell r="E116">
            <v>13695891917</v>
          </cell>
          <cell r="F116" t="str">
            <v>2020年</v>
          </cell>
          <cell r="G116" t="str">
            <v>住院医师-本院</v>
          </cell>
          <cell r="H116" t="str">
            <v>执业医师</v>
          </cell>
          <cell r="I116" t="str">
            <v>眼科（眼科病房）</v>
          </cell>
        </row>
        <row r="116">
          <cell r="L116">
            <v>-20</v>
          </cell>
          <cell r="M116">
            <v>-20</v>
          </cell>
        </row>
        <row r="117">
          <cell r="B117">
            <v>120059</v>
          </cell>
          <cell r="C117">
            <v>14305</v>
          </cell>
          <cell r="D117" t="str">
            <v>眼科</v>
          </cell>
          <cell r="E117">
            <v>15858851054</v>
          </cell>
          <cell r="F117" t="str">
            <v>2020年</v>
          </cell>
          <cell r="G117" t="str">
            <v>住院医师-本院</v>
          </cell>
          <cell r="H117" t="str">
            <v>执业医师</v>
          </cell>
          <cell r="I117" t="str">
            <v>眼科（眼科门诊）</v>
          </cell>
        </row>
        <row r="117">
          <cell r="M117">
            <v>0</v>
          </cell>
        </row>
        <row r="118">
          <cell r="B118" t="str">
            <v>726L91</v>
          </cell>
          <cell r="C118">
            <v>14528</v>
          </cell>
          <cell r="D118" t="str">
            <v>眼科</v>
          </cell>
          <cell r="E118">
            <v>18367815073</v>
          </cell>
          <cell r="F118" t="str">
            <v>2020年</v>
          </cell>
          <cell r="G118" t="str">
            <v>住院医师-外院</v>
          </cell>
          <cell r="H118" t="str">
            <v>执业医师</v>
          </cell>
          <cell r="I118" t="str">
            <v>眼科（眼科门诊）</v>
          </cell>
        </row>
        <row r="118">
          <cell r="M118">
            <v>0</v>
          </cell>
        </row>
        <row r="119">
          <cell r="B119" t="str">
            <v>726L92</v>
          </cell>
          <cell r="C119">
            <v>14529</v>
          </cell>
          <cell r="D119" t="str">
            <v>眼科</v>
          </cell>
          <cell r="E119">
            <v>13868803123</v>
          </cell>
          <cell r="F119" t="str">
            <v>2020年</v>
          </cell>
          <cell r="G119" t="str">
            <v>住院医师-外院</v>
          </cell>
          <cell r="H119" t="str">
            <v>执业医师</v>
          </cell>
          <cell r="I119" t="str">
            <v>眼科（眼科治疗室）</v>
          </cell>
          <cell r="J119">
            <v>-20</v>
          </cell>
          <cell r="K119">
            <v>-20</v>
          </cell>
          <cell r="L119">
            <v>-20</v>
          </cell>
          <cell r="M119">
            <v>-60</v>
          </cell>
        </row>
        <row r="120">
          <cell r="B120">
            <v>120007</v>
          </cell>
          <cell r="C120">
            <v>14251</v>
          </cell>
          <cell r="D120" t="str">
            <v>重症医学科</v>
          </cell>
          <cell r="E120">
            <v>13732070770</v>
          </cell>
          <cell r="F120" t="str">
            <v>2020年</v>
          </cell>
          <cell r="G120" t="str">
            <v>住院医师-本院</v>
          </cell>
          <cell r="H120" t="str">
            <v>执业医师</v>
          </cell>
          <cell r="I120" t="str">
            <v>ICU</v>
          </cell>
          <cell r="J120">
            <v>-20</v>
          </cell>
          <cell r="K120">
            <v>-20</v>
          </cell>
          <cell r="L120">
            <v>-20</v>
          </cell>
          <cell r="M120">
            <v>-60</v>
          </cell>
        </row>
        <row r="121">
          <cell r="B121" t="str">
            <v>726L93</v>
          </cell>
          <cell r="C121">
            <v>14530</v>
          </cell>
          <cell r="D121" t="str">
            <v>重症医学科</v>
          </cell>
          <cell r="E121">
            <v>15990011846</v>
          </cell>
          <cell r="F121" t="str">
            <v>2020年</v>
          </cell>
          <cell r="G121" t="str">
            <v>住院医师-外院</v>
          </cell>
          <cell r="H121" t="str">
            <v>执业医师</v>
          </cell>
          <cell r="I121" t="str">
            <v>ICU</v>
          </cell>
        </row>
        <row r="121">
          <cell r="K121">
            <v>-20</v>
          </cell>
          <cell r="L121">
            <v>-20</v>
          </cell>
          <cell r="M121">
            <v>-40</v>
          </cell>
        </row>
        <row r="122">
          <cell r="B122" t="str">
            <v>726L95</v>
          </cell>
          <cell r="C122">
            <v>14532</v>
          </cell>
          <cell r="D122" t="str">
            <v>重症医学科</v>
          </cell>
          <cell r="E122">
            <v>15267752689</v>
          </cell>
          <cell r="F122" t="str">
            <v>2020年</v>
          </cell>
          <cell r="G122" t="str">
            <v>住院医师-外院</v>
          </cell>
          <cell r="H122" t="str">
            <v>执业医师</v>
          </cell>
          <cell r="I122" t="str">
            <v>ICU</v>
          </cell>
          <cell r="J122">
            <v>-20</v>
          </cell>
          <cell r="K122">
            <v>-20</v>
          </cell>
          <cell r="L122">
            <v>-20</v>
          </cell>
          <cell r="M122">
            <v>-60</v>
          </cell>
        </row>
        <row r="123">
          <cell r="B123" t="str">
            <v>726L96</v>
          </cell>
          <cell r="C123">
            <v>14533</v>
          </cell>
          <cell r="D123" t="str">
            <v>重症医学科</v>
          </cell>
          <cell r="E123">
            <v>13456220210</v>
          </cell>
          <cell r="F123" t="str">
            <v>2020年</v>
          </cell>
          <cell r="G123" t="str">
            <v>住院医师-外院</v>
          </cell>
          <cell r="H123" t="str">
            <v>执业医师</v>
          </cell>
          <cell r="I123" t="str">
            <v>ICU</v>
          </cell>
        </row>
        <row r="123">
          <cell r="K123">
            <v>-20</v>
          </cell>
          <cell r="L123">
            <v>-20</v>
          </cell>
          <cell r="M123">
            <v>-40</v>
          </cell>
        </row>
        <row r="124">
          <cell r="B124" t="str">
            <v>726L97</v>
          </cell>
          <cell r="C124">
            <v>14534</v>
          </cell>
          <cell r="D124" t="str">
            <v>重症医学科</v>
          </cell>
          <cell r="E124">
            <v>13666574808</v>
          </cell>
          <cell r="F124" t="str">
            <v>2020年</v>
          </cell>
          <cell r="G124" t="str">
            <v>住院医师-外院</v>
          </cell>
          <cell r="H124" t="str">
            <v>执业医师</v>
          </cell>
          <cell r="I124" t="str">
            <v>ICU</v>
          </cell>
          <cell r="J124">
            <v>-20</v>
          </cell>
          <cell r="K124">
            <v>-20</v>
          </cell>
          <cell r="L124">
            <v>-20</v>
          </cell>
          <cell r="M124">
            <v>-60</v>
          </cell>
        </row>
        <row r="125">
          <cell r="B125" t="str">
            <v>729L49</v>
          </cell>
          <cell r="C125">
            <v>15150</v>
          </cell>
          <cell r="D125" t="str">
            <v>儿科</v>
          </cell>
          <cell r="E125">
            <v>15067811329</v>
          </cell>
          <cell r="F125" t="str">
            <v>2020年</v>
          </cell>
          <cell r="G125" t="str">
            <v>住院医师-外院</v>
          </cell>
          <cell r="H125" t="str">
            <v>执业医师</v>
          </cell>
          <cell r="I125" t="str">
            <v>儿科（儿科心血管内科）</v>
          </cell>
        </row>
        <row r="125">
          <cell r="M125">
            <v>0</v>
          </cell>
        </row>
        <row r="126">
          <cell r="B126" t="str">
            <v>726L98</v>
          </cell>
          <cell r="C126">
            <v>14535</v>
          </cell>
          <cell r="D126" t="str">
            <v>超声医学科</v>
          </cell>
          <cell r="E126">
            <v>13989782529</v>
          </cell>
          <cell r="F126" t="str">
            <v>2020年</v>
          </cell>
          <cell r="G126" t="str">
            <v>住院医师-联合体</v>
          </cell>
          <cell r="H126" t="str">
            <v>执业医师</v>
          </cell>
          <cell r="I126" t="str">
            <v>放射科</v>
          </cell>
          <cell r="J126">
            <v>-20</v>
          </cell>
        </row>
        <row r="126">
          <cell r="M126">
            <v>-20</v>
          </cell>
        </row>
        <row r="127">
          <cell r="B127" t="str">
            <v>727L01</v>
          </cell>
          <cell r="C127">
            <v>14537</v>
          </cell>
          <cell r="D127" t="str">
            <v>内科</v>
          </cell>
          <cell r="E127">
            <v>13736300913</v>
          </cell>
          <cell r="F127" t="str">
            <v>2020年</v>
          </cell>
          <cell r="G127" t="str">
            <v>住院医师-联合体</v>
          </cell>
          <cell r="H127" t="str">
            <v>执业医师</v>
          </cell>
          <cell r="I127" t="str">
            <v>内科门诊</v>
          </cell>
          <cell r="J127">
            <v>-20</v>
          </cell>
          <cell r="K127">
            <v>-20</v>
          </cell>
          <cell r="L127">
            <v>-20</v>
          </cell>
          <cell r="M127">
            <v>-60</v>
          </cell>
        </row>
        <row r="128">
          <cell r="B128" t="str">
            <v>727L02</v>
          </cell>
          <cell r="C128">
            <v>14538</v>
          </cell>
          <cell r="D128" t="str">
            <v>内科</v>
          </cell>
          <cell r="E128">
            <v>13958718198</v>
          </cell>
          <cell r="F128" t="str">
            <v>2020年</v>
          </cell>
          <cell r="G128" t="str">
            <v>住院医师-联合体</v>
          </cell>
          <cell r="H128" t="str">
            <v>无</v>
          </cell>
          <cell r="I128" t="str">
            <v>老年病房</v>
          </cell>
          <cell r="J128">
            <v>-20</v>
          </cell>
          <cell r="K128">
            <v>-20</v>
          </cell>
          <cell r="L128">
            <v>-20</v>
          </cell>
          <cell r="M128">
            <v>-60</v>
          </cell>
        </row>
        <row r="129">
          <cell r="B129" t="str">
            <v>726L99</v>
          </cell>
          <cell r="C129">
            <v>14536</v>
          </cell>
          <cell r="D129" t="str">
            <v>超声医学科</v>
          </cell>
          <cell r="E129">
            <v>15157743907</v>
          </cell>
          <cell r="F129" t="str">
            <v>2020年</v>
          </cell>
          <cell r="G129" t="str">
            <v>住院医师-联合体</v>
          </cell>
          <cell r="H129" t="str">
            <v>无</v>
          </cell>
          <cell r="I129" t="str">
            <v>超声科</v>
          </cell>
          <cell r="J129">
            <v>-20</v>
          </cell>
          <cell r="K129">
            <v>-20</v>
          </cell>
          <cell r="L129">
            <v>-20</v>
          </cell>
          <cell r="M129">
            <v>-60</v>
          </cell>
        </row>
        <row r="130">
          <cell r="B130" t="str">
            <v>727L03</v>
          </cell>
          <cell r="C130">
            <v>14539</v>
          </cell>
          <cell r="D130" t="str">
            <v>全科医学科</v>
          </cell>
          <cell r="E130">
            <v>15805771490</v>
          </cell>
          <cell r="F130" t="str">
            <v>2020年</v>
          </cell>
          <cell r="G130" t="str">
            <v>住院医师-联合体</v>
          </cell>
          <cell r="H130" t="str">
            <v>执业医师</v>
          </cell>
          <cell r="I130" t="str">
            <v>肾内科</v>
          </cell>
        </row>
        <row r="130">
          <cell r="L130">
            <v>-20</v>
          </cell>
          <cell r="M130">
            <v>-20</v>
          </cell>
        </row>
        <row r="131">
          <cell r="B131" t="str">
            <v>727L15</v>
          </cell>
          <cell r="C131">
            <v>14577</v>
          </cell>
          <cell r="D131" t="str">
            <v>耳鼻咽喉科</v>
          </cell>
          <cell r="E131">
            <v>15754638576</v>
          </cell>
          <cell r="F131" t="str">
            <v>2020年</v>
          </cell>
          <cell r="G131" t="str">
            <v>住院医师-外院-西藏</v>
          </cell>
          <cell r="H131" t="str">
            <v>无</v>
          </cell>
          <cell r="I131" t="str">
            <v>耳鼻喉科（耳科病房）</v>
          </cell>
        </row>
        <row r="131">
          <cell r="K131">
            <v>-20</v>
          </cell>
          <cell r="L131">
            <v>-20</v>
          </cell>
          <cell r="M131">
            <v>-40</v>
          </cell>
        </row>
        <row r="132">
          <cell r="B132" t="str">
            <v>727L18</v>
          </cell>
          <cell r="C132">
            <v>14580</v>
          </cell>
          <cell r="D132" t="str">
            <v>内科</v>
          </cell>
          <cell r="E132">
            <v>15708038215</v>
          </cell>
          <cell r="F132" t="str">
            <v>2020年</v>
          </cell>
          <cell r="G132" t="str">
            <v>住院医师-外院-西藏</v>
          </cell>
          <cell r="H132" t="str">
            <v>无</v>
          </cell>
          <cell r="I132" t="str">
            <v>急诊内科</v>
          </cell>
          <cell r="J132">
            <v>-20</v>
          </cell>
          <cell r="K132">
            <v>-20</v>
          </cell>
          <cell r="L132">
            <v>-20</v>
          </cell>
          <cell r="M132">
            <v>-60</v>
          </cell>
        </row>
        <row r="133">
          <cell r="B133" t="str">
            <v>727L21</v>
          </cell>
          <cell r="C133">
            <v>14583</v>
          </cell>
          <cell r="D133" t="str">
            <v>内科</v>
          </cell>
          <cell r="E133">
            <v>18404998272</v>
          </cell>
          <cell r="F133" t="str">
            <v>2020年</v>
          </cell>
          <cell r="G133" t="str">
            <v>住院医师-外院-西藏</v>
          </cell>
          <cell r="H133" t="str">
            <v>无</v>
          </cell>
          <cell r="I133" t="str">
            <v>急诊内科</v>
          </cell>
          <cell r="J133">
            <v>-20</v>
          </cell>
          <cell r="K133">
            <v>-20</v>
          </cell>
          <cell r="L133">
            <v>-20</v>
          </cell>
          <cell r="M133">
            <v>-60</v>
          </cell>
        </row>
        <row r="134">
          <cell r="B134" t="str">
            <v>727L19</v>
          </cell>
          <cell r="C134">
            <v>14581</v>
          </cell>
          <cell r="D134" t="str">
            <v>全科医学科</v>
          </cell>
          <cell r="E134">
            <v>13658995302</v>
          </cell>
          <cell r="F134" t="str">
            <v>2020年</v>
          </cell>
          <cell r="G134" t="str">
            <v>住院医师-外院-西藏</v>
          </cell>
          <cell r="H134" t="str">
            <v>执业医师（仅西藏执业）</v>
          </cell>
          <cell r="I134" t="str">
            <v>内科门诊</v>
          </cell>
          <cell r="J134">
            <v>-20</v>
          </cell>
          <cell r="K134">
            <v>-20</v>
          </cell>
          <cell r="L134">
            <v>-20</v>
          </cell>
          <cell r="M134">
            <v>-60</v>
          </cell>
        </row>
        <row r="135">
          <cell r="B135" t="str">
            <v>727L23</v>
          </cell>
          <cell r="C135">
            <v>14585</v>
          </cell>
          <cell r="D135" t="str">
            <v>外科</v>
          </cell>
          <cell r="E135">
            <v>18345293340</v>
          </cell>
          <cell r="F135" t="str">
            <v>2020年</v>
          </cell>
          <cell r="G135" t="str">
            <v>住院医师-外院-西藏</v>
          </cell>
          <cell r="H135" t="str">
            <v>执业医师</v>
          </cell>
          <cell r="I135" t="str">
            <v>整形科</v>
          </cell>
          <cell r="J135">
            <v>-20</v>
          </cell>
          <cell r="K135">
            <v>-20</v>
          </cell>
          <cell r="L135">
            <v>-20</v>
          </cell>
          <cell r="M135">
            <v>-60</v>
          </cell>
        </row>
        <row r="136">
          <cell r="B136" t="str">
            <v>7AK257</v>
          </cell>
          <cell r="C136">
            <v>-12143</v>
          </cell>
          <cell r="D136" t="str">
            <v>超声医学科</v>
          </cell>
          <cell r="E136">
            <v>15888713398</v>
          </cell>
          <cell r="F136" t="str">
            <v>2020年</v>
          </cell>
          <cell r="G136" t="str">
            <v>规培研究生</v>
          </cell>
          <cell r="H136" t="str">
            <v>执业医师</v>
          </cell>
          <cell r="I136" t="str">
            <v>超声科</v>
          </cell>
          <cell r="J136">
            <v>-20</v>
          </cell>
          <cell r="K136">
            <v>-20</v>
          </cell>
          <cell r="L136">
            <v>-20</v>
          </cell>
          <cell r="M136">
            <v>-60</v>
          </cell>
        </row>
        <row r="137">
          <cell r="B137" t="str">
            <v>7AK238</v>
          </cell>
          <cell r="C137">
            <v>-12124</v>
          </cell>
          <cell r="D137" t="str">
            <v>儿科</v>
          </cell>
          <cell r="E137">
            <v>13857759781</v>
          </cell>
          <cell r="F137" t="str">
            <v>2020年</v>
          </cell>
          <cell r="G137" t="str">
            <v>规培研究生</v>
          </cell>
          <cell r="H137" t="str">
            <v>执业医师</v>
          </cell>
          <cell r="I137" t="str">
            <v>儿科保健</v>
          </cell>
          <cell r="J137">
            <v>-20</v>
          </cell>
        </row>
        <row r="137">
          <cell r="M137">
            <v>-20</v>
          </cell>
        </row>
        <row r="138">
          <cell r="B138" t="str">
            <v>7AK237</v>
          </cell>
          <cell r="C138">
            <v>-12123</v>
          </cell>
          <cell r="D138" t="str">
            <v>儿科</v>
          </cell>
          <cell r="E138">
            <v>18267726176</v>
          </cell>
          <cell r="F138" t="str">
            <v>2020年</v>
          </cell>
          <cell r="G138" t="str">
            <v>规培研究生</v>
          </cell>
          <cell r="H138" t="str">
            <v>执业医师</v>
          </cell>
          <cell r="I138" t="str">
            <v>儿科门诊</v>
          </cell>
        </row>
        <row r="138">
          <cell r="M138">
            <v>0</v>
          </cell>
        </row>
        <row r="139">
          <cell r="B139" t="str">
            <v>7AK338</v>
          </cell>
          <cell r="C139">
            <v>-12224</v>
          </cell>
          <cell r="D139" t="str">
            <v>耳鼻咽喉科</v>
          </cell>
          <cell r="E139">
            <v>15968735890</v>
          </cell>
          <cell r="F139" t="str">
            <v>2020年</v>
          </cell>
          <cell r="G139" t="str">
            <v>规培研究生</v>
          </cell>
          <cell r="H139" t="str">
            <v>执业医师</v>
          </cell>
          <cell r="I139" t="str">
            <v>耳鼻咽喉科（耳鼻咽喉科门诊）</v>
          </cell>
          <cell r="J139">
            <v>-20</v>
          </cell>
          <cell r="K139">
            <v>-20</v>
          </cell>
          <cell r="L139">
            <v>-20</v>
          </cell>
          <cell r="M139">
            <v>-60</v>
          </cell>
        </row>
        <row r="140">
          <cell r="B140" t="str">
            <v>7AK339</v>
          </cell>
          <cell r="C140">
            <v>-12225</v>
          </cell>
          <cell r="D140" t="str">
            <v>耳鼻咽喉科</v>
          </cell>
          <cell r="E140">
            <v>18895386086</v>
          </cell>
          <cell r="F140" t="str">
            <v>2020年</v>
          </cell>
          <cell r="G140" t="str">
            <v>规培研究生</v>
          </cell>
          <cell r="H140" t="str">
            <v>执业医师</v>
          </cell>
          <cell r="I140" t="str">
            <v>耳鼻咽喉科（耳鼻咽喉科门诊）</v>
          </cell>
        </row>
        <row r="140">
          <cell r="M140">
            <v>0</v>
          </cell>
        </row>
        <row r="141">
          <cell r="B141" t="str">
            <v>7AK341</v>
          </cell>
          <cell r="C141">
            <v>-12227</v>
          </cell>
          <cell r="D141" t="str">
            <v>耳鼻咽喉科</v>
          </cell>
          <cell r="E141">
            <v>13588163253</v>
          </cell>
          <cell r="F141" t="str">
            <v>2020年</v>
          </cell>
          <cell r="G141" t="str">
            <v>规培研究生</v>
          </cell>
          <cell r="H141" t="str">
            <v>执业医师</v>
          </cell>
          <cell r="I141" t="str">
            <v>耳鼻咽喉科（耳鼻咽喉科门诊）</v>
          </cell>
        </row>
        <row r="141">
          <cell r="L141">
            <v>-20</v>
          </cell>
          <cell r="M141">
            <v>-20</v>
          </cell>
        </row>
        <row r="142">
          <cell r="B142" t="str">
            <v>7AK342</v>
          </cell>
          <cell r="C142">
            <v>-12228</v>
          </cell>
          <cell r="D142" t="str">
            <v>耳鼻咽喉科</v>
          </cell>
          <cell r="E142">
            <v>18242041651</v>
          </cell>
          <cell r="F142" t="str">
            <v>2020年</v>
          </cell>
          <cell r="G142" t="str">
            <v>规培研究生</v>
          </cell>
          <cell r="H142" t="str">
            <v>执业医师</v>
          </cell>
          <cell r="I142" t="str">
            <v>耳鼻咽喉科（耳鼻咽喉科门诊）</v>
          </cell>
          <cell r="J142">
            <v>-20</v>
          </cell>
          <cell r="K142">
            <v>-20</v>
          </cell>
          <cell r="L142">
            <v>-20</v>
          </cell>
          <cell r="M142">
            <v>-60</v>
          </cell>
        </row>
        <row r="143">
          <cell r="B143" t="str">
            <v>7AK340</v>
          </cell>
          <cell r="C143">
            <v>-12226</v>
          </cell>
          <cell r="D143" t="str">
            <v>耳鼻咽喉科</v>
          </cell>
          <cell r="E143">
            <v>18892618587</v>
          </cell>
          <cell r="F143" t="str">
            <v>2020年</v>
          </cell>
          <cell r="G143" t="str">
            <v>规培研究生</v>
          </cell>
          <cell r="H143" t="str">
            <v>执业医师</v>
          </cell>
          <cell r="I143" t="str">
            <v>耳鼻咽喉科（耳鼻咽喉科门诊）</v>
          </cell>
        </row>
        <row r="143">
          <cell r="M143">
            <v>0</v>
          </cell>
        </row>
        <row r="144">
          <cell r="B144" t="str">
            <v>7AK343</v>
          </cell>
          <cell r="C144">
            <v>-12229</v>
          </cell>
          <cell r="D144" t="str">
            <v>耳鼻咽喉科</v>
          </cell>
          <cell r="E144">
            <v>15267753830</v>
          </cell>
          <cell r="F144" t="str">
            <v>2020年</v>
          </cell>
          <cell r="G144" t="str">
            <v>规培研究生</v>
          </cell>
          <cell r="H144" t="str">
            <v>执业医师</v>
          </cell>
          <cell r="I144" t="str">
            <v>耳鼻咽喉科（咽喉科病房）</v>
          </cell>
          <cell r="J144">
            <v>-20</v>
          </cell>
          <cell r="K144">
            <v>-20</v>
          </cell>
          <cell r="L144">
            <v>-20</v>
          </cell>
          <cell r="M144">
            <v>-60</v>
          </cell>
        </row>
        <row r="145">
          <cell r="B145" t="str">
            <v>7AK265</v>
          </cell>
          <cell r="C145">
            <v>-12151</v>
          </cell>
          <cell r="D145" t="str">
            <v>放射科</v>
          </cell>
          <cell r="E145">
            <v>13506654991</v>
          </cell>
          <cell r="F145" t="str">
            <v>2020年</v>
          </cell>
          <cell r="G145" t="str">
            <v>规培研究生</v>
          </cell>
          <cell r="H145" t="str">
            <v>执业医师</v>
          </cell>
          <cell r="I145" t="str">
            <v>MR</v>
          </cell>
        </row>
        <row r="145">
          <cell r="K145">
            <v>-20</v>
          </cell>
          <cell r="L145">
            <v>-20</v>
          </cell>
          <cell r="M145">
            <v>-40</v>
          </cell>
        </row>
        <row r="146">
          <cell r="B146" t="str">
            <v>7AK259</v>
          </cell>
          <cell r="C146">
            <v>-12145</v>
          </cell>
          <cell r="D146" t="str">
            <v>放射科</v>
          </cell>
          <cell r="E146">
            <v>15267755272</v>
          </cell>
          <cell r="F146" t="str">
            <v>2020年</v>
          </cell>
          <cell r="G146" t="str">
            <v>规培研究生</v>
          </cell>
          <cell r="H146" t="str">
            <v>执业医师</v>
          </cell>
          <cell r="I146" t="str">
            <v>造影</v>
          </cell>
        </row>
        <row r="146">
          <cell r="M146">
            <v>0</v>
          </cell>
        </row>
        <row r="147">
          <cell r="B147" t="str">
            <v>7AK266</v>
          </cell>
          <cell r="C147">
            <v>-12152</v>
          </cell>
          <cell r="D147" t="str">
            <v>放射科</v>
          </cell>
          <cell r="E147">
            <v>13968898691</v>
          </cell>
          <cell r="F147" t="str">
            <v>2020年</v>
          </cell>
          <cell r="G147" t="str">
            <v>规培研究生</v>
          </cell>
          <cell r="H147" t="str">
            <v>执业医师</v>
          </cell>
          <cell r="I147" t="str">
            <v>造影</v>
          </cell>
          <cell r="J147">
            <v>-20</v>
          </cell>
          <cell r="K147">
            <v>-20</v>
          </cell>
          <cell r="L147">
            <v>-20</v>
          </cell>
          <cell r="M147">
            <v>-60</v>
          </cell>
        </row>
        <row r="148">
          <cell r="B148" t="str">
            <v>7AK262</v>
          </cell>
          <cell r="C148">
            <v>-12148</v>
          </cell>
          <cell r="D148" t="str">
            <v>放射科</v>
          </cell>
          <cell r="E148">
            <v>15968763720</v>
          </cell>
          <cell r="F148" t="str">
            <v>2020年</v>
          </cell>
          <cell r="G148" t="str">
            <v>规培研究生</v>
          </cell>
          <cell r="H148" t="str">
            <v>执业医师</v>
          </cell>
          <cell r="I148" t="str">
            <v>普放CT</v>
          </cell>
        </row>
        <row r="148">
          <cell r="M148">
            <v>0</v>
          </cell>
        </row>
        <row r="149">
          <cell r="B149" t="str">
            <v>7AK267</v>
          </cell>
          <cell r="C149">
            <v>-12153</v>
          </cell>
          <cell r="D149" t="str">
            <v>放射科</v>
          </cell>
          <cell r="E149">
            <v>15858517986</v>
          </cell>
          <cell r="F149" t="str">
            <v>2020年</v>
          </cell>
          <cell r="G149" t="str">
            <v>规培研究生</v>
          </cell>
          <cell r="H149" t="str">
            <v>执业医师</v>
          </cell>
          <cell r="I149" t="str">
            <v>普放CT</v>
          </cell>
          <cell r="J149">
            <v>-20</v>
          </cell>
          <cell r="K149">
            <v>-20</v>
          </cell>
          <cell r="L149">
            <v>-20</v>
          </cell>
          <cell r="M149">
            <v>-60</v>
          </cell>
        </row>
        <row r="150">
          <cell r="B150" t="str">
            <v>7AK258</v>
          </cell>
          <cell r="C150">
            <v>-12144</v>
          </cell>
          <cell r="D150" t="str">
            <v>放射科</v>
          </cell>
          <cell r="E150">
            <v>18267723608</v>
          </cell>
          <cell r="F150" t="str">
            <v>2020年</v>
          </cell>
          <cell r="G150" t="str">
            <v>规培研究生</v>
          </cell>
          <cell r="H150" t="str">
            <v>执业医师</v>
          </cell>
          <cell r="I150" t="str">
            <v>MR</v>
          </cell>
        </row>
        <row r="150">
          <cell r="L150">
            <v>-20</v>
          </cell>
          <cell r="M150">
            <v>-20</v>
          </cell>
        </row>
        <row r="151">
          <cell r="B151" t="str">
            <v>7AK260</v>
          </cell>
          <cell r="C151">
            <v>-12146</v>
          </cell>
          <cell r="D151" t="str">
            <v>放射科</v>
          </cell>
          <cell r="E151">
            <v>13681784738</v>
          </cell>
          <cell r="F151" t="str">
            <v>2020年</v>
          </cell>
          <cell r="G151" t="str">
            <v>规培研究生</v>
          </cell>
          <cell r="H151" t="str">
            <v>执业医师</v>
          </cell>
          <cell r="I151" t="str">
            <v>MR</v>
          </cell>
          <cell r="J151">
            <v>-20</v>
          </cell>
          <cell r="K151">
            <v>-20</v>
          </cell>
          <cell r="L151">
            <v>-20</v>
          </cell>
          <cell r="M151">
            <v>-60</v>
          </cell>
        </row>
        <row r="152">
          <cell r="B152" t="str">
            <v>7AK360</v>
          </cell>
          <cell r="C152">
            <v>-12247</v>
          </cell>
          <cell r="D152" t="str">
            <v>放射肿瘤科</v>
          </cell>
          <cell r="E152">
            <v>13676513992</v>
          </cell>
          <cell r="F152" t="str">
            <v>2020年</v>
          </cell>
          <cell r="G152" t="str">
            <v>规培研究生</v>
          </cell>
          <cell r="H152" t="str">
            <v>执业医师</v>
          </cell>
          <cell r="I152" t="str">
            <v>放疗中心</v>
          </cell>
        </row>
        <row r="152">
          <cell r="M152">
            <v>0</v>
          </cell>
        </row>
        <row r="153">
          <cell r="B153" t="str">
            <v>7AK356</v>
          </cell>
          <cell r="C153">
            <v>-12243</v>
          </cell>
          <cell r="D153" t="str">
            <v>放射肿瘤科</v>
          </cell>
          <cell r="E153">
            <v>18267719028</v>
          </cell>
          <cell r="F153" t="str">
            <v>2020年</v>
          </cell>
          <cell r="G153" t="str">
            <v>规培研究生</v>
          </cell>
          <cell r="H153" t="str">
            <v>执业医师</v>
          </cell>
          <cell r="I153" t="str">
            <v>放疗科</v>
          </cell>
        </row>
        <row r="153">
          <cell r="M153">
            <v>0</v>
          </cell>
        </row>
        <row r="154">
          <cell r="B154" t="str">
            <v>7AK350</v>
          </cell>
          <cell r="C154">
            <v>-12236</v>
          </cell>
          <cell r="D154" t="str">
            <v>放射肿瘤科</v>
          </cell>
          <cell r="E154">
            <v>15932946207</v>
          </cell>
          <cell r="F154" t="str">
            <v>2020年</v>
          </cell>
          <cell r="G154" t="str">
            <v>规培研究生</v>
          </cell>
          <cell r="H154" t="str">
            <v>执业医师</v>
          </cell>
          <cell r="I154" t="str">
            <v>放疗科</v>
          </cell>
        </row>
        <row r="154">
          <cell r="L154">
            <v>-20</v>
          </cell>
          <cell r="M154">
            <v>-20</v>
          </cell>
        </row>
        <row r="155">
          <cell r="B155" t="str">
            <v>7AK354</v>
          </cell>
          <cell r="C155">
            <v>-12241</v>
          </cell>
          <cell r="D155" t="str">
            <v>放射肿瘤科</v>
          </cell>
          <cell r="E155">
            <v>13857768207</v>
          </cell>
          <cell r="F155" t="str">
            <v>2020年</v>
          </cell>
          <cell r="G155" t="str">
            <v>规培研究生</v>
          </cell>
          <cell r="H155" t="str">
            <v>执业医师</v>
          </cell>
          <cell r="I155" t="str">
            <v>放疗科</v>
          </cell>
        </row>
        <row r="155">
          <cell r="M155">
            <v>0</v>
          </cell>
        </row>
        <row r="156">
          <cell r="B156" t="str">
            <v>7AK358</v>
          </cell>
          <cell r="C156">
            <v>-12245</v>
          </cell>
          <cell r="D156" t="str">
            <v>放射肿瘤科</v>
          </cell>
          <cell r="E156">
            <v>13706693152</v>
          </cell>
          <cell r="F156" t="str">
            <v>2020年</v>
          </cell>
          <cell r="G156" t="str">
            <v>规培研究生</v>
          </cell>
          <cell r="H156" t="str">
            <v>执业医师</v>
          </cell>
          <cell r="I156" t="str">
            <v>放疗中心</v>
          </cell>
        </row>
        <row r="156">
          <cell r="M156">
            <v>0</v>
          </cell>
        </row>
        <row r="157">
          <cell r="B157" t="str">
            <v>7AK355</v>
          </cell>
          <cell r="C157">
            <v>-12242</v>
          </cell>
          <cell r="D157" t="str">
            <v>放射肿瘤科</v>
          </cell>
          <cell r="E157">
            <v>18705605523</v>
          </cell>
          <cell r="F157" t="str">
            <v>2020年</v>
          </cell>
          <cell r="G157" t="str">
            <v>规培研究生</v>
          </cell>
          <cell r="H157" t="str">
            <v>执业医师</v>
          </cell>
          <cell r="I157" t="str">
            <v>放疗中心</v>
          </cell>
        </row>
        <row r="157">
          <cell r="L157">
            <v>-20</v>
          </cell>
          <cell r="M157">
            <v>-20</v>
          </cell>
        </row>
        <row r="158">
          <cell r="B158" t="str">
            <v>7AK359</v>
          </cell>
          <cell r="C158">
            <v>-12246</v>
          </cell>
          <cell r="D158" t="str">
            <v>放射肿瘤科</v>
          </cell>
          <cell r="E158">
            <v>13588159353</v>
          </cell>
          <cell r="F158" t="str">
            <v>2020年</v>
          </cell>
          <cell r="G158" t="str">
            <v>规培研究生</v>
          </cell>
          <cell r="H158" t="str">
            <v>执业医师</v>
          </cell>
          <cell r="I158" t="str">
            <v>放疗中心</v>
          </cell>
          <cell r="J158">
            <v>-20</v>
          </cell>
          <cell r="K158">
            <v>-20</v>
          </cell>
          <cell r="L158">
            <v>-20</v>
          </cell>
          <cell r="M158">
            <v>-60</v>
          </cell>
        </row>
        <row r="159">
          <cell r="B159" t="str">
            <v>7AK333</v>
          </cell>
          <cell r="C159">
            <v>-12219</v>
          </cell>
          <cell r="D159" t="str">
            <v>妇产科</v>
          </cell>
          <cell r="E159">
            <v>13757724800</v>
          </cell>
          <cell r="F159" t="str">
            <v>2020年</v>
          </cell>
          <cell r="G159" t="str">
            <v>规培研究生</v>
          </cell>
          <cell r="H159" t="str">
            <v>执业医师</v>
          </cell>
          <cell r="I159" t="str">
            <v>妇科病房</v>
          </cell>
          <cell r="J159">
            <v>-20</v>
          </cell>
          <cell r="K159">
            <v>-20</v>
          </cell>
          <cell r="L159">
            <v>-20</v>
          </cell>
          <cell r="M159">
            <v>-60</v>
          </cell>
        </row>
        <row r="160">
          <cell r="B160" t="str">
            <v>7AK329</v>
          </cell>
          <cell r="C160">
            <v>-12215</v>
          </cell>
          <cell r="D160" t="str">
            <v>妇产科</v>
          </cell>
          <cell r="E160">
            <v>15968765867</v>
          </cell>
          <cell r="F160" t="str">
            <v>2020年</v>
          </cell>
          <cell r="G160" t="str">
            <v>规培研究生</v>
          </cell>
          <cell r="H160" t="str">
            <v>执业医师</v>
          </cell>
          <cell r="I160" t="str">
            <v>产科门诊</v>
          </cell>
          <cell r="J160">
            <v>-20</v>
          </cell>
          <cell r="K160">
            <v>-20</v>
          </cell>
          <cell r="L160">
            <v>-20</v>
          </cell>
          <cell r="M160">
            <v>-60</v>
          </cell>
        </row>
        <row r="161">
          <cell r="B161" t="str">
            <v>7AK335</v>
          </cell>
          <cell r="C161">
            <v>-12221</v>
          </cell>
          <cell r="D161" t="str">
            <v>妇产科</v>
          </cell>
          <cell r="E161">
            <v>13566276810</v>
          </cell>
          <cell r="F161" t="str">
            <v>2020年</v>
          </cell>
          <cell r="G161" t="str">
            <v>规培研究生</v>
          </cell>
          <cell r="H161" t="str">
            <v>执业医师</v>
          </cell>
          <cell r="I161" t="str">
            <v>急诊内科</v>
          </cell>
        </row>
        <row r="161">
          <cell r="M161">
            <v>0</v>
          </cell>
        </row>
        <row r="162">
          <cell r="B162" t="str">
            <v>7AK334</v>
          </cell>
          <cell r="C162">
            <v>-12220</v>
          </cell>
          <cell r="D162" t="str">
            <v>妇产科</v>
          </cell>
          <cell r="E162">
            <v>13706751552</v>
          </cell>
          <cell r="F162" t="str">
            <v>2020年</v>
          </cell>
          <cell r="G162" t="str">
            <v>规培研究生</v>
          </cell>
          <cell r="H162" t="str">
            <v>执业医师</v>
          </cell>
          <cell r="I162" t="str">
            <v>产科病房</v>
          </cell>
        </row>
        <row r="162">
          <cell r="M162">
            <v>0</v>
          </cell>
        </row>
        <row r="163">
          <cell r="B163" t="str">
            <v>7AK331</v>
          </cell>
          <cell r="C163">
            <v>-12217</v>
          </cell>
          <cell r="D163" t="str">
            <v>妇产科</v>
          </cell>
          <cell r="E163">
            <v>15968729730</v>
          </cell>
          <cell r="F163" t="str">
            <v>2020年</v>
          </cell>
          <cell r="G163" t="str">
            <v>规培研究生</v>
          </cell>
          <cell r="H163" t="str">
            <v>执业医师</v>
          </cell>
          <cell r="I163" t="str">
            <v>妇科病房</v>
          </cell>
        </row>
        <row r="163">
          <cell r="L163">
            <v>-20</v>
          </cell>
          <cell r="M163">
            <v>-20</v>
          </cell>
        </row>
        <row r="164">
          <cell r="B164" t="str">
            <v>7AK330</v>
          </cell>
          <cell r="C164">
            <v>-12216</v>
          </cell>
          <cell r="D164" t="str">
            <v>妇产科</v>
          </cell>
          <cell r="E164">
            <v>13706679256</v>
          </cell>
          <cell r="F164" t="str">
            <v>2020年</v>
          </cell>
          <cell r="G164" t="str">
            <v>规培研究生</v>
          </cell>
          <cell r="H164" t="str">
            <v>执业医师</v>
          </cell>
          <cell r="I164" t="str">
            <v>产科病房</v>
          </cell>
          <cell r="J164">
            <v>-20</v>
          </cell>
          <cell r="K164">
            <v>-20</v>
          </cell>
          <cell r="L164">
            <v>-20</v>
          </cell>
          <cell r="M164">
            <v>-60</v>
          </cell>
        </row>
        <row r="165">
          <cell r="B165" t="str">
            <v>7AK336</v>
          </cell>
          <cell r="C165">
            <v>-12222</v>
          </cell>
          <cell r="D165" t="str">
            <v>妇产科</v>
          </cell>
          <cell r="E165">
            <v>13656508611</v>
          </cell>
          <cell r="F165" t="str">
            <v>2020年</v>
          </cell>
          <cell r="G165" t="str">
            <v>规培研究生</v>
          </cell>
          <cell r="H165" t="str">
            <v>执业医师</v>
          </cell>
          <cell r="I165" t="str">
            <v>产科病房</v>
          </cell>
        </row>
        <row r="165">
          <cell r="M165">
            <v>0</v>
          </cell>
        </row>
        <row r="166">
          <cell r="B166" t="str">
            <v>7AK007</v>
          </cell>
          <cell r="C166">
            <v>-11685</v>
          </cell>
          <cell r="D166" t="str">
            <v>妇产科</v>
          </cell>
          <cell r="E166">
            <v>13968879915</v>
          </cell>
          <cell r="F166" t="str">
            <v>2020年</v>
          </cell>
          <cell r="G166" t="str">
            <v>规培研究生</v>
          </cell>
          <cell r="H166" t="str">
            <v>执业医师</v>
          </cell>
          <cell r="I166" t="str">
            <v>妇科病房</v>
          </cell>
          <cell r="J166">
            <v>-20</v>
          </cell>
          <cell r="K166">
            <v>-20</v>
          </cell>
          <cell r="L166">
            <v>-20</v>
          </cell>
          <cell r="M166">
            <v>-60</v>
          </cell>
        </row>
        <row r="167">
          <cell r="B167" t="str">
            <v>7AK332</v>
          </cell>
          <cell r="C167">
            <v>-12218</v>
          </cell>
          <cell r="D167" t="str">
            <v>妇产科</v>
          </cell>
          <cell r="E167">
            <v>19858733675</v>
          </cell>
          <cell r="F167" t="str">
            <v>2020年</v>
          </cell>
          <cell r="G167" t="str">
            <v>规培研究生</v>
          </cell>
          <cell r="H167" t="str">
            <v>执业医师</v>
          </cell>
          <cell r="I167" t="str">
            <v>产科病房</v>
          </cell>
          <cell r="J167">
            <v>-20</v>
          </cell>
          <cell r="K167">
            <v>-20</v>
          </cell>
          <cell r="L167">
            <v>-20</v>
          </cell>
          <cell r="M167">
            <v>-60</v>
          </cell>
        </row>
        <row r="168">
          <cell r="B168" t="str">
            <v>7AK300</v>
          </cell>
          <cell r="C168">
            <v>-12186</v>
          </cell>
          <cell r="D168" t="str">
            <v>骨科</v>
          </cell>
          <cell r="E168">
            <v>15968778619</v>
          </cell>
          <cell r="F168" t="str">
            <v>2020年</v>
          </cell>
          <cell r="G168" t="str">
            <v>规培研究生</v>
          </cell>
          <cell r="H168" t="str">
            <v>执业医师</v>
          </cell>
          <cell r="I168" t="str">
            <v>放射科</v>
          </cell>
        </row>
        <row r="168">
          <cell r="M168">
            <v>0</v>
          </cell>
        </row>
        <row r="169">
          <cell r="B169" t="str">
            <v>7AK295</v>
          </cell>
          <cell r="C169">
            <v>-12181</v>
          </cell>
          <cell r="D169" t="str">
            <v>骨科</v>
          </cell>
          <cell r="E169">
            <v>19858734575</v>
          </cell>
          <cell r="F169" t="str">
            <v>2020年</v>
          </cell>
          <cell r="G169" t="str">
            <v>规培研究生</v>
          </cell>
          <cell r="H169" t="str">
            <v>执业医师</v>
          </cell>
          <cell r="I169" t="str">
            <v>骨科（手外科）</v>
          </cell>
          <cell r="J169">
            <v>-20</v>
          </cell>
          <cell r="K169">
            <v>-20</v>
          </cell>
          <cell r="L169">
            <v>-20</v>
          </cell>
          <cell r="M169">
            <v>-60</v>
          </cell>
        </row>
        <row r="170">
          <cell r="B170" t="str">
            <v>7AK294</v>
          </cell>
          <cell r="C170">
            <v>-12180</v>
          </cell>
          <cell r="D170" t="str">
            <v>骨科</v>
          </cell>
          <cell r="E170">
            <v>15057760620</v>
          </cell>
          <cell r="F170" t="str">
            <v>2020年</v>
          </cell>
          <cell r="G170" t="str">
            <v>规培研究生</v>
          </cell>
          <cell r="H170" t="str">
            <v>执业医师</v>
          </cell>
          <cell r="I170" t="str">
            <v>麻醉科</v>
          </cell>
        </row>
        <row r="170">
          <cell r="L170">
            <v>-20</v>
          </cell>
          <cell r="M170">
            <v>-20</v>
          </cell>
        </row>
        <row r="171">
          <cell r="B171" t="str">
            <v>7AK299</v>
          </cell>
          <cell r="C171">
            <v>-12185</v>
          </cell>
          <cell r="D171" t="str">
            <v>骨科</v>
          </cell>
          <cell r="E171">
            <v>17853737348</v>
          </cell>
          <cell r="F171" t="str">
            <v>2020年</v>
          </cell>
          <cell r="G171" t="str">
            <v>规培研究生</v>
          </cell>
          <cell r="H171" t="str">
            <v>执业医师</v>
          </cell>
          <cell r="I171" t="str">
            <v>康复医学科（骨科康复）</v>
          </cell>
          <cell r="J171">
            <v>-20</v>
          </cell>
          <cell r="K171">
            <v>-20</v>
          </cell>
          <cell r="L171">
            <v>-20</v>
          </cell>
          <cell r="M171">
            <v>-60</v>
          </cell>
        </row>
        <row r="172">
          <cell r="B172" t="str">
            <v>7AK301</v>
          </cell>
          <cell r="C172">
            <v>-12187</v>
          </cell>
          <cell r="D172" t="str">
            <v>骨科</v>
          </cell>
          <cell r="E172">
            <v>13705883177</v>
          </cell>
          <cell r="F172" t="str">
            <v>2020年</v>
          </cell>
          <cell r="G172" t="str">
            <v>规培研究生</v>
          </cell>
          <cell r="H172" t="str">
            <v>执业医师</v>
          </cell>
          <cell r="I172" t="str">
            <v>骨科（脊柱外科）</v>
          </cell>
          <cell r="J172">
            <v>-20</v>
          </cell>
          <cell r="K172">
            <v>-20</v>
          </cell>
          <cell r="L172">
            <v>-20</v>
          </cell>
          <cell r="M172">
            <v>-60</v>
          </cell>
        </row>
        <row r="173">
          <cell r="B173" t="str">
            <v>7AK297</v>
          </cell>
          <cell r="C173">
            <v>-12183</v>
          </cell>
          <cell r="D173" t="str">
            <v>骨科</v>
          </cell>
          <cell r="E173">
            <v>15088921113</v>
          </cell>
          <cell r="F173" t="str">
            <v>2020年</v>
          </cell>
          <cell r="G173" t="str">
            <v>规培研究生</v>
          </cell>
          <cell r="H173" t="str">
            <v>执业医师</v>
          </cell>
          <cell r="I173" t="str">
            <v>骨科（创伤骨科）</v>
          </cell>
        </row>
        <row r="173">
          <cell r="K173">
            <v>-20</v>
          </cell>
          <cell r="L173">
            <v>-20</v>
          </cell>
          <cell r="M173">
            <v>-40</v>
          </cell>
        </row>
        <row r="174">
          <cell r="B174" t="str">
            <v>7AK302</v>
          </cell>
          <cell r="C174">
            <v>-12188</v>
          </cell>
          <cell r="D174" t="str">
            <v>骨科</v>
          </cell>
          <cell r="E174">
            <v>18857731860</v>
          </cell>
          <cell r="F174" t="str">
            <v>2020年</v>
          </cell>
          <cell r="G174" t="str">
            <v>规培研究生</v>
          </cell>
          <cell r="H174" t="str">
            <v>执业医师</v>
          </cell>
          <cell r="I174" t="str">
            <v>急诊外科</v>
          </cell>
        </row>
        <row r="174">
          <cell r="M174">
            <v>0</v>
          </cell>
        </row>
        <row r="175">
          <cell r="B175" t="str">
            <v>7AK298</v>
          </cell>
          <cell r="C175">
            <v>-12184</v>
          </cell>
          <cell r="D175" t="str">
            <v>骨科</v>
          </cell>
          <cell r="E175">
            <v>18006681810</v>
          </cell>
          <cell r="F175" t="str">
            <v>2020年</v>
          </cell>
          <cell r="G175" t="str">
            <v>规培研究生</v>
          </cell>
          <cell r="H175" t="str">
            <v>执业医师</v>
          </cell>
          <cell r="I175" t="str">
            <v>麻醉科</v>
          </cell>
          <cell r="J175">
            <v>-20</v>
          </cell>
        </row>
        <row r="175">
          <cell r="L175">
            <v>-20</v>
          </cell>
          <cell r="M175">
            <v>-40</v>
          </cell>
        </row>
        <row r="176">
          <cell r="B176" t="str">
            <v>7AK303</v>
          </cell>
          <cell r="C176">
            <v>-12189</v>
          </cell>
          <cell r="D176" t="str">
            <v>骨科</v>
          </cell>
          <cell r="E176">
            <v>13291563776</v>
          </cell>
          <cell r="F176" t="str">
            <v>2020年</v>
          </cell>
          <cell r="G176" t="str">
            <v>规培研究生</v>
          </cell>
          <cell r="H176" t="str">
            <v>执业医师</v>
          </cell>
          <cell r="I176" t="str">
            <v>骨科（关节与矫形外科）</v>
          </cell>
        </row>
        <row r="176">
          <cell r="K176">
            <v>-20</v>
          </cell>
          <cell r="L176">
            <v>-20</v>
          </cell>
          <cell r="M176">
            <v>-40</v>
          </cell>
        </row>
        <row r="177">
          <cell r="B177" t="str">
            <v>7AK296</v>
          </cell>
          <cell r="C177">
            <v>-12182</v>
          </cell>
          <cell r="D177" t="str">
            <v>骨科</v>
          </cell>
          <cell r="E177">
            <v>15057732738</v>
          </cell>
          <cell r="F177" t="str">
            <v>2020年</v>
          </cell>
          <cell r="G177" t="str">
            <v>规培研究生</v>
          </cell>
          <cell r="H177" t="str">
            <v>执业医师</v>
          </cell>
          <cell r="I177" t="str">
            <v>神经外科</v>
          </cell>
          <cell r="J177">
            <v>-20</v>
          </cell>
          <cell r="K177">
            <v>-20</v>
          </cell>
          <cell r="L177">
            <v>-20</v>
          </cell>
          <cell r="M177">
            <v>-60</v>
          </cell>
        </row>
        <row r="178">
          <cell r="B178" t="str">
            <v>7AK384</v>
          </cell>
          <cell r="C178">
            <v>-12271</v>
          </cell>
          <cell r="D178" t="str">
            <v>急诊科</v>
          </cell>
          <cell r="E178">
            <v>13957728193</v>
          </cell>
          <cell r="F178" t="str">
            <v>2020年</v>
          </cell>
          <cell r="G178" t="str">
            <v>规培研究生</v>
          </cell>
          <cell r="H178" t="str">
            <v>执业医师</v>
          </cell>
          <cell r="I178" t="str">
            <v>急诊内科</v>
          </cell>
          <cell r="J178">
            <v>-20</v>
          </cell>
          <cell r="K178">
            <v>-20</v>
          </cell>
          <cell r="L178">
            <v>-20</v>
          </cell>
          <cell r="M178">
            <v>-60</v>
          </cell>
        </row>
        <row r="179">
          <cell r="B179" t="str">
            <v>7AK383</v>
          </cell>
          <cell r="C179">
            <v>-12270</v>
          </cell>
          <cell r="D179" t="str">
            <v>急诊科</v>
          </cell>
          <cell r="E179">
            <v>18155577891</v>
          </cell>
          <cell r="F179" t="str">
            <v>2020年</v>
          </cell>
          <cell r="G179" t="str">
            <v>规培研究生</v>
          </cell>
          <cell r="H179" t="str">
            <v>执业医师</v>
          </cell>
          <cell r="I179" t="str">
            <v>急诊内科</v>
          </cell>
        </row>
        <row r="179">
          <cell r="L179">
            <v>-20</v>
          </cell>
          <cell r="M179">
            <v>-20</v>
          </cell>
        </row>
        <row r="180">
          <cell r="B180" t="str">
            <v>7AK386</v>
          </cell>
          <cell r="C180">
            <v>-12273</v>
          </cell>
          <cell r="D180" t="str">
            <v>急诊科</v>
          </cell>
          <cell r="E180">
            <v>15858258530</v>
          </cell>
          <cell r="F180" t="str">
            <v>2020年</v>
          </cell>
          <cell r="G180" t="str">
            <v>规培研究生</v>
          </cell>
          <cell r="H180" t="str">
            <v>执业医师</v>
          </cell>
          <cell r="I180" t="str">
            <v>急诊内科</v>
          </cell>
          <cell r="J180">
            <v>-20</v>
          </cell>
          <cell r="K180">
            <v>-20</v>
          </cell>
          <cell r="L180">
            <v>-20</v>
          </cell>
          <cell r="M180">
            <v>-60</v>
          </cell>
        </row>
        <row r="181">
          <cell r="B181" t="str">
            <v>7AK385</v>
          </cell>
          <cell r="C181">
            <v>-12272</v>
          </cell>
          <cell r="D181" t="str">
            <v>急诊科</v>
          </cell>
          <cell r="E181">
            <v>18302311859</v>
          </cell>
          <cell r="F181" t="str">
            <v>2020年</v>
          </cell>
          <cell r="G181" t="str">
            <v>规培研究生</v>
          </cell>
          <cell r="H181" t="str">
            <v>执业医师</v>
          </cell>
          <cell r="I181" t="str">
            <v>急诊内科</v>
          </cell>
          <cell r="J181">
            <v>-20</v>
          </cell>
          <cell r="K181">
            <v>-20</v>
          </cell>
          <cell r="L181">
            <v>-20</v>
          </cell>
          <cell r="M181">
            <v>-60</v>
          </cell>
        </row>
        <row r="182">
          <cell r="B182" t="str">
            <v>7AK381</v>
          </cell>
          <cell r="C182">
            <v>-12268</v>
          </cell>
          <cell r="D182" t="str">
            <v>急诊科</v>
          </cell>
          <cell r="E182">
            <v>17775483512</v>
          </cell>
          <cell r="F182" t="str">
            <v>2020年</v>
          </cell>
          <cell r="G182" t="str">
            <v>规培研究生</v>
          </cell>
          <cell r="H182" t="str">
            <v>执业医师</v>
          </cell>
          <cell r="I182" t="str">
            <v>急诊内科</v>
          </cell>
          <cell r="J182">
            <v>-20</v>
          </cell>
          <cell r="K182">
            <v>-20</v>
          </cell>
          <cell r="L182">
            <v>-20</v>
          </cell>
          <cell r="M182">
            <v>-60</v>
          </cell>
        </row>
        <row r="183">
          <cell r="B183" t="str">
            <v>7AK365</v>
          </cell>
          <cell r="C183">
            <v>-12252</v>
          </cell>
          <cell r="D183" t="str">
            <v>康复医学科</v>
          </cell>
          <cell r="E183">
            <v>18842675126</v>
          </cell>
          <cell r="F183" t="str">
            <v>2020年</v>
          </cell>
          <cell r="G183" t="str">
            <v>规培研究生</v>
          </cell>
          <cell r="H183" t="str">
            <v>执业医师</v>
          </cell>
          <cell r="I183" t="str">
            <v>康复医学科（神经康复）</v>
          </cell>
          <cell r="J183">
            <v>-20</v>
          </cell>
          <cell r="K183">
            <v>-20</v>
          </cell>
          <cell r="L183">
            <v>-20</v>
          </cell>
          <cell r="M183">
            <v>-60</v>
          </cell>
        </row>
        <row r="184">
          <cell r="B184" t="str">
            <v>7AK363</v>
          </cell>
          <cell r="C184">
            <v>-12250</v>
          </cell>
          <cell r="D184" t="str">
            <v>康复医学科</v>
          </cell>
          <cell r="E184">
            <v>15057855694</v>
          </cell>
          <cell r="F184" t="str">
            <v>2020年</v>
          </cell>
          <cell r="G184" t="str">
            <v>规培研究生</v>
          </cell>
          <cell r="H184" t="str">
            <v>执业医师</v>
          </cell>
          <cell r="I184" t="str">
            <v>康复医学科（神经康复）</v>
          </cell>
          <cell r="J184">
            <v>-20</v>
          </cell>
          <cell r="K184">
            <v>-20</v>
          </cell>
          <cell r="L184">
            <v>-20</v>
          </cell>
          <cell r="M184">
            <v>-60</v>
          </cell>
        </row>
        <row r="185">
          <cell r="B185" t="str">
            <v>7AK366</v>
          </cell>
          <cell r="C185">
            <v>-12253</v>
          </cell>
          <cell r="D185" t="str">
            <v>康复医学科</v>
          </cell>
          <cell r="E185">
            <v>18867200976</v>
          </cell>
          <cell r="F185" t="str">
            <v>2020年</v>
          </cell>
          <cell r="G185" t="str">
            <v>规培研究生</v>
          </cell>
          <cell r="H185" t="str">
            <v>执业医师</v>
          </cell>
          <cell r="I185" t="str">
            <v>康复医学科（神经康复）</v>
          </cell>
          <cell r="J185">
            <v>-20</v>
          </cell>
          <cell r="K185">
            <v>-20</v>
          </cell>
          <cell r="L185">
            <v>-20</v>
          </cell>
          <cell r="M185">
            <v>-60</v>
          </cell>
        </row>
        <row r="186">
          <cell r="B186" t="str">
            <v>7AK001</v>
          </cell>
          <cell r="C186">
            <v>-11679</v>
          </cell>
          <cell r="D186" t="str">
            <v>康复医学科</v>
          </cell>
          <cell r="E186">
            <v>15957793398</v>
          </cell>
          <cell r="F186" t="str">
            <v>2020年</v>
          </cell>
          <cell r="G186" t="str">
            <v>规培研究生</v>
          </cell>
          <cell r="H186" t="str">
            <v>无</v>
          </cell>
          <cell r="I186" t="str">
            <v>针推理疗科（康复门诊）</v>
          </cell>
          <cell r="J186">
            <v>-20</v>
          </cell>
          <cell r="K186">
            <v>-20</v>
          </cell>
          <cell r="L186">
            <v>-20</v>
          </cell>
          <cell r="M186">
            <v>-60</v>
          </cell>
        </row>
        <row r="187">
          <cell r="B187" t="str">
            <v>7AK362</v>
          </cell>
          <cell r="C187">
            <v>-12249</v>
          </cell>
          <cell r="D187" t="str">
            <v>康复医学科</v>
          </cell>
          <cell r="E187">
            <v>18072012048</v>
          </cell>
          <cell r="F187" t="str">
            <v>2020年</v>
          </cell>
          <cell r="G187" t="str">
            <v>规培研究生</v>
          </cell>
          <cell r="H187" t="str">
            <v>执业医师</v>
          </cell>
          <cell r="I187" t="str">
            <v>康复医学科（神经康复）</v>
          </cell>
          <cell r="J187">
            <v>-20</v>
          </cell>
          <cell r="K187">
            <v>-20</v>
          </cell>
          <cell r="L187">
            <v>-20</v>
          </cell>
          <cell r="M187">
            <v>-60</v>
          </cell>
        </row>
        <row r="188">
          <cell r="B188" t="str">
            <v>7AK364</v>
          </cell>
          <cell r="C188">
            <v>-12251</v>
          </cell>
          <cell r="D188" t="str">
            <v>康复医学科</v>
          </cell>
          <cell r="E188">
            <v>15067825817</v>
          </cell>
          <cell r="F188" t="str">
            <v>2020年</v>
          </cell>
          <cell r="G188" t="str">
            <v>规培研究生</v>
          </cell>
          <cell r="H188" t="str">
            <v>执业医师</v>
          </cell>
          <cell r="I188" t="str">
            <v>康复医学科（神经康复）</v>
          </cell>
          <cell r="J188">
            <v>-20</v>
          </cell>
          <cell r="K188">
            <v>-20</v>
          </cell>
          <cell r="L188">
            <v>-20</v>
          </cell>
          <cell r="M188">
            <v>-60</v>
          </cell>
        </row>
        <row r="189">
          <cell r="B189" t="str">
            <v>7AK397</v>
          </cell>
          <cell r="C189">
            <v>-12284</v>
          </cell>
          <cell r="D189" t="str">
            <v>口腔全科</v>
          </cell>
          <cell r="E189">
            <v>18367806102</v>
          </cell>
          <cell r="F189" t="str">
            <v>2020年</v>
          </cell>
          <cell r="G189" t="str">
            <v>规培研究生</v>
          </cell>
          <cell r="H189" t="str">
            <v>执业医师</v>
          </cell>
          <cell r="I189" t="str">
            <v>口腔科（口腔急诊）</v>
          </cell>
          <cell r="J189">
            <v>-20</v>
          </cell>
          <cell r="K189">
            <v>-20</v>
          </cell>
          <cell r="L189">
            <v>-20</v>
          </cell>
          <cell r="M189">
            <v>-60</v>
          </cell>
        </row>
        <row r="190">
          <cell r="B190" t="str">
            <v>7AK400</v>
          </cell>
          <cell r="C190">
            <v>-12287</v>
          </cell>
          <cell r="D190" t="str">
            <v>口腔全科</v>
          </cell>
          <cell r="E190">
            <v>18092070236</v>
          </cell>
          <cell r="F190" t="str">
            <v>2020年</v>
          </cell>
          <cell r="G190" t="str">
            <v>规培研究生</v>
          </cell>
          <cell r="H190" t="str">
            <v>执业医师</v>
          </cell>
          <cell r="I190" t="str">
            <v>口腔科（口腔急诊）</v>
          </cell>
          <cell r="J190">
            <v>-20</v>
          </cell>
          <cell r="K190">
            <v>-20</v>
          </cell>
          <cell r="L190">
            <v>-20</v>
          </cell>
          <cell r="M190">
            <v>-60</v>
          </cell>
        </row>
        <row r="191">
          <cell r="B191" t="str">
            <v>7AK398</v>
          </cell>
          <cell r="C191">
            <v>-12285</v>
          </cell>
          <cell r="D191" t="str">
            <v>口腔全科</v>
          </cell>
          <cell r="E191">
            <v>13101507388</v>
          </cell>
          <cell r="F191" t="str">
            <v>2020年</v>
          </cell>
          <cell r="G191" t="str">
            <v>规培研究生</v>
          </cell>
          <cell r="H191" t="str">
            <v>执业医师</v>
          </cell>
          <cell r="I191" t="str">
            <v>口腔科（口腔急诊）</v>
          </cell>
          <cell r="J191">
            <v>-20</v>
          </cell>
          <cell r="K191">
            <v>-20</v>
          </cell>
          <cell r="L191">
            <v>-20</v>
          </cell>
          <cell r="M191">
            <v>-60</v>
          </cell>
        </row>
        <row r="192">
          <cell r="B192" t="str">
            <v>7AK399</v>
          </cell>
          <cell r="C192">
            <v>-12286</v>
          </cell>
          <cell r="D192" t="str">
            <v>口腔全科</v>
          </cell>
          <cell r="E192">
            <v>18072371651</v>
          </cell>
          <cell r="F192" t="str">
            <v>2020年</v>
          </cell>
          <cell r="G192" t="str">
            <v>规培研究生</v>
          </cell>
          <cell r="H192" t="str">
            <v>执业医师</v>
          </cell>
          <cell r="I192" t="str">
            <v>口腔科（口腔急诊）</v>
          </cell>
          <cell r="J192">
            <v>-20</v>
          </cell>
          <cell r="K192">
            <v>-20</v>
          </cell>
          <cell r="L192">
            <v>-20</v>
          </cell>
          <cell r="M192">
            <v>-60</v>
          </cell>
        </row>
        <row r="193">
          <cell r="B193" t="str">
            <v>7AK396</v>
          </cell>
          <cell r="C193">
            <v>-12283</v>
          </cell>
          <cell r="D193" t="str">
            <v>口腔全科</v>
          </cell>
          <cell r="E193">
            <v>13858813358</v>
          </cell>
          <cell r="F193" t="str">
            <v>2020年</v>
          </cell>
          <cell r="G193" t="str">
            <v>规培研究生</v>
          </cell>
          <cell r="H193" t="str">
            <v>执业医师</v>
          </cell>
          <cell r="I193" t="str">
            <v>口腔科（牙周科）</v>
          </cell>
          <cell r="J193">
            <v>-20</v>
          </cell>
          <cell r="K193">
            <v>-20</v>
          </cell>
          <cell r="L193">
            <v>-20</v>
          </cell>
          <cell r="M193">
            <v>-60</v>
          </cell>
        </row>
        <row r="194">
          <cell r="B194" t="str">
            <v>7AK395</v>
          </cell>
          <cell r="C194">
            <v>-12282</v>
          </cell>
          <cell r="D194" t="str">
            <v>口腔全科</v>
          </cell>
          <cell r="E194">
            <v>15057721519</v>
          </cell>
          <cell r="F194" t="str">
            <v>2020年</v>
          </cell>
          <cell r="G194" t="str">
            <v>规培研究生</v>
          </cell>
          <cell r="H194" t="str">
            <v>执业医师</v>
          </cell>
          <cell r="I194" t="str">
            <v>口腔科（口腔颌面外科）</v>
          </cell>
        </row>
        <row r="194">
          <cell r="K194">
            <v>-20</v>
          </cell>
          <cell r="L194">
            <v>-20</v>
          </cell>
          <cell r="M194">
            <v>-40</v>
          </cell>
        </row>
        <row r="195">
          <cell r="B195" t="str">
            <v>7AK392</v>
          </cell>
          <cell r="C195">
            <v>-12279</v>
          </cell>
          <cell r="D195" t="str">
            <v>临床病理科</v>
          </cell>
          <cell r="E195">
            <v>15328407953</v>
          </cell>
          <cell r="F195" t="str">
            <v>2020年</v>
          </cell>
          <cell r="G195" t="str">
            <v>规培研究生</v>
          </cell>
          <cell r="H195" t="str">
            <v>执业医师</v>
          </cell>
          <cell r="I195" t="str">
            <v>病理科（组织病理诊断和/分子病理诊断）</v>
          </cell>
          <cell r="J195">
            <v>-20</v>
          </cell>
          <cell r="K195">
            <v>-20</v>
          </cell>
          <cell r="L195">
            <v>-20</v>
          </cell>
          <cell r="M195">
            <v>-60</v>
          </cell>
        </row>
        <row r="196">
          <cell r="B196" t="str">
            <v>7AK393</v>
          </cell>
          <cell r="C196">
            <v>-12280</v>
          </cell>
          <cell r="D196" t="str">
            <v>临床病理科</v>
          </cell>
          <cell r="E196">
            <v>18176249403</v>
          </cell>
          <cell r="F196" t="str">
            <v>2020年</v>
          </cell>
          <cell r="G196" t="str">
            <v>规培研究生</v>
          </cell>
          <cell r="H196" t="str">
            <v>执业医师</v>
          </cell>
          <cell r="I196" t="str">
            <v>病理科（组织病理诊断和/分子病理诊断）</v>
          </cell>
        </row>
        <row r="196">
          <cell r="L196">
            <v>-20</v>
          </cell>
          <cell r="M196">
            <v>-20</v>
          </cell>
        </row>
        <row r="197">
          <cell r="B197" t="str">
            <v>7AK394</v>
          </cell>
          <cell r="C197">
            <v>-12281</v>
          </cell>
          <cell r="D197" t="str">
            <v>临床病理科</v>
          </cell>
          <cell r="E197">
            <v>15267770795</v>
          </cell>
          <cell r="F197" t="str">
            <v>2020年</v>
          </cell>
          <cell r="G197" t="str">
            <v>规培研究生</v>
          </cell>
          <cell r="H197" t="str">
            <v>执业医师</v>
          </cell>
          <cell r="I197" t="str">
            <v>病理科（组织病理诊断和/分子病理诊断）</v>
          </cell>
          <cell r="J197">
            <v>-20</v>
          </cell>
          <cell r="K197">
            <v>-20</v>
          </cell>
          <cell r="L197">
            <v>-20</v>
          </cell>
          <cell r="M197">
            <v>-60</v>
          </cell>
        </row>
        <row r="198">
          <cell r="B198" t="str">
            <v>7AK380</v>
          </cell>
          <cell r="C198">
            <v>-12267</v>
          </cell>
          <cell r="D198" t="str">
            <v>麻醉科</v>
          </cell>
          <cell r="E198">
            <v>15622172934</v>
          </cell>
          <cell r="F198" t="str">
            <v>2020年</v>
          </cell>
          <cell r="G198" t="str">
            <v>规培研究生</v>
          </cell>
          <cell r="H198" t="str">
            <v>执业医师</v>
          </cell>
          <cell r="I198" t="str">
            <v>心胸外科</v>
          </cell>
        </row>
        <row r="198">
          <cell r="L198">
            <v>-20</v>
          </cell>
          <cell r="M198">
            <v>-20</v>
          </cell>
        </row>
        <row r="199">
          <cell r="B199" t="str">
            <v>7AK022</v>
          </cell>
          <cell r="C199">
            <v>-11700</v>
          </cell>
          <cell r="D199" t="str">
            <v>麻醉科</v>
          </cell>
          <cell r="E199">
            <v>13868303697</v>
          </cell>
          <cell r="F199" t="str">
            <v>2020年</v>
          </cell>
          <cell r="G199" t="str">
            <v>规培研究生</v>
          </cell>
          <cell r="H199" t="str">
            <v>执业医师</v>
          </cell>
          <cell r="I199" t="str">
            <v>ICU</v>
          </cell>
          <cell r="J199">
            <v>-20</v>
          </cell>
          <cell r="K199">
            <v>-20</v>
          </cell>
          <cell r="L199">
            <v>-20</v>
          </cell>
          <cell r="M199">
            <v>-60</v>
          </cell>
        </row>
        <row r="200">
          <cell r="B200" t="str">
            <v>7AK372</v>
          </cell>
          <cell r="C200">
            <v>-12259</v>
          </cell>
          <cell r="D200" t="str">
            <v>麻醉科</v>
          </cell>
          <cell r="E200">
            <v>15058302192</v>
          </cell>
          <cell r="F200" t="str">
            <v>2020年</v>
          </cell>
          <cell r="G200" t="str">
            <v>规培研究生</v>
          </cell>
          <cell r="H200" t="str">
            <v>执业医师</v>
          </cell>
          <cell r="I200" t="str">
            <v>ICU</v>
          </cell>
          <cell r="J200">
            <v>-20</v>
          </cell>
          <cell r="K200">
            <v>-20</v>
          </cell>
          <cell r="L200">
            <v>-20</v>
          </cell>
          <cell r="M200">
            <v>-60</v>
          </cell>
        </row>
        <row r="201">
          <cell r="B201" t="str">
            <v>7AK371</v>
          </cell>
          <cell r="C201">
            <v>-12258</v>
          </cell>
          <cell r="D201" t="str">
            <v>麻醉科</v>
          </cell>
          <cell r="E201">
            <v>18257753013</v>
          </cell>
          <cell r="F201" t="str">
            <v>2020年</v>
          </cell>
          <cell r="G201" t="str">
            <v>规培研究生</v>
          </cell>
          <cell r="H201" t="str">
            <v>执业医师</v>
          </cell>
          <cell r="I201" t="str">
            <v>疼痛科</v>
          </cell>
        </row>
        <row r="201">
          <cell r="L201">
            <v>-20</v>
          </cell>
          <cell r="M201">
            <v>-20</v>
          </cell>
        </row>
        <row r="202">
          <cell r="B202" t="str">
            <v>7AK367</v>
          </cell>
          <cell r="C202">
            <v>-12254</v>
          </cell>
          <cell r="D202" t="str">
            <v>麻醉科</v>
          </cell>
          <cell r="E202">
            <v>18267836708</v>
          </cell>
          <cell r="F202" t="str">
            <v>2020年</v>
          </cell>
          <cell r="G202" t="str">
            <v>规培研究生</v>
          </cell>
          <cell r="H202" t="str">
            <v>执业医师</v>
          </cell>
          <cell r="I202" t="str">
            <v>ICU</v>
          </cell>
          <cell r="J202">
            <v>-20</v>
          </cell>
          <cell r="K202">
            <v>-20</v>
          </cell>
          <cell r="L202">
            <v>-20</v>
          </cell>
          <cell r="M202">
            <v>-60</v>
          </cell>
        </row>
        <row r="203">
          <cell r="B203" t="str">
            <v>7AK370</v>
          </cell>
          <cell r="C203">
            <v>-12257</v>
          </cell>
          <cell r="D203" t="str">
            <v>麻醉科</v>
          </cell>
          <cell r="E203">
            <v>13588246294</v>
          </cell>
          <cell r="F203" t="str">
            <v>2020年</v>
          </cell>
          <cell r="G203" t="str">
            <v>规培研究生</v>
          </cell>
          <cell r="H203" t="str">
            <v>执业医师</v>
          </cell>
          <cell r="I203" t="str">
            <v>麻醉科（小儿外科麻醉）</v>
          </cell>
          <cell r="J203">
            <v>-20</v>
          </cell>
          <cell r="K203">
            <v>-20</v>
          </cell>
          <cell r="L203">
            <v>-20</v>
          </cell>
          <cell r="M203">
            <v>-60</v>
          </cell>
        </row>
        <row r="204">
          <cell r="B204" t="str">
            <v>7AK376</v>
          </cell>
          <cell r="C204">
            <v>-12263</v>
          </cell>
          <cell r="D204" t="str">
            <v>麻醉科</v>
          </cell>
          <cell r="E204">
            <v>18863666608</v>
          </cell>
          <cell r="F204" t="str">
            <v>2020年</v>
          </cell>
          <cell r="G204" t="str">
            <v>规培研究生</v>
          </cell>
          <cell r="H204" t="str">
            <v>执业医师</v>
          </cell>
          <cell r="I204" t="str">
            <v>放射科</v>
          </cell>
          <cell r="J204">
            <v>-20</v>
          </cell>
          <cell r="K204">
            <v>-20</v>
          </cell>
          <cell r="L204">
            <v>-20</v>
          </cell>
          <cell r="M204">
            <v>-60</v>
          </cell>
        </row>
        <row r="205">
          <cell r="B205" t="str">
            <v>7AK378</v>
          </cell>
          <cell r="C205">
            <v>-12265</v>
          </cell>
          <cell r="D205" t="str">
            <v>麻醉科</v>
          </cell>
          <cell r="E205">
            <v>18815153567</v>
          </cell>
          <cell r="F205" t="str">
            <v>2020年</v>
          </cell>
          <cell r="G205" t="str">
            <v>规培研究生</v>
          </cell>
          <cell r="H205" t="str">
            <v>执业医师</v>
          </cell>
          <cell r="I205" t="str">
            <v>麻醉科（眼科和耳鼻咽喉科麻醉）</v>
          </cell>
          <cell r="J205">
            <v>-20</v>
          </cell>
          <cell r="K205">
            <v>-20</v>
          </cell>
          <cell r="L205">
            <v>-20</v>
          </cell>
          <cell r="M205">
            <v>-60</v>
          </cell>
        </row>
        <row r="206">
          <cell r="B206" t="str">
            <v>7AK379</v>
          </cell>
          <cell r="C206">
            <v>-12266</v>
          </cell>
          <cell r="D206" t="str">
            <v>麻醉科</v>
          </cell>
          <cell r="E206">
            <v>15058301383</v>
          </cell>
          <cell r="F206" t="str">
            <v>2020年</v>
          </cell>
          <cell r="G206" t="str">
            <v>规培研究生</v>
          </cell>
          <cell r="H206" t="str">
            <v>执业医师</v>
          </cell>
          <cell r="I206" t="str">
            <v>麻醉科（麻醉恢复室）</v>
          </cell>
          <cell r="J206">
            <v>-20</v>
          </cell>
          <cell r="K206">
            <v>-20</v>
          </cell>
          <cell r="L206">
            <v>-20</v>
          </cell>
          <cell r="M206">
            <v>-60</v>
          </cell>
        </row>
        <row r="207">
          <cell r="B207" t="str">
            <v>7AK369</v>
          </cell>
          <cell r="C207">
            <v>-12256</v>
          </cell>
          <cell r="D207" t="str">
            <v>麻醉科</v>
          </cell>
          <cell r="E207">
            <v>18772821041</v>
          </cell>
          <cell r="F207" t="str">
            <v>2020年</v>
          </cell>
          <cell r="G207" t="str">
            <v>规培研究生</v>
          </cell>
          <cell r="H207" t="str">
            <v>执业医师</v>
          </cell>
          <cell r="I207" t="str">
            <v>疼痛科</v>
          </cell>
          <cell r="J207">
            <v>-20</v>
          </cell>
          <cell r="K207">
            <v>-20</v>
          </cell>
          <cell r="L207">
            <v>-20</v>
          </cell>
          <cell r="M207">
            <v>-60</v>
          </cell>
        </row>
        <row r="208">
          <cell r="B208" t="str">
            <v>7AK373</v>
          </cell>
          <cell r="C208">
            <v>-12260</v>
          </cell>
          <cell r="D208" t="str">
            <v>麻醉科</v>
          </cell>
          <cell r="E208">
            <v>18971721539</v>
          </cell>
          <cell r="F208" t="str">
            <v>2020年</v>
          </cell>
          <cell r="G208" t="str">
            <v>规培研究生</v>
          </cell>
          <cell r="H208" t="str">
            <v>执业医师</v>
          </cell>
          <cell r="I208" t="str">
            <v>ICU</v>
          </cell>
        </row>
        <row r="208">
          <cell r="M208">
            <v>0</v>
          </cell>
        </row>
        <row r="209">
          <cell r="B209" t="str">
            <v>7AK368</v>
          </cell>
          <cell r="C209">
            <v>-12255</v>
          </cell>
          <cell r="D209" t="str">
            <v>麻醉科</v>
          </cell>
          <cell r="E209">
            <v>15988762371</v>
          </cell>
          <cell r="F209" t="str">
            <v>2020年</v>
          </cell>
          <cell r="G209" t="str">
            <v>规培研究生</v>
          </cell>
          <cell r="H209" t="str">
            <v>执业医师</v>
          </cell>
          <cell r="I209" t="str">
            <v>神经外科</v>
          </cell>
        </row>
        <row r="209">
          <cell r="K209">
            <v>-20</v>
          </cell>
          <cell r="L209">
            <v>-20</v>
          </cell>
          <cell r="M209">
            <v>-40</v>
          </cell>
        </row>
        <row r="210">
          <cell r="B210" t="str">
            <v>7AK374</v>
          </cell>
          <cell r="C210">
            <v>-12261</v>
          </cell>
          <cell r="D210" t="str">
            <v>麻醉科</v>
          </cell>
          <cell r="E210">
            <v>13806860983</v>
          </cell>
          <cell r="F210" t="str">
            <v>2020年</v>
          </cell>
          <cell r="G210" t="str">
            <v>规培研究生</v>
          </cell>
          <cell r="H210" t="str">
            <v>执业医师</v>
          </cell>
          <cell r="I210" t="str">
            <v>心胸外科</v>
          </cell>
        </row>
        <row r="210">
          <cell r="M210">
            <v>0</v>
          </cell>
        </row>
        <row r="211">
          <cell r="B211" t="str">
            <v>7AK377</v>
          </cell>
          <cell r="C211">
            <v>-12264</v>
          </cell>
          <cell r="D211" t="str">
            <v>麻醉科</v>
          </cell>
          <cell r="E211">
            <v>15722875305</v>
          </cell>
          <cell r="F211" t="str">
            <v>2020年</v>
          </cell>
          <cell r="G211" t="str">
            <v>规培研究生</v>
          </cell>
          <cell r="H211" t="str">
            <v>执业医师</v>
          </cell>
          <cell r="I211" t="str">
            <v>ICU</v>
          </cell>
        </row>
        <row r="211">
          <cell r="L211">
            <v>-20</v>
          </cell>
          <cell r="M211">
            <v>-20</v>
          </cell>
        </row>
        <row r="212">
          <cell r="B212" t="str">
            <v>7AK375</v>
          </cell>
          <cell r="C212">
            <v>-12262</v>
          </cell>
          <cell r="D212" t="str">
            <v>麻醉科</v>
          </cell>
          <cell r="E212">
            <v>13967868110</v>
          </cell>
          <cell r="F212" t="str">
            <v>2020年</v>
          </cell>
          <cell r="G212" t="str">
            <v>规培研究生</v>
          </cell>
          <cell r="H212" t="str">
            <v>执业医师</v>
          </cell>
          <cell r="I212" t="str">
            <v>ICU</v>
          </cell>
        </row>
        <row r="212">
          <cell r="L212">
            <v>-20</v>
          </cell>
          <cell r="M212">
            <v>-20</v>
          </cell>
        </row>
        <row r="213">
          <cell r="B213" t="str">
            <v>7AK209</v>
          </cell>
          <cell r="C213">
            <v>-12095</v>
          </cell>
          <cell r="D213" t="str">
            <v>内科</v>
          </cell>
          <cell r="E213">
            <v>15057762608</v>
          </cell>
          <cell r="F213" t="str">
            <v>2020年</v>
          </cell>
          <cell r="G213" t="str">
            <v>规培研究生</v>
          </cell>
          <cell r="H213" t="str">
            <v>执业医师</v>
          </cell>
          <cell r="I213" t="str">
            <v>ICU</v>
          </cell>
        </row>
        <row r="213">
          <cell r="K213">
            <v>-20</v>
          </cell>
          <cell r="L213">
            <v>-20</v>
          </cell>
          <cell r="M213">
            <v>-40</v>
          </cell>
        </row>
        <row r="214">
          <cell r="B214" t="str">
            <v>7AK239</v>
          </cell>
          <cell r="C214">
            <v>-12125</v>
          </cell>
          <cell r="D214" t="str">
            <v>内科</v>
          </cell>
          <cell r="E214">
            <v>18281945371</v>
          </cell>
          <cell r="F214" t="str">
            <v>2020年</v>
          </cell>
          <cell r="G214" t="str">
            <v>规培研究生</v>
          </cell>
          <cell r="H214" t="str">
            <v>执业医师</v>
          </cell>
          <cell r="I214" t="str">
            <v>皮肤科</v>
          </cell>
        </row>
        <row r="214">
          <cell r="K214">
            <v>-20</v>
          </cell>
          <cell r="L214">
            <v>-20</v>
          </cell>
          <cell r="M214">
            <v>-40</v>
          </cell>
        </row>
        <row r="215">
          <cell r="B215" t="str">
            <v>7AK190</v>
          </cell>
          <cell r="C215">
            <v>-12076</v>
          </cell>
          <cell r="D215" t="str">
            <v>内科</v>
          </cell>
          <cell r="E215">
            <v>18066296878</v>
          </cell>
          <cell r="F215" t="str">
            <v>2020年</v>
          </cell>
          <cell r="G215" t="str">
            <v>规培研究生</v>
          </cell>
          <cell r="H215" t="str">
            <v>执业医师</v>
          </cell>
          <cell r="I215" t="str">
            <v>肿瘤内科</v>
          </cell>
          <cell r="J215">
            <v>-20</v>
          </cell>
          <cell r="K215">
            <v>-20</v>
          </cell>
          <cell r="L215">
            <v>-20</v>
          </cell>
          <cell r="M215">
            <v>-60</v>
          </cell>
        </row>
        <row r="216">
          <cell r="B216" t="str">
            <v>7AK201</v>
          </cell>
          <cell r="C216">
            <v>-12087</v>
          </cell>
          <cell r="D216" t="str">
            <v>内科</v>
          </cell>
          <cell r="E216">
            <v>18895682837</v>
          </cell>
          <cell r="F216" t="str">
            <v>2020年</v>
          </cell>
          <cell r="G216" t="str">
            <v>规培研究生</v>
          </cell>
          <cell r="H216" t="str">
            <v>执业医师</v>
          </cell>
          <cell r="I216" t="str">
            <v>呼吸内科（内科门诊）</v>
          </cell>
        </row>
        <row r="216">
          <cell r="M216">
            <v>0</v>
          </cell>
        </row>
        <row r="217">
          <cell r="B217" t="str">
            <v>7AK204</v>
          </cell>
          <cell r="C217">
            <v>-12090</v>
          </cell>
          <cell r="D217" t="str">
            <v>内科</v>
          </cell>
          <cell r="E217">
            <v>15058323363</v>
          </cell>
          <cell r="F217" t="str">
            <v>2020年</v>
          </cell>
          <cell r="G217" t="str">
            <v>规培研究生</v>
          </cell>
          <cell r="H217" t="str">
            <v>执业医师</v>
          </cell>
          <cell r="I217" t="str">
            <v>放射科</v>
          </cell>
        </row>
        <row r="217">
          <cell r="K217">
            <v>-20</v>
          </cell>
          <cell r="L217">
            <v>-20</v>
          </cell>
          <cell r="M217">
            <v>-40</v>
          </cell>
        </row>
        <row r="218">
          <cell r="B218" t="str">
            <v>7AK220</v>
          </cell>
          <cell r="C218">
            <v>-12106</v>
          </cell>
          <cell r="D218" t="str">
            <v>内科</v>
          </cell>
          <cell r="E218">
            <v>17858504591</v>
          </cell>
          <cell r="F218" t="str">
            <v>2020年</v>
          </cell>
          <cell r="G218" t="str">
            <v>规培研究生</v>
          </cell>
          <cell r="H218" t="str">
            <v>执业医师</v>
          </cell>
          <cell r="I218" t="str">
            <v>心血管内科</v>
          </cell>
        </row>
        <row r="218">
          <cell r="L218">
            <v>-20</v>
          </cell>
          <cell r="M218">
            <v>-20</v>
          </cell>
        </row>
        <row r="219">
          <cell r="B219" t="str">
            <v>7AK221</v>
          </cell>
          <cell r="C219">
            <v>-12107</v>
          </cell>
          <cell r="D219" t="str">
            <v>内科</v>
          </cell>
          <cell r="E219">
            <v>18969736927</v>
          </cell>
          <cell r="F219" t="str">
            <v>2020年</v>
          </cell>
          <cell r="G219" t="str">
            <v>规培研究生</v>
          </cell>
          <cell r="H219" t="str">
            <v>执业医师</v>
          </cell>
          <cell r="I219" t="str">
            <v>放射科</v>
          </cell>
          <cell r="J219">
            <v>-20</v>
          </cell>
          <cell r="K219">
            <v>-20</v>
          </cell>
          <cell r="L219">
            <v>-20</v>
          </cell>
          <cell r="M219">
            <v>-60</v>
          </cell>
        </row>
        <row r="220">
          <cell r="B220" t="str">
            <v>7AK214</v>
          </cell>
          <cell r="C220">
            <v>-12100</v>
          </cell>
          <cell r="D220" t="str">
            <v>内科</v>
          </cell>
          <cell r="E220">
            <v>13857719371</v>
          </cell>
          <cell r="F220" t="str">
            <v>2020年</v>
          </cell>
          <cell r="G220" t="str">
            <v>规培研究生</v>
          </cell>
          <cell r="H220" t="str">
            <v>执业医师</v>
          </cell>
          <cell r="I220" t="str">
            <v>呼吸内科</v>
          </cell>
          <cell r="J220">
            <v>-20</v>
          </cell>
        </row>
        <row r="220">
          <cell r="M220">
            <v>-20</v>
          </cell>
        </row>
        <row r="221">
          <cell r="B221" t="str">
            <v>7AK205</v>
          </cell>
          <cell r="C221">
            <v>-12091</v>
          </cell>
          <cell r="D221" t="str">
            <v>内科</v>
          </cell>
          <cell r="E221">
            <v>18257766338</v>
          </cell>
          <cell r="F221" t="str">
            <v>2020年</v>
          </cell>
          <cell r="G221" t="str">
            <v>规培研究生</v>
          </cell>
          <cell r="H221" t="str">
            <v>执业医师</v>
          </cell>
          <cell r="I221" t="str">
            <v>心血管内科</v>
          </cell>
          <cell r="J221">
            <v>-20</v>
          </cell>
          <cell r="K221">
            <v>-20</v>
          </cell>
          <cell r="L221">
            <v>-20</v>
          </cell>
          <cell r="M221">
            <v>-60</v>
          </cell>
        </row>
        <row r="222">
          <cell r="B222" t="str">
            <v>7AK233</v>
          </cell>
          <cell r="C222">
            <v>-12119</v>
          </cell>
          <cell r="D222" t="str">
            <v>内科</v>
          </cell>
          <cell r="E222">
            <v>18857756212</v>
          </cell>
          <cell r="F222" t="str">
            <v>2020年</v>
          </cell>
          <cell r="G222" t="str">
            <v>规培研究生</v>
          </cell>
          <cell r="H222" t="str">
            <v>执业医师</v>
          </cell>
          <cell r="I222" t="str">
            <v>呼吸内科</v>
          </cell>
        </row>
        <row r="222">
          <cell r="M222">
            <v>0</v>
          </cell>
        </row>
        <row r="223">
          <cell r="B223" t="str">
            <v>7AK235</v>
          </cell>
          <cell r="C223">
            <v>-12121</v>
          </cell>
          <cell r="D223" t="str">
            <v>内科</v>
          </cell>
          <cell r="E223">
            <v>18267735271</v>
          </cell>
          <cell r="F223" t="str">
            <v>2020年</v>
          </cell>
          <cell r="G223" t="str">
            <v>规培研究生</v>
          </cell>
          <cell r="H223" t="str">
            <v>执业医师</v>
          </cell>
          <cell r="I223" t="str">
            <v>消化内科</v>
          </cell>
          <cell r="J223">
            <v>-20</v>
          </cell>
          <cell r="K223">
            <v>-20</v>
          </cell>
          <cell r="L223">
            <v>-20</v>
          </cell>
          <cell r="M223">
            <v>-60</v>
          </cell>
        </row>
        <row r="224">
          <cell r="B224" t="str">
            <v>7AK185</v>
          </cell>
          <cell r="C224">
            <v>-12071</v>
          </cell>
          <cell r="D224" t="str">
            <v>内科</v>
          </cell>
          <cell r="E224">
            <v>18858791960</v>
          </cell>
          <cell r="F224" t="str">
            <v>2020年</v>
          </cell>
          <cell r="G224" t="str">
            <v>规培研究生</v>
          </cell>
          <cell r="H224" t="str">
            <v>执业医师</v>
          </cell>
          <cell r="I224" t="str">
            <v>呼吸内科</v>
          </cell>
          <cell r="J224">
            <v>-20</v>
          </cell>
          <cell r="K224">
            <v>-20</v>
          </cell>
          <cell r="L224">
            <v>-20</v>
          </cell>
          <cell r="M224">
            <v>-60</v>
          </cell>
        </row>
        <row r="225">
          <cell r="B225" t="str">
            <v>7AK227</v>
          </cell>
          <cell r="C225">
            <v>-12113</v>
          </cell>
          <cell r="D225" t="str">
            <v>内科</v>
          </cell>
          <cell r="E225">
            <v>18267830738</v>
          </cell>
          <cell r="F225" t="str">
            <v>2020年</v>
          </cell>
          <cell r="G225" t="str">
            <v>规培研究生</v>
          </cell>
          <cell r="H225" t="str">
            <v>执业医师</v>
          </cell>
          <cell r="I225" t="str">
            <v>肾内科</v>
          </cell>
          <cell r="J225">
            <v>-20</v>
          </cell>
          <cell r="K225">
            <v>-20</v>
          </cell>
          <cell r="L225">
            <v>-20</v>
          </cell>
          <cell r="M225">
            <v>-60</v>
          </cell>
        </row>
        <row r="226">
          <cell r="B226" t="str">
            <v>7AK225</v>
          </cell>
          <cell r="C226">
            <v>-12111</v>
          </cell>
          <cell r="D226" t="str">
            <v>内科</v>
          </cell>
          <cell r="E226">
            <v>13958910628</v>
          </cell>
          <cell r="F226" t="str">
            <v>2020年</v>
          </cell>
          <cell r="G226" t="str">
            <v>规培研究生</v>
          </cell>
          <cell r="H226" t="str">
            <v>执业医师</v>
          </cell>
          <cell r="I226" t="str">
            <v>血液内科</v>
          </cell>
          <cell r="J226">
            <v>-20</v>
          </cell>
          <cell r="K226">
            <v>-20</v>
          </cell>
          <cell r="L226">
            <v>-20</v>
          </cell>
          <cell r="M226">
            <v>-60</v>
          </cell>
        </row>
        <row r="227">
          <cell r="B227" t="str">
            <v>7AK226</v>
          </cell>
          <cell r="C227">
            <v>-12112</v>
          </cell>
          <cell r="D227" t="str">
            <v>内科</v>
          </cell>
          <cell r="E227">
            <v>13735394696</v>
          </cell>
          <cell r="F227" t="str">
            <v>2020年</v>
          </cell>
          <cell r="G227" t="str">
            <v>规培研究生</v>
          </cell>
          <cell r="H227" t="str">
            <v>执业医师</v>
          </cell>
          <cell r="I227" t="str">
            <v>肾内科</v>
          </cell>
        </row>
        <row r="227">
          <cell r="M227">
            <v>0</v>
          </cell>
        </row>
        <row r="228">
          <cell r="B228" t="str">
            <v>7AK194</v>
          </cell>
          <cell r="C228">
            <v>-12080</v>
          </cell>
          <cell r="D228" t="str">
            <v>内科</v>
          </cell>
          <cell r="E228">
            <v>18969578873</v>
          </cell>
          <cell r="F228" t="str">
            <v>2020年</v>
          </cell>
          <cell r="G228" t="str">
            <v>规培研究生</v>
          </cell>
          <cell r="H228" t="str">
            <v>执业医师</v>
          </cell>
          <cell r="I228" t="str">
            <v>消化内科</v>
          </cell>
        </row>
        <row r="228">
          <cell r="L228">
            <v>-20</v>
          </cell>
          <cell r="M228">
            <v>-20</v>
          </cell>
        </row>
        <row r="229">
          <cell r="B229" t="str">
            <v>7AK189</v>
          </cell>
          <cell r="C229">
            <v>-12075</v>
          </cell>
          <cell r="D229" t="str">
            <v>内科</v>
          </cell>
          <cell r="E229">
            <v>15727856927</v>
          </cell>
          <cell r="F229" t="str">
            <v>2020年</v>
          </cell>
          <cell r="G229" t="str">
            <v>规培研究生</v>
          </cell>
          <cell r="H229" t="str">
            <v>执业医师</v>
          </cell>
          <cell r="I229" t="str">
            <v>核医学科</v>
          </cell>
          <cell r="J229">
            <v>-20</v>
          </cell>
          <cell r="K229">
            <v>-20</v>
          </cell>
          <cell r="L229">
            <v>-20</v>
          </cell>
          <cell r="M229">
            <v>-60</v>
          </cell>
        </row>
        <row r="230">
          <cell r="B230" t="str">
            <v>7AK181</v>
          </cell>
          <cell r="C230">
            <v>-12067</v>
          </cell>
          <cell r="D230" t="str">
            <v>内科</v>
          </cell>
          <cell r="E230">
            <v>18857755732</v>
          </cell>
          <cell r="F230" t="str">
            <v>2020年</v>
          </cell>
          <cell r="G230" t="str">
            <v>规培研究生</v>
          </cell>
          <cell r="H230" t="str">
            <v>执业医师</v>
          </cell>
          <cell r="I230" t="str">
            <v>肿瘤内科</v>
          </cell>
          <cell r="J230">
            <v>-20</v>
          </cell>
          <cell r="K230">
            <v>-20</v>
          </cell>
          <cell r="L230">
            <v>-20</v>
          </cell>
          <cell r="M230">
            <v>-60</v>
          </cell>
        </row>
        <row r="231">
          <cell r="B231" t="str">
            <v>7AK184</v>
          </cell>
          <cell r="C231">
            <v>-12070</v>
          </cell>
          <cell r="D231" t="str">
            <v>内科</v>
          </cell>
          <cell r="E231">
            <v>18267721160</v>
          </cell>
          <cell r="F231" t="str">
            <v>2020年</v>
          </cell>
          <cell r="G231" t="str">
            <v>规培研究生</v>
          </cell>
          <cell r="H231" t="str">
            <v>执业医师</v>
          </cell>
          <cell r="I231" t="str">
            <v>风湿免疫科</v>
          </cell>
          <cell r="J231">
            <v>-20</v>
          </cell>
          <cell r="K231">
            <v>-20</v>
          </cell>
          <cell r="L231">
            <v>-20</v>
          </cell>
          <cell r="M231">
            <v>-60</v>
          </cell>
        </row>
        <row r="232">
          <cell r="B232" t="str">
            <v>7AK002</v>
          </cell>
          <cell r="C232">
            <v>-11680</v>
          </cell>
          <cell r="D232" t="str">
            <v>内科</v>
          </cell>
          <cell r="E232">
            <v>13968885615</v>
          </cell>
          <cell r="F232" t="str">
            <v>2020年</v>
          </cell>
          <cell r="G232" t="str">
            <v>规培研究生</v>
          </cell>
          <cell r="H232" t="str">
            <v>执业医师</v>
          </cell>
          <cell r="I232" t="str">
            <v>肾内科</v>
          </cell>
        </row>
        <row r="232">
          <cell r="M232">
            <v>0</v>
          </cell>
        </row>
        <row r="233">
          <cell r="B233" t="str">
            <v>7AK015</v>
          </cell>
          <cell r="C233">
            <v>-11693</v>
          </cell>
          <cell r="D233" t="str">
            <v>内科</v>
          </cell>
          <cell r="E233">
            <v>15957793663</v>
          </cell>
          <cell r="F233" t="str">
            <v>2020年</v>
          </cell>
          <cell r="G233" t="str">
            <v>规培研究生</v>
          </cell>
          <cell r="H233" t="str">
            <v>执业医师</v>
          </cell>
          <cell r="I233" t="str">
            <v>内分泌科</v>
          </cell>
        </row>
        <row r="233">
          <cell r="M233">
            <v>0</v>
          </cell>
        </row>
        <row r="234">
          <cell r="B234" t="str">
            <v>7AK218</v>
          </cell>
          <cell r="C234">
            <v>-12104</v>
          </cell>
          <cell r="D234" t="str">
            <v>内科</v>
          </cell>
          <cell r="E234">
            <v>18815178700</v>
          </cell>
          <cell r="F234" t="str">
            <v>2020年</v>
          </cell>
          <cell r="G234" t="str">
            <v>规培研究生</v>
          </cell>
          <cell r="H234" t="str">
            <v>执业医师</v>
          </cell>
          <cell r="I234" t="str">
            <v>风湿免疫科</v>
          </cell>
        </row>
        <row r="234">
          <cell r="M234">
            <v>0</v>
          </cell>
        </row>
        <row r="235">
          <cell r="B235" t="str">
            <v>7AK014</v>
          </cell>
          <cell r="C235">
            <v>-11692</v>
          </cell>
          <cell r="D235" t="str">
            <v>内科</v>
          </cell>
          <cell r="E235">
            <v>18257753102</v>
          </cell>
          <cell r="F235" t="str">
            <v>2020年</v>
          </cell>
          <cell r="G235" t="str">
            <v>规培研究生</v>
          </cell>
          <cell r="H235" t="str">
            <v>执业医师</v>
          </cell>
          <cell r="I235" t="str">
            <v>急诊内科</v>
          </cell>
          <cell r="J235">
            <v>-20</v>
          </cell>
          <cell r="K235">
            <v>-20</v>
          </cell>
          <cell r="L235">
            <v>-20</v>
          </cell>
          <cell r="M235">
            <v>-60</v>
          </cell>
        </row>
        <row r="236">
          <cell r="B236" t="str">
            <v>7AK188</v>
          </cell>
          <cell r="C236">
            <v>-12074</v>
          </cell>
          <cell r="D236" t="str">
            <v>内科</v>
          </cell>
          <cell r="E236">
            <v>13705864225</v>
          </cell>
          <cell r="F236" t="str">
            <v>2020年</v>
          </cell>
          <cell r="G236" t="str">
            <v>规培研究生</v>
          </cell>
          <cell r="H236" t="str">
            <v>执业医师</v>
          </cell>
          <cell r="I236" t="str">
            <v>急诊内科</v>
          </cell>
          <cell r="J236">
            <v>-20</v>
          </cell>
          <cell r="K236">
            <v>-20</v>
          </cell>
          <cell r="L236">
            <v>-20</v>
          </cell>
          <cell r="M236">
            <v>-60</v>
          </cell>
        </row>
        <row r="237">
          <cell r="B237" t="str">
            <v>7AK186</v>
          </cell>
          <cell r="C237">
            <v>-12072</v>
          </cell>
          <cell r="D237" t="str">
            <v>内科</v>
          </cell>
          <cell r="E237">
            <v>13858706067</v>
          </cell>
          <cell r="F237" t="str">
            <v>2020年</v>
          </cell>
          <cell r="G237" t="str">
            <v>规培研究生</v>
          </cell>
          <cell r="H237" t="str">
            <v>执业医师</v>
          </cell>
          <cell r="I237" t="str">
            <v>老年病房</v>
          </cell>
        </row>
        <row r="237">
          <cell r="M237">
            <v>0</v>
          </cell>
        </row>
        <row r="238">
          <cell r="B238" t="str">
            <v>7AK222</v>
          </cell>
          <cell r="C238">
            <v>-12108</v>
          </cell>
          <cell r="D238" t="str">
            <v>内科</v>
          </cell>
          <cell r="E238">
            <v>13566280337</v>
          </cell>
          <cell r="F238" t="str">
            <v>2020年</v>
          </cell>
          <cell r="G238" t="str">
            <v>规培研究生</v>
          </cell>
          <cell r="H238" t="str">
            <v>执业医师</v>
          </cell>
          <cell r="I238" t="str">
            <v>急诊内科</v>
          </cell>
          <cell r="J238">
            <v>-20</v>
          </cell>
          <cell r="K238">
            <v>-20</v>
          </cell>
          <cell r="L238">
            <v>-20</v>
          </cell>
          <cell r="M238">
            <v>-60</v>
          </cell>
        </row>
        <row r="239">
          <cell r="B239" t="str">
            <v>7AK206</v>
          </cell>
          <cell r="C239">
            <v>-12092</v>
          </cell>
          <cell r="D239" t="str">
            <v>内科</v>
          </cell>
          <cell r="E239">
            <v>18257755317</v>
          </cell>
          <cell r="F239" t="str">
            <v>2020年</v>
          </cell>
          <cell r="G239" t="str">
            <v>规培研究生</v>
          </cell>
          <cell r="H239" t="str">
            <v>执业医师</v>
          </cell>
          <cell r="I239" t="str">
            <v>内分泌科</v>
          </cell>
          <cell r="J239">
            <v>-20</v>
          </cell>
          <cell r="K239">
            <v>-20</v>
          </cell>
          <cell r="L239">
            <v>-20</v>
          </cell>
          <cell r="M239">
            <v>-60</v>
          </cell>
        </row>
        <row r="240">
          <cell r="B240" t="str">
            <v>7AK210</v>
          </cell>
          <cell r="C240">
            <v>-12096</v>
          </cell>
          <cell r="D240" t="str">
            <v>内科</v>
          </cell>
          <cell r="E240">
            <v>15257716858</v>
          </cell>
          <cell r="F240" t="str">
            <v>2020年</v>
          </cell>
          <cell r="G240" t="str">
            <v>规培研究生</v>
          </cell>
          <cell r="H240" t="str">
            <v>执业医师</v>
          </cell>
          <cell r="I240" t="str">
            <v>超声科</v>
          </cell>
        </row>
        <row r="240">
          <cell r="M240">
            <v>0</v>
          </cell>
        </row>
        <row r="241">
          <cell r="B241" t="str">
            <v>7AK009</v>
          </cell>
          <cell r="C241">
            <v>-11687</v>
          </cell>
          <cell r="D241" t="str">
            <v>内科</v>
          </cell>
          <cell r="E241">
            <v>15868706658</v>
          </cell>
          <cell r="F241" t="str">
            <v>2020年</v>
          </cell>
          <cell r="G241" t="str">
            <v>规培研究生</v>
          </cell>
          <cell r="H241" t="str">
            <v>执业医师</v>
          </cell>
          <cell r="I241" t="str">
            <v>肾内科</v>
          </cell>
          <cell r="J241">
            <v>-20</v>
          </cell>
          <cell r="K241">
            <v>-20</v>
          </cell>
          <cell r="L241">
            <v>-20</v>
          </cell>
          <cell r="M241">
            <v>-60</v>
          </cell>
        </row>
        <row r="242">
          <cell r="B242" t="str">
            <v>7AK199</v>
          </cell>
          <cell r="C242">
            <v>-12085</v>
          </cell>
          <cell r="D242" t="str">
            <v>内科</v>
          </cell>
          <cell r="E242">
            <v>13588164528</v>
          </cell>
          <cell r="F242" t="str">
            <v>2020年</v>
          </cell>
          <cell r="G242" t="str">
            <v>规培研究生</v>
          </cell>
          <cell r="H242" t="str">
            <v>执业医师</v>
          </cell>
          <cell r="I242" t="str">
            <v>心血管内科</v>
          </cell>
          <cell r="J242">
            <v>-20</v>
          </cell>
          <cell r="K242">
            <v>-20</v>
          </cell>
          <cell r="L242">
            <v>-20</v>
          </cell>
          <cell r="M242">
            <v>-60</v>
          </cell>
        </row>
        <row r="243">
          <cell r="B243" t="str">
            <v>7AK229</v>
          </cell>
          <cell r="C243">
            <v>-12115</v>
          </cell>
          <cell r="D243" t="str">
            <v>内科</v>
          </cell>
          <cell r="E243">
            <v>18789025872</v>
          </cell>
          <cell r="F243" t="str">
            <v>2020年</v>
          </cell>
          <cell r="G243" t="str">
            <v>规培研究生</v>
          </cell>
          <cell r="H243" t="str">
            <v>执业医师</v>
          </cell>
          <cell r="I243" t="str">
            <v>心血管内科</v>
          </cell>
        </row>
        <row r="243">
          <cell r="M243">
            <v>0</v>
          </cell>
        </row>
        <row r="244">
          <cell r="B244" t="str">
            <v>7AK195</v>
          </cell>
          <cell r="C244">
            <v>-12081</v>
          </cell>
          <cell r="D244" t="str">
            <v>内科</v>
          </cell>
          <cell r="E244">
            <v>18267788668</v>
          </cell>
          <cell r="F244" t="str">
            <v>2020年</v>
          </cell>
          <cell r="G244" t="str">
            <v>规培研究生</v>
          </cell>
          <cell r="H244" t="str">
            <v>执业医师</v>
          </cell>
          <cell r="I244" t="str">
            <v>感染科</v>
          </cell>
          <cell r="J244">
            <v>-20</v>
          </cell>
        </row>
        <row r="244">
          <cell r="L244">
            <v>-20</v>
          </cell>
          <cell r="M244">
            <v>-40</v>
          </cell>
        </row>
        <row r="245">
          <cell r="B245" t="str">
            <v>7AK192</v>
          </cell>
          <cell r="C245">
            <v>-12078</v>
          </cell>
          <cell r="D245" t="str">
            <v>内科</v>
          </cell>
          <cell r="E245">
            <v>18267729180</v>
          </cell>
          <cell r="F245" t="str">
            <v>2020年</v>
          </cell>
          <cell r="G245" t="str">
            <v>规培研究生</v>
          </cell>
          <cell r="H245" t="str">
            <v>执业医师</v>
          </cell>
          <cell r="I245" t="str">
            <v>内分泌科</v>
          </cell>
        </row>
        <row r="245">
          <cell r="K245">
            <v>-20</v>
          </cell>
          <cell r="L245">
            <v>-20</v>
          </cell>
          <cell r="M245">
            <v>-40</v>
          </cell>
        </row>
        <row r="246">
          <cell r="B246" t="str">
            <v>7AK207</v>
          </cell>
          <cell r="C246">
            <v>-12093</v>
          </cell>
          <cell r="D246" t="str">
            <v>内科</v>
          </cell>
          <cell r="E246">
            <v>13588142996</v>
          </cell>
          <cell r="F246" t="str">
            <v>2020年</v>
          </cell>
          <cell r="G246" t="str">
            <v>规培研究生</v>
          </cell>
          <cell r="H246" t="str">
            <v>执业医师</v>
          </cell>
          <cell r="I246" t="str">
            <v>心血管内科</v>
          </cell>
          <cell r="J246">
            <v>-20</v>
          </cell>
          <cell r="K246">
            <v>-20</v>
          </cell>
          <cell r="L246">
            <v>-20</v>
          </cell>
          <cell r="M246">
            <v>-60</v>
          </cell>
        </row>
        <row r="247">
          <cell r="B247" t="str">
            <v>7AK202</v>
          </cell>
          <cell r="C247">
            <v>-12088</v>
          </cell>
          <cell r="D247" t="str">
            <v>内科</v>
          </cell>
          <cell r="E247">
            <v>13706699601</v>
          </cell>
          <cell r="F247" t="str">
            <v>2020年</v>
          </cell>
          <cell r="G247" t="str">
            <v>规培研究生</v>
          </cell>
          <cell r="H247" t="str">
            <v>执业医师</v>
          </cell>
          <cell r="I247" t="str">
            <v>ICU</v>
          </cell>
        </row>
        <row r="247">
          <cell r="L247">
            <v>-20</v>
          </cell>
          <cell r="M247">
            <v>-20</v>
          </cell>
        </row>
        <row r="248">
          <cell r="B248" t="str">
            <v>7AK231</v>
          </cell>
          <cell r="C248">
            <v>-12117</v>
          </cell>
          <cell r="D248" t="str">
            <v>内科</v>
          </cell>
          <cell r="E248">
            <v>15057723212</v>
          </cell>
          <cell r="F248" t="str">
            <v>2020年</v>
          </cell>
          <cell r="G248" t="str">
            <v>规培研究生</v>
          </cell>
          <cell r="H248" t="str">
            <v>执业医师</v>
          </cell>
          <cell r="I248" t="str">
            <v>急诊内科</v>
          </cell>
          <cell r="J248">
            <v>-20</v>
          </cell>
          <cell r="K248">
            <v>-20</v>
          </cell>
          <cell r="L248">
            <v>-20</v>
          </cell>
          <cell r="M248">
            <v>-60</v>
          </cell>
        </row>
        <row r="249">
          <cell r="B249" t="str">
            <v>7AK217</v>
          </cell>
          <cell r="C249">
            <v>-12103</v>
          </cell>
          <cell r="D249" t="str">
            <v>内科</v>
          </cell>
          <cell r="E249">
            <v>18367813200</v>
          </cell>
          <cell r="F249" t="str">
            <v>2020年</v>
          </cell>
          <cell r="G249" t="str">
            <v>规培研究生</v>
          </cell>
          <cell r="H249" t="str">
            <v>执业医师</v>
          </cell>
          <cell r="I249" t="str">
            <v>心血管内科</v>
          </cell>
        </row>
        <row r="249">
          <cell r="K249">
            <v>-20</v>
          </cell>
          <cell r="L249">
            <v>-20</v>
          </cell>
          <cell r="M249">
            <v>-40</v>
          </cell>
        </row>
        <row r="250">
          <cell r="B250" t="str">
            <v>7AK213</v>
          </cell>
          <cell r="C250">
            <v>-12099</v>
          </cell>
          <cell r="D250" t="str">
            <v>内科</v>
          </cell>
          <cell r="E250">
            <v>18857755856</v>
          </cell>
          <cell r="F250" t="str">
            <v>2020年</v>
          </cell>
          <cell r="G250" t="str">
            <v>规培研究生</v>
          </cell>
          <cell r="H250" t="str">
            <v>执业医师</v>
          </cell>
          <cell r="I250" t="str">
            <v>神经内科</v>
          </cell>
        </row>
        <row r="250">
          <cell r="L250">
            <v>-20</v>
          </cell>
          <cell r="M250">
            <v>-20</v>
          </cell>
        </row>
        <row r="251">
          <cell r="B251" t="str">
            <v>7AK211</v>
          </cell>
          <cell r="C251">
            <v>-12097</v>
          </cell>
          <cell r="D251" t="str">
            <v>内科</v>
          </cell>
          <cell r="E251">
            <v>18267856658</v>
          </cell>
          <cell r="F251" t="str">
            <v>2020年</v>
          </cell>
          <cell r="G251" t="str">
            <v>规培研究生</v>
          </cell>
          <cell r="H251" t="str">
            <v>执业医师</v>
          </cell>
          <cell r="I251" t="str">
            <v>消化内科（内科门诊）</v>
          </cell>
        </row>
        <row r="251">
          <cell r="M251">
            <v>0</v>
          </cell>
        </row>
        <row r="252">
          <cell r="B252" t="str">
            <v>7AK224</v>
          </cell>
          <cell r="C252">
            <v>-12110</v>
          </cell>
          <cell r="D252" t="str">
            <v>内科</v>
          </cell>
          <cell r="E252">
            <v>15825656106</v>
          </cell>
          <cell r="F252" t="str">
            <v>2020年</v>
          </cell>
          <cell r="G252" t="str">
            <v>规培研究生</v>
          </cell>
          <cell r="H252" t="str">
            <v>执业医师</v>
          </cell>
          <cell r="I252" t="str">
            <v>超声科</v>
          </cell>
        </row>
        <row r="252">
          <cell r="M252">
            <v>0</v>
          </cell>
        </row>
        <row r="253">
          <cell r="B253" t="str">
            <v>7AK216</v>
          </cell>
          <cell r="C253">
            <v>-12102</v>
          </cell>
          <cell r="D253" t="str">
            <v>内科</v>
          </cell>
          <cell r="E253">
            <v>19883736615</v>
          </cell>
          <cell r="F253" t="str">
            <v>2020年</v>
          </cell>
          <cell r="G253" t="str">
            <v>规培研究生</v>
          </cell>
          <cell r="H253" t="str">
            <v>执业医师</v>
          </cell>
          <cell r="I253" t="str">
            <v>肾内科</v>
          </cell>
          <cell r="J253">
            <v>-20</v>
          </cell>
          <cell r="K253">
            <v>-20</v>
          </cell>
          <cell r="L253">
            <v>-20</v>
          </cell>
          <cell r="M253">
            <v>-60</v>
          </cell>
        </row>
        <row r="254">
          <cell r="B254" t="str">
            <v>7AK215</v>
          </cell>
          <cell r="C254">
            <v>-12101</v>
          </cell>
          <cell r="D254" t="str">
            <v>内科</v>
          </cell>
          <cell r="E254">
            <v>13968023811</v>
          </cell>
          <cell r="F254" t="str">
            <v>2020年</v>
          </cell>
          <cell r="G254" t="str">
            <v>规培研究生</v>
          </cell>
          <cell r="H254" t="str">
            <v>执业医师</v>
          </cell>
          <cell r="I254" t="str">
            <v>消化内科（内科门诊）</v>
          </cell>
          <cell r="J254">
            <v>-20</v>
          </cell>
          <cell r="K254">
            <v>-20</v>
          </cell>
          <cell r="L254">
            <v>-20</v>
          </cell>
          <cell r="M254">
            <v>-60</v>
          </cell>
        </row>
        <row r="255">
          <cell r="B255" t="str">
            <v>7AK197</v>
          </cell>
          <cell r="C255">
            <v>-12083</v>
          </cell>
          <cell r="D255" t="str">
            <v>内科</v>
          </cell>
          <cell r="E255">
            <v>17805853670</v>
          </cell>
          <cell r="F255" t="str">
            <v>2020年</v>
          </cell>
          <cell r="G255" t="str">
            <v>规培研究生</v>
          </cell>
          <cell r="H255" t="str">
            <v>执业医师</v>
          </cell>
          <cell r="I255" t="str">
            <v>肿瘤内科</v>
          </cell>
        </row>
        <row r="255">
          <cell r="M255">
            <v>0</v>
          </cell>
        </row>
        <row r="256">
          <cell r="B256" t="str">
            <v>7AK219</v>
          </cell>
          <cell r="C256">
            <v>-12105</v>
          </cell>
          <cell r="D256" t="str">
            <v>内科</v>
          </cell>
          <cell r="E256">
            <v>18267832128</v>
          </cell>
          <cell r="F256" t="str">
            <v>2020年</v>
          </cell>
          <cell r="G256" t="str">
            <v>规培研究生</v>
          </cell>
          <cell r="H256" t="str">
            <v>执业医师</v>
          </cell>
          <cell r="I256" t="str">
            <v>消化内科</v>
          </cell>
        </row>
        <row r="256">
          <cell r="M256">
            <v>0</v>
          </cell>
        </row>
        <row r="257">
          <cell r="B257" t="str">
            <v>7AK198</v>
          </cell>
          <cell r="C257">
            <v>-12084</v>
          </cell>
          <cell r="D257" t="str">
            <v>内科</v>
          </cell>
          <cell r="E257">
            <v>15267755700</v>
          </cell>
          <cell r="F257" t="str">
            <v>2020年</v>
          </cell>
          <cell r="G257" t="str">
            <v>规培研究生</v>
          </cell>
          <cell r="H257" t="str">
            <v>执业医师</v>
          </cell>
          <cell r="I257" t="str">
            <v>感染科</v>
          </cell>
        </row>
        <row r="257">
          <cell r="M257">
            <v>0</v>
          </cell>
        </row>
        <row r="258">
          <cell r="B258" t="str">
            <v>7AK208</v>
          </cell>
          <cell r="C258">
            <v>-12094</v>
          </cell>
          <cell r="D258" t="str">
            <v>内科</v>
          </cell>
          <cell r="E258">
            <v>15168758259</v>
          </cell>
          <cell r="F258" t="str">
            <v>2020年</v>
          </cell>
          <cell r="G258" t="str">
            <v>规培研究生</v>
          </cell>
          <cell r="H258" t="str">
            <v>执业医师</v>
          </cell>
          <cell r="I258" t="str">
            <v>血液内科</v>
          </cell>
        </row>
        <row r="258">
          <cell r="L258">
            <v>-20</v>
          </cell>
          <cell r="M258">
            <v>-20</v>
          </cell>
        </row>
        <row r="259">
          <cell r="B259" t="str">
            <v>7AK234</v>
          </cell>
          <cell r="C259">
            <v>-12120</v>
          </cell>
          <cell r="D259" t="str">
            <v>内科</v>
          </cell>
          <cell r="E259">
            <v>13758702020</v>
          </cell>
          <cell r="F259" t="str">
            <v>2020年</v>
          </cell>
          <cell r="G259" t="str">
            <v>规培研究生</v>
          </cell>
          <cell r="H259" t="str">
            <v>执业医师</v>
          </cell>
          <cell r="I259" t="str">
            <v>放射科</v>
          </cell>
          <cell r="J259">
            <v>-20</v>
          </cell>
          <cell r="K259">
            <v>-20</v>
          </cell>
          <cell r="L259">
            <v>-20</v>
          </cell>
          <cell r="M259">
            <v>-60</v>
          </cell>
        </row>
        <row r="260">
          <cell r="B260" t="str">
            <v>7AK191</v>
          </cell>
          <cell r="C260">
            <v>-12077</v>
          </cell>
          <cell r="D260" t="str">
            <v>内科</v>
          </cell>
          <cell r="E260">
            <v>19858735421</v>
          </cell>
          <cell r="F260" t="str">
            <v>2020年</v>
          </cell>
          <cell r="G260" t="str">
            <v>规培研究生</v>
          </cell>
          <cell r="H260" t="str">
            <v>执业医师</v>
          </cell>
          <cell r="I260" t="str">
            <v>感染科</v>
          </cell>
          <cell r="J260">
            <v>-20</v>
          </cell>
          <cell r="K260">
            <v>-20</v>
          </cell>
          <cell r="L260">
            <v>-20</v>
          </cell>
          <cell r="M260">
            <v>-60</v>
          </cell>
        </row>
        <row r="261">
          <cell r="B261" t="str">
            <v>7AK180</v>
          </cell>
          <cell r="C261">
            <v>-12066</v>
          </cell>
          <cell r="D261" t="str">
            <v>内科</v>
          </cell>
          <cell r="E261">
            <v>15968735891</v>
          </cell>
          <cell r="F261" t="str">
            <v>2020年</v>
          </cell>
          <cell r="G261" t="str">
            <v>规培研究生</v>
          </cell>
          <cell r="H261" t="str">
            <v>执业医师</v>
          </cell>
          <cell r="I261" t="str">
            <v>肾内科</v>
          </cell>
        </row>
        <row r="261">
          <cell r="L261">
            <v>-20</v>
          </cell>
          <cell r="M261">
            <v>-20</v>
          </cell>
        </row>
        <row r="262">
          <cell r="B262" t="str">
            <v>7AK183</v>
          </cell>
          <cell r="C262">
            <v>-12069</v>
          </cell>
          <cell r="D262" t="str">
            <v>内科</v>
          </cell>
          <cell r="E262">
            <v>13867232814</v>
          </cell>
          <cell r="F262" t="str">
            <v>2020年</v>
          </cell>
          <cell r="G262" t="str">
            <v>规培研究生</v>
          </cell>
          <cell r="H262" t="str">
            <v>执业医师</v>
          </cell>
          <cell r="I262" t="str">
            <v>血液内科</v>
          </cell>
          <cell r="J262">
            <v>-20</v>
          </cell>
          <cell r="K262">
            <v>-20</v>
          </cell>
          <cell r="L262">
            <v>-20</v>
          </cell>
          <cell r="M262">
            <v>-60</v>
          </cell>
        </row>
        <row r="263">
          <cell r="B263" t="str">
            <v>7AK182</v>
          </cell>
          <cell r="C263">
            <v>-12068</v>
          </cell>
          <cell r="D263" t="str">
            <v>内科</v>
          </cell>
          <cell r="E263">
            <v>18158608870</v>
          </cell>
          <cell r="F263" t="str">
            <v>2020年</v>
          </cell>
          <cell r="G263" t="str">
            <v>规培研究生</v>
          </cell>
          <cell r="H263" t="str">
            <v>执业医师</v>
          </cell>
          <cell r="I263" t="str">
            <v>消化内科</v>
          </cell>
          <cell r="J263">
            <v>-20</v>
          </cell>
          <cell r="K263">
            <v>-20</v>
          </cell>
          <cell r="L263">
            <v>-20</v>
          </cell>
          <cell r="M263">
            <v>-60</v>
          </cell>
        </row>
        <row r="264">
          <cell r="B264" t="str">
            <v>7AK230</v>
          </cell>
          <cell r="C264">
            <v>-12116</v>
          </cell>
          <cell r="D264" t="str">
            <v>内科</v>
          </cell>
          <cell r="E264">
            <v>18966752886</v>
          </cell>
          <cell r="F264" t="str">
            <v>2020年</v>
          </cell>
          <cell r="G264" t="str">
            <v>规培研究生</v>
          </cell>
          <cell r="H264" t="str">
            <v>执业医师</v>
          </cell>
          <cell r="I264" t="str">
            <v>消化内科</v>
          </cell>
          <cell r="J264">
            <v>-20</v>
          </cell>
          <cell r="K264">
            <v>-20</v>
          </cell>
          <cell r="L264">
            <v>-20</v>
          </cell>
          <cell r="M264">
            <v>-60</v>
          </cell>
        </row>
        <row r="265">
          <cell r="B265" t="str">
            <v>7AK228</v>
          </cell>
          <cell r="C265">
            <v>-12114</v>
          </cell>
          <cell r="D265" t="str">
            <v>内科</v>
          </cell>
          <cell r="E265">
            <v>18888641909</v>
          </cell>
          <cell r="F265" t="str">
            <v>2020年</v>
          </cell>
          <cell r="G265" t="str">
            <v>规培研究生</v>
          </cell>
          <cell r="H265" t="str">
            <v>执业医师</v>
          </cell>
          <cell r="I265" t="str">
            <v>ICU</v>
          </cell>
        </row>
        <row r="265">
          <cell r="K265">
            <v>-20</v>
          </cell>
          <cell r="L265">
            <v>-20</v>
          </cell>
          <cell r="M265">
            <v>-40</v>
          </cell>
        </row>
        <row r="266">
          <cell r="B266" t="str">
            <v>7AK232</v>
          </cell>
          <cell r="C266">
            <v>-12118</v>
          </cell>
          <cell r="D266" t="str">
            <v>内科</v>
          </cell>
          <cell r="E266">
            <v>15168758720</v>
          </cell>
          <cell r="F266" t="str">
            <v>2020年</v>
          </cell>
          <cell r="G266" t="str">
            <v>规培研究生</v>
          </cell>
          <cell r="H266" t="str">
            <v>执业医师</v>
          </cell>
          <cell r="I266" t="str">
            <v>急诊内科</v>
          </cell>
          <cell r="J266">
            <v>-20</v>
          </cell>
          <cell r="K266">
            <v>-20</v>
          </cell>
          <cell r="L266">
            <v>-20</v>
          </cell>
          <cell r="M266">
            <v>-60</v>
          </cell>
        </row>
        <row r="267">
          <cell r="B267" t="str">
            <v>7AK256</v>
          </cell>
          <cell r="C267">
            <v>-12142</v>
          </cell>
          <cell r="D267" t="str">
            <v>皮肤科</v>
          </cell>
          <cell r="E267">
            <v>13575445775</v>
          </cell>
          <cell r="F267" t="str">
            <v>2020年</v>
          </cell>
          <cell r="G267" t="str">
            <v>规培研究生</v>
          </cell>
          <cell r="H267" t="str">
            <v>执业医师</v>
          </cell>
          <cell r="I267" t="str">
            <v>皮肤科（皮肤病理室）</v>
          </cell>
        </row>
        <row r="267">
          <cell r="M267">
            <v>0</v>
          </cell>
        </row>
        <row r="268">
          <cell r="B268" t="str">
            <v>7AK255</v>
          </cell>
          <cell r="C268">
            <v>-12141</v>
          </cell>
          <cell r="D268" t="str">
            <v>皮肤科</v>
          </cell>
          <cell r="E268">
            <v>13780130511</v>
          </cell>
          <cell r="F268" t="str">
            <v>2020年</v>
          </cell>
          <cell r="G268" t="str">
            <v>规培研究生</v>
          </cell>
          <cell r="H268" t="str">
            <v>执业医师</v>
          </cell>
          <cell r="I268" t="str">
            <v>检验科</v>
          </cell>
        </row>
        <row r="268">
          <cell r="M268">
            <v>0</v>
          </cell>
        </row>
        <row r="269">
          <cell r="B269" t="str">
            <v>7AK391</v>
          </cell>
          <cell r="C269">
            <v>-12278</v>
          </cell>
          <cell r="D269" t="str">
            <v>全科医学科</v>
          </cell>
          <cell r="E269">
            <v>18855783185</v>
          </cell>
          <cell r="F269" t="str">
            <v>2020年</v>
          </cell>
          <cell r="G269" t="str">
            <v>规培研究生</v>
          </cell>
          <cell r="H269" t="str">
            <v>执业医师</v>
          </cell>
          <cell r="I269" t="str">
            <v>全科病房</v>
          </cell>
          <cell r="J269">
            <v>-20</v>
          </cell>
          <cell r="K269">
            <v>-20</v>
          </cell>
          <cell r="L269">
            <v>-20</v>
          </cell>
          <cell r="M269">
            <v>-60</v>
          </cell>
        </row>
        <row r="270">
          <cell r="B270" t="str">
            <v>7AM367</v>
          </cell>
          <cell r="C270">
            <v>-14609</v>
          </cell>
          <cell r="D270" t="str">
            <v>内科</v>
          </cell>
          <cell r="E270">
            <v>15727819669</v>
          </cell>
          <cell r="F270" t="str">
            <v>2021年</v>
          </cell>
          <cell r="G270" t="str">
            <v>规培研究生</v>
          </cell>
          <cell r="H270" t="str">
            <v>执业医师</v>
          </cell>
          <cell r="I270" t="str">
            <v>放射科</v>
          </cell>
        </row>
        <row r="270">
          <cell r="L270">
            <v>-20</v>
          </cell>
          <cell r="M270">
            <v>-20</v>
          </cell>
        </row>
        <row r="271">
          <cell r="B271" t="str">
            <v>7AK387</v>
          </cell>
          <cell r="C271">
            <v>-12274</v>
          </cell>
          <cell r="D271" t="str">
            <v>全科医学科</v>
          </cell>
          <cell r="E271">
            <v>15258090815</v>
          </cell>
          <cell r="F271" t="str">
            <v>2020年</v>
          </cell>
          <cell r="G271" t="str">
            <v>规培研究生</v>
          </cell>
          <cell r="H271" t="str">
            <v>执业医师</v>
          </cell>
          <cell r="I271" t="str">
            <v>全科病房</v>
          </cell>
          <cell r="J271">
            <v>-20</v>
          </cell>
          <cell r="K271">
            <v>-20</v>
          </cell>
          <cell r="L271">
            <v>-20</v>
          </cell>
          <cell r="M271">
            <v>-60</v>
          </cell>
        </row>
        <row r="272">
          <cell r="B272" t="str">
            <v>7AK248</v>
          </cell>
          <cell r="C272">
            <v>-12134</v>
          </cell>
          <cell r="D272" t="str">
            <v>神经内科</v>
          </cell>
          <cell r="E272">
            <v>18857732027</v>
          </cell>
          <cell r="F272" t="str">
            <v>2020年</v>
          </cell>
          <cell r="G272" t="str">
            <v>规培研究生</v>
          </cell>
          <cell r="H272" t="str">
            <v>执业医师</v>
          </cell>
          <cell r="I272" t="str">
            <v>神经内科</v>
          </cell>
          <cell r="J272">
            <v>-20</v>
          </cell>
          <cell r="K272">
            <v>-20</v>
          </cell>
          <cell r="L272">
            <v>-20</v>
          </cell>
          <cell r="M272">
            <v>-60</v>
          </cell>
        </row>
        <row r="273">
          <cell r="B273" t="str">
            <v>7AK240</v>
          </cell>
          <cell r="C273">
            <v>-12126</v>
          </cell>
          <cell r="D273" t="str">
            <v>神经内科</v>
          </cell>
          <cell r="E273">
            <v>13757878268</v>
          </cell>
          <cell r="F273" t="str">
            <v>2020年</v>
          </cell>
          <cell r="G273" t="str">
            <v>规培研究生</v>
          </cell>
          <cell r="H273" t="str">
            <v>执业医师</v>
          </cell>
          <cell r="I273" t="str">
            <v>神经内科</v>
          </cell>
          <cell r="J273">
            <v>-20</v>
          </cell>
          <cell r="K273">
            <v>-20</v>
          </cell>
          <cell r="L273">
            <v>-20</v>
          </cell>
          <cell r="M273">
            <v>-60</v>
          </cell>
        </row>
        <row r="274">
          <cell r="B274" t="str">
            <v>7AK243</v>
          </cell>
          <cell r="C274">
            <v>-12129</v>
          </cell>
          <cell r="D274" t="str">
            <v>神经内科</v>
          </cell>
          <cell r="E274">
            <v>13868703239</v>
          </cell>
          <cell r="F274" t="str">
            <v>2020年</v>
          </cell>
          <cell r="G274" t="str">
            <v>规培研究生</v>
          </cell>
          <cell r="H274" t="str">
            <v>执业医师</v>
          </cell>
          <cell r="I274" t="str">
            <v>神经内科</v>
          </cell>
          <cell r="J274">
            <v>-20</v>
          </cell>
          <cell r="K274">
            <v>-20</v>
          </cell>
          <cell r="L274">
            <v>-20</v>
          </cell>
          <cell r="M274">
            <v>-60</v>
          </cell>
        </row>
        <row r="275">
          <cell r="B275" t="str">
            <v>7AK249</v>
          </cell>
          <cell r="C275">
            <v>-12135</v>
          </cell>
          <cell r="D275" t="str">
            <v>神经内科</v>
          </cell>
          <cell r="E275">
            <v>18867743306</v>
          </cell>
          <cell r="F275" t="str">
            <v>2020年</v>
          </cell>
          <cell r="G275" t="str">
            <v>规培研究生</v>
          </cell>
          <cell r="H275" t="str">
            <v>执业医师</v>
          </cell>
          <cell r="I275" t="str">
            <v>神经内科</v>
          </cell>
          <cell r="J275">
            <v>-20</v>
          </cell>
          <cell r="K275">
            <v>-20</v>
          </cell>
          <cell r="L275">
            <v>-20</v>
          </cell>
          <cell r="M275">
            <v>-60</v>
          </cell>
        </row>
        <row r="276">
          <cell r="B276" t="str">
            <v>7AK241</v>
          </cell>
          <cell r="C276">
            <v>-12127</v>
          </cell>
          <cell r="D276" t="str">
            <v>神经内科</v>
          </cell>
          <cell r="E276">
            <v>15372110103</v>
          </cell>
          <cell r="F276" t="str">
            <v>2020年</v>
          </cell>
          <cell r="G276" t="str">
            <v>规培研究生</v>
          </cell>
          <cell r="H276" t="str">
            <v>执业医师</v>
          </cell>
          <cell r="I276" t="str">
            <v>神经内科</v>
          </cell>
        </row>
        <row r="276">
          <cell r="M276">
            <v>0</v>
          </cell>
        </row>
        <row r="277">
          <cell r="B277" t="str">
            <v>7AK250</v>
          </cell>
          <cell r="C277">
            <v>-12136</v>
          </cell>
          <cell r="D277" t="str">
            <v>神经内科</v>
          </cell>
          <cell r="E277">
            <v>15236619002</v>
          </cell>
          <cell r="F277" t="str">
            <v>2020年</v>
          </cell>
          <cell r="G277" t="str">
            <v>规培研究生</v>
          </cell>
          <cell r="H277" t="str">
            <v>执业医师</v>
          </cell>
          <cell r="I277" t="str">
            <v>神经内科</v>
          </cell>
          <cell r="J277">
            <v>-20</v>
          </cell>
          <cell r="K277">
            <v>-20</v>
          </cell>
          <cell r="L277">
            <v>-20</v>
          </cell>
          <cell r="M277">
            <v>-60</v>
          </cell>
        </row>
        <row r="278">
          <cell r="B278" t="str">
            <v>7AK245</v>
          </cell>
          <cell r="C278">
            <v>-12131</v>
          </cell>
          <cell r="D278" t="str">
            <v>神经内科</v>
          </cell>
          <cell r="E278">
            <v>18815080053</v>
          </cell>
          <cell r="F278" t="str">
            <v>2020年</v>
          </cell>
          <cell r="G278" t="str">
            <v>规培研究生</v>
          </cell>
          <cell r="H278" t="str">
            <v>执业医师</v>
          </cell>
          <cell r="I278" t="str">
            <v>神经内科（神经电生理室及TCD）</v>
          </cell>
          <cell r="J278">
            <v>-20</v>
          </cell>
          <cell r="K278">
            <v>-20</v>
          </cell>
          <cell r="L278">
            <v>-20</v>
          </cell>
          <cell r="M278">
            <v>-60</v>
          </cell>
        </row>
        <row r="279">
          <cell r="B279" t="str">
            <v>7AK246</v>
          </cell>
          <cell r="C279">
            <v>-12132</v>
          </cell>
          <cell r="D279" t="str">
            <v>神经内科</v>
          </cell>
          <cell r="E279">
            <v>17858282342</v>
          </cell>
          <cell r="F279" t="str">
            <v>2020年</v>
          </cell>
          <cell r="G279" t="str">
            <v>规培研究生</v>
          </cell>
          <cell r="H279" t="str">
            <v>执业医师</v>
          </cell>
          <cell r="I279" t="str">
            <v>神经内科</v>
          </cell>
        </row>
        <row r="279">
          <cell r="M279">
            <v>0</v>
          </cell>
        </row>
        <row r="280">
          <cell r="B280" t="str">
            <v>7AK244</v>
          </cell>
          <cell r="C280">
            <v>-12130</v>
          </cell>
          <cell r="D280" t="str">
            <v>神经内科</v>
          </cell>
          <cell r="E280">
            <v>15888278708</v>
          </cell>
          <cell r="F280" t="str">
            <v>2020年</v>
          </cell>
          <cell r="G280" t="str">
            <v>规培研究生</v>
          </cell>
          <cell r="H280" t="str">
            <v>执业医师</v>
          </cell>
          <cell r="I280" t="str">
            <v>神经内科</v>
          </cell>
          <cell r="J280">
            <v>-20</v>
          </cell>
          <cell r="K280">
            <v>-20</v>
          </cell>
          <cell r="L280">
            <v>-20</v>
          </cell>
          <cell r="M280">
            <v>-60</v>
          </cell>
        </row>
        <row r="281">
          <cell r="B281" t="str">
            <v>7AK251</v>
          </cell>
          <cell r="C281">
            <v>-12137</v>
          </cell>
          <cell r="D281" t="str">
            <v>神经内科</v>
          </cell>
          <cell r="E281">
            <v>18132525051</v>
          </cell>
          <cell r="F281" t="str">
            <v>2020年</v>
          </cell>
          <cell r="G281" t="str">
            <v>规培研究生</v>
          </cell>
          <cell r="H281" t="str">
            <v>执业医师</v>
          </cell>
          <cell r="I281" t="str">
            <v>神经内科</v>
          </cell>
          <cell r="J281">
            <v>-20</v>
          </cell>
          <cell r="K281">
            <v>-20</v>
          </cell>
          <cell r="L281">
            <v>-20</v>
          </cell>
          <cell r="M281">
            <v>-60</v>
          </cell>
        </row>
        <row r="282">
          <cell r="B282" t="str">
            <v>7AK254</v>
          </cell>
          <cell r="C282">
            <v>-12140</v>
          </cell>
          <cell r="D282" t="str">
            <v>神经内科</v>
          </cell>
          <cell r="E282">
            <v>13345709259</v>
          </cell>
          <cell r="F282" t="str">
            <v>2020年</v>
          </cell>
          <cell r="G282" t="str">
            <v>规培研究生</v>
          </cell>
          <cell r="H282" t="str">
            <v>执业医师</v>
          </cell>
          <cell r="I282" t="str">
            <v>神经内科</v>
          </cell>
          <cell r="J282">
            <v>-20</v>
          </cell>
          <cell r="K282">
            <v>-20</v>
          </cell>
          <cell r="L282">
            <v>-20</v>
          </cell>
          <cell r="M282">
            <v>-60</v>
          </cell>
        </row>
        <row r="283">
          <cell r="B283" t="str">
            <v>7AK247</v>
          </cell>
          <cell r="C283">
            <v>-12133</v>
          </cell>
          <cell r="D283" t="str">
            <v>神经内科</v>
          </cell>
          <cell r="E283">
            <v>15267752773</v>
          </cell>
          <cell r="F283" t="str">
            <v>2020年</v>
          </cell>
          <cell r="G283" t="str">
            <v>规培研究生</v>
          </cell>
          <cell r="H283" t="str">
            <v>执业医师</v>
          </cell>
          <cell r="I283" t="str">
            <v>神经内科</v>
          </cell>
        </row>
        <row r="283">
          <cell r="L283">
            <v>-20</v>
          </cell>
          <cell r="M283">
            <v>-20</v>
          </cell>
        </row>
        <row r="284">
          <cell r="B284" t="str">
            <v>7AK242</v>
          </cell>
          <cell r="C284">
            <v>-12128</v>
          </cell>
          <cell r="D284" t="str">
            <v>神经内科</v>
          </cell>
          <cell r="E284">
            <v>13857778295</v>
          </cell>
          <cell r="F284" t="str">
            <v>2020年</v>
          </cell>
          <cell r="G284" t="str">
            <v>规培研究生</v>
          </cell>
          <cell r="H284" t="str">
            <v>执业医师</v>
          </cell>
          <cell r="I284" t="str">
            <v>神经内科</v>
          </cell>
        </row>
        <row r="284">
          <cell r="L284">
            <v>-20</v>
          </cell>
          <cell r="M284">
            <v>-20</v>
          </cell>
        </row>
        <row r="285">
          <cell r="B285" t="str">
            <v>7AK017</v>
          </cell>
          <cell r="C285">
            <v>-11695</v>
          </cell>
          <cell r="D285" t="str">
            <v>神经内科</v>
          </cell>
          <cell r="E285">
            <v>15257712208</v>
          </cell>
          <cell r="F285" t="str">
            <v>2020年</v>
          </cell>
          <cell r="G285" t="str">
            <v>规培研究生</v>
          </cell>
          <cell r="H285" t="str">
            <v>执业医师</v>
          </cell>
          <cell r="I285" t="str">
            <v>呼吸内科</v>
          </cell>
        </row>
        <row r="285">
          <cell r="K285">
            <v>-20</v>
          </cell>
          <cell r="L285">
            <v>-20</v>
          </cell>
          <cell r="M285">
            <v>-40</v>
          </cell>
        </row>
        <row r="286">
          <cell r="B286" t="str">
            <v>7AK253</v>
          </cell>
          <cell r="C286">
            <v>-12139</v>
          </cell>
          <cell r="D286" t="str">
            <v>神经内科</v>
          </cell>
          <cell r="E286">
            <v>15267755093</v>
          </cell>
          <cell r="F286" t="str">
            <v>2020年</v>
          </cell>
          <cell r="G286" t="str">
            <v>规培研究生</v>
          </cell>
          <cell r="H286" t="str">
            <v>执业医师</v>
          </cell>
          <cell r="I286" t="str">
            <v>放射科</v>
          </cell>
          <cell r="J286">
            <v>-20</v>
          </cell>
        </row>
        <row r="286">
          <cell r="M286">
            <v>-20</v>
          </cell>
        </row>
        <row r="287">
          <cell r="B287" t="str">
            <v>7AK023</v>
          </cell>
          <cell r="C287">
            <v>-11701</v>
          </cell>
          <cell r="D287" t="str">
            <v>神经内科</v>
          </cell>
          <cell r="E287">
            <v>15168758805</v>
          </cell>
          <cell r="F287" t="str">
            <v>2020年</v>
          </cell>
          <cell r="G287" t="str">
            <v>规培研究生</v>
          </cell>
          <cell r="H287" t="str">
            <v>执业医师</v>
          </cell>
          <cell r="I287" t="str">
            <v>神经内科</v>
          </cell>
          <cell r="J287">
            <v>-20</v>
          </cell>
          <cell r="K287">
            <v>-20</v>
          </cell>
          <cell r="L287">
            <v>-20</v>
          </cell>
          <cell r="M287">
            <v>-60</v>
          </cell>
        </row>
        <row r="288">
          <cell r="B288" t="str">
            <v>7AK319</v>
          </cell>
          <cell r="C288">
            <v>-12205</v>
          </cell>
          <cell r="D288" t="str">
            <v>外科（神经外科方向）</v>
          </cell>
          <cell r="E288">
            <v>13736343965</v>
          </cell>
          <cell r="F288" t="str">
            <v>2020年</v>
          </cell>
          <cell r="G288" t="str">
            <v>规培研究生</v>
          </cell>
          <cell r="H288" t="str">
            <v>执业医师</v>
          </cell>
          <cell r="I288" t="str">
            <v>神经外科急诊</v>
          </cell>
          <cell r="J288">
            <v>-20</v>
          </cell>
        </row>
        <row r="288">
          <cell r="M288">
            <v>-20</v>
          </cell>
        </row>
        <row r="289">
          <cell r="B289" t="str">
            <v>7AK326</v>
          </cell>
          <cell r="C289">
            <v>-12212</v>
          </cell>
          <cell r="D289" t="str">
            <v>外科（神经外科方向）</v>
          </cell>
          <cell r="E289">
            <v>13588251257</v>
          </cell>
          <cell r="F289" t="str">
            <v>2020年</v>
          </cell>
          <cell r="G289" t="str">
            <v>规培研究生</v>
          </cell>
          <cell r="H289" t="str">
            <v>执业医师</v>
          </cell>
          <cell r="I289" t="str">
            <v>骨科</v>
          </cell>
        </row>
        <row r="289">
          <cell r="K289">
            <v>-20</v>
          </cell>
          <cell r="L289">
            <v>-20</v>
          </cell>
          <cell r="M289">
            <v>-40</v>
          </cell>
        </row>
        <row r="290">
          <cell r="B290" t="str">
            <v>7AK322</v>
          </cell>
          <cell r="C290">
            <v>-12208</v>
          </cell>
          <cell r="D290" t="str">
            <v>外科（神经外科方向）</v>
          </cell>
          <cell r="E290">
            <v>15381562833</v>
          </cell>
          <cell r="F290" t="str">
            <v>2020年</v>
          </cell>
          <cell r="G290" t="str">
            <v>规培研究生</v>
          </cell>
          <cell r="H290" t="str">
            <v>执业医师</v>
          </cell>
          <cell r="I290" t="str">
            <v>心胸外科</v>
          </cell>
        </row>
        <row r="290">
          <cell r="K290">
            <v>-20</v>
          </cell>
          <cell r="L290">
            <v>-20</v>
          </cell>
          <cell r="M290">
            <v>-40</v>
          </cell>
        </row>
        <row r="291">
          <cell r="B291" t="str">
            <v>7AK320</v>
          </cell>
          <cell r="C291">
            <v>-12206</v>
          </cell>
          <cell r="D291" t="str">
            <v>外科（神经外科方向）</v>
          </cell>
          <cell r="E291">
            <v>18019316836</v>
          </cell>
          <cell r="F291" t="str">
            <v>2020年</v>
          </cell>
          <cell r="G291" t="str">
            <v>规培研究生</v>
          </cell>
          <cell r="H291" t="str">
            <v>执业医师</v>
          </cell>
          <cell r="I291" t="str">
            <v>骨科</v>
          </cell>
          <cell r="J291">
            <v>-20</v>
          </cell>
          <cell r="K291">
            <v>-20</v>
          </cell>
          <cell r="L291">
            <v>-20</v>
          </cell>
          <cell r="M291">
            <v>-60</v>
          </cell>
        </row>
        <row r="292">
          <cell r="B292" t="str">
            <v>7AK323</v>
          </cell>
          <cell r="C292">
            <v>-12209</v>
          </cell>
          <cell r="D292" t="str">
            <v>外科（神经外科方向）</v>
          </cell>
          <cell r="E292">
            <v>15168757569</v>
          </cell>
          <cell r="F292" t="str">
            <v>2020年</v>
          </cell>
          <cell r="G292" t="str">
            <v>规培研究生</v>
          </cell>
          <cell r="H292" t="str">
            <v>执业医师</v>
          </cell>
          <cell r="I292" t="str">
            <v>心胸外科</v>
          </cell>
        </row>
        <row r="292">
          <cell r="L292">
            <v>-20</v>
          </cell>
          <cell r="M292">
            <v>-20</v>
          </cell>
        </row>
        <row r="293">
          <cell r="B293" t="str">
            <v>7AK324</v>
          </cell>
          <cell r="C293">
            <v>-12210</v>
          </cell>
          <cell r="D293" t="str">
            <v>外科（神经外科方向）</v>
          </cell>
          <cell r="E293">
            <v>13417042165</v>
          </cell>
          <cell r="F293" t="str">
            <v>2020年</v>
          </cell>
          <cell r="G293" t="str">
            <v>规培研究生</v>
          </cell>
          <cell r="H293" t="str">
            <v>执业医师</v>
          </cell>
          <cell r="I293" t="str">
            <v>骨科</v>
          </cell>
        </row>
        <row r="293">
          <cell r="L293">
            <v>-20</v>
          </cell>
          <cell r="M293">
            <v>-20</v>
          </cell>
        </row>
        <row r="294">
          <cell r="B294" t="str">
            <v>7AK327</v>
          </cell>
          <cell r="C294">
            <v>-12213</v>
          </cell>
          <cell r="D294" t="str">
            <v>外科（神经外科方向）</v>
          </cell>
          <cell r="E294">
            <v>17816325337</v>
          </cell>
          <cell r="F294" t="str">
            <v>2020年</v>
          </cell>
          <cell r="G294" t="str">
            <v>规培研究生</v>
          </cell>
          <cell r="H294" t="str">
            <v>执业医师</v>
          </cell>
          <cell r="I294" t="str">
            <v>神经外科（脑外伤）</v>
          </cell>
          <cell r="J294">
            <v>-20</v>
          </cell>
          <cell r="K294">
            <v>-20</v>
          </cell>
          <cell r="L294">
            <v>-20</v>
          </cell>
          <cell r="M294">
            <v>-60</v>
          </cell>
        </row>
        <row r="295">
          <cell r="B295" t="str">
            <v>7AK325</v>
          </cell>
          <cell r="C295">
            <v>-12211</v>
          </cell>
          <cell r="D295" t="str">
            <v>外科（神经外科方向）</v>
          </cell>
          <cell r="E295">
            <v>13758758764</v>
          </cell>
          <cell r="F295" t="str">
            <v>2020年</v>
          </cell>
          <cell r="G295" t="str">
            <v>规培研究生</v>
          </cell>
          <cell r="H295" t="str">
            <v>执业医师</v>
          </cell>
          <cell r="I295" t="str">
            <v>神经外科（脑肿瘤）</v>
          </cell>
        </row>
        <row r="295">
          <cell r="M295">
            <v>0</v>
          </cell>
        </row>
        <row r="296">
          <cell r="B296" t="str">
            <v>7AK328</v>
          </cell>
          <cell r="C296">
            <v>-12214</v>
          </cell>
          <cell r="D296" t="str">
            <v>外科（神经外科方向）</v>
          </cell>
          <cell r="E296">
            <v>18867710252</v>
          </cell>
          <cell r="F296" t="str">
            <v>2020年</v>
          </cell>
          <cell r="G296" t="str">
            <v>规培研究生</v>
          </cell>
          <cell r="H296" t="str">
            <v>执业医师</v>
          </cell>
          <cell r="I296" t="str">
            <v>神经外科（脑血管病）</v>
          </cell>
        </row>
        <row r="296">
          <cell r="M296">
            <v>0</v>
          </cell>
        </row>
        <row r="297">
          <cell r="B297" t="str">
            <v>7AK321</v>
          </cell>
          <cell r="C297">
            <v>-12207</v>
          </cell>
          <cell r="D297" t="str">
            <v>外科（神经外科方向）</v>
          </cell>
          <cell r="E297">
            <v>18072911710</v>
          </cell>
          <cell r="F297" t="str">
            <v>2020年</v>
          </cell>
          <cell r="G297" t="str">
            <v>规培研究生</v>
          </cell>
          <cell r="H297" t="str">
            <v>执业医师</v>
          </cell>
          <cell r="I297" t="str">
            <v>神经外科（脊柱脊髓）</v>
          </cell>
        </row>
        <row r="297">
          <cell r="M297">
            <v>0</v>
          </cell>
        </row>
        <row r="298">
          <cell r="B298" t="str">
            <v>7AK005</v>
          </cell>
          <cell r="C298">
            <v>-11683</v>
          </cell>
          <cell r="D298" t="str">
            <v>外科（神经外科方向）</v>
          </cell>
          <cell r="E298">
            <v>18267832068</v>
          </cell>
          <cell r="F298" t="str">
            <v>2020年</v>
          </cell>
          <cell r="G298" t="str">
            <v>规培研究生</v>
          </cell>
          <cell r="H298" t="str">
            <v>执业医师</v>
          </cell>
          <cell r="I298" t="str">
            <v>神经外科急诊</v>
          </cell>
        </row>
        <row r="298">
          <cell r="M298">
            <v>0</v>
          </cell>
        </row>
        <row r="299">
          <cell r="B299" t="str">
            <v>7AK310</v>
          </cell>
          <cell r="C299">
            <v>-12196</v>
          </cell>
          <cell r="D299" t="str">
            <v>外科（泌尿外科）</v>
          </cell>
          <cell r="E299">
            <v>15858597696</v>
          </cell>
          <cell r="F299" t="str">
            <v>2020年</v>
          </cell>
          <cell r="G299" t="str">
            <v>规培研究生</v>
          </cell>
          <cell r="H299" t="str">
            <v>执业医师</v>
          </cell>
          <cell r="I299" t="str">
            <v>骨科</v>
          </cell>
        </row>
        <row r="299">
          <cell r="L299">
            <v>-20</v>
          </cell>
          <cell r="M299">
            <v>-20</v>
          </cell>
        </row>
        <row r="300">
          <cell r="B300" t="str">
            <v>7AK304</v>
          </cell>
          <cell r="C300">
            <v>-12190</v>
          </cell>
          <cell r="D300" t="str">
            <v>外科（泌尿外科）</v>
          </cell>
          <cell r="E300">
            <v>18976524129</v>
          </cell>
          <cell r="F300" t="str">
            <v>2020年</v>
          </cell>
          <cell r="G300" t="str">
            <v>规培研究生</v>
          </cell>
          <cell r="H300" t="str">
            <v>执业医师</v>
          </cell>
          <cell r="I300" t="str">
            <v>泌尿外科（移植科）</v>
          </cell>
          <cell r="J300">
            <v>-20</v>
          </cell>
          <cell r="K300">
            <v>-20</v>
          </cell>
          <cell r="L300">
            <v>-20</v>
          </cell>
          <cell r="M300">
            <v>-60</v>
          </cell>
        </row>
        <row r="301">
          <cell r="B301" t="str">
            <v>7AK278</v>
          </cell>
          <cell r="C301">
            <v>-12164</v>
          </cell>
          <cell r="D301" t="str">
            <v>外科</v>
          </cell>
          <cell r="E301">
            <v>13957752021</v>
          </cell>
          <cell r="F301" t="str">
            <v>2020年</v>
          </cell>
          <cell r="G301" t="str">
            <v>规培研究生</v>
          </cell>
          <cell r="H301" t="str">
            <v>执业医师</v>
          </cell>
          <cell r="I301" t="str">
            <v>神经外科</v>
          </cell>
          <cell r="J301">
            <v>-20</v>
          </cell>
          <cell r="K301">
            <v>-20</v>
          </cell>
          <cell r="L301">
            <v>-20</v>
          </cell>
          <cell r="M301">
            <v>-60</v>
          </cell>
        </row>
        <row r="302">
          <cell r="B302" t="str">
            <v>7AK003</v>
          </cell>
          <cell r="C302">
            <v>-11681</v>
          </cell>
          <cell r="D302" t="str">
            <v>外科</v>
          </cell>
          <cell r="E302">
            <v>18267836208</v>
          </cell>
          <cell r="F302" t="str">
            <v>2020年</v>
          </cell>
          <cell r="G302" t="str">
            <v>规培研究生</v>
          </cell>
          <cell r="H302" t="str">
            <v>执业医师</v>
          </cell>
          <cell r="I302" t="str">
            <v>神经外科</v>
          </cell>
        </row>
        <row r="302">
          <cell r="K302">
            <v>-20</v>
          </cell>
          <cell r="L302">
            <v>-20</v>
          </cell>
          <cell r="M302">
            <v>-40</v>
          </cell>
        </row>
        <row r="303">
          <cell r="B303" t="str">
            <v>7AK016</v>
          </cell>
          <cell r="C303">
            <v>-11694</v>
          </cell>
          <cell r="D303" t="str">
            <v>外科</v>
          </cell>
          <cell r="E303">
            <v>15888278765</v>
          </cell>
          <cell r="F303" t="str">
            <v>2020年</v>
          </cell>
          <cell r="G303" t="str">
            <v>规培研究生</v>
          </cell>
          <cell r="H303" t="str">
            <v>执业医师</v>
          </cell>
          <cell r="I303" t="str">
            <v>骨科</v>
          </cell>
        </row>
        <row r="303">
          <cell r="M303">
            <v>0</v>
          </cell>
        </row>
        <row r="304">
          <cell r="B304" t="str">
            <v>7AK012</v>
          </cell>
          <cell r="C304">
            <v>-11690</v>
          </cell>
          <cell r="D304" t="str">
            <v>外科</v>
          </cell>
          <cell r="E304">
            <v>15968767612</v>
          </cell>
          <cell r="F304" t="str">
            <v>2020年</v>
          </cell>
          <cell r="G304" t="str">
            <v>规培研究生</v>
          </cell>
          <cell r="H304" t="str">
            <v>执业医师</v>
          </cell>
          <cell r="I304" t="str">
            <v>血管外科</v>
          </cell>
        </row>
        <row r="304">
          <cell r="K304">
            <v>-20</v>
          </cell>
          <cell r="L304">
            <v>-20</v>
          </cell>
          <cell r="M304">
            <v>-40</v>
          </cell>
        </row>
        <row r="305">
          <cell r="B305" t="str">
            <v>7AK277</v>
          </cell>
          <cell r="C305">
            <v>-12163</v>
          </cell>
          <cell r="D305" t="str">
            <v>外科</v>
          </cell>
          <cell r="E305">
            <v>13705870733</v>
          </cell>
          <cell r="F305" t="str">
            <v>2020年</v>
          </cell>
          <cell r="G305" t="str">
            <v>规培研究生</v>
          </cell>
          <cell r="H305" t="str">
            <v>执业医师</v>
          </cell>
          <cell r="I305" t="str">
            <v>结直肠肛门外科</v>
          </cell>
          <cell r="J305">
            <v>-20</v>
          </cell>
          <cell r="K305">
            <v>-20</v>
          </cell>
          <cell r="L305">
            <v>-20</v>
          </cell>
          <cell r="M305">
            <v>-60</v>
          </cell>
        </row>
        <row r="306">
          <cell r="B306" t="str">
            <v>7AK285</v>
          </cell>
          <cell r="C306">
            <v>-12171</v>
          </cell>
          <cell r="D306" t="str">
            <v>外科</v>
          </cell>
          <cell r="E306">
            <v>13676459640</v>
          </cell>
          <cell r="F306" t="str">
            <v>2020年</v>
          </cell>
          <cell r="G306" t="str">
            <v>规培研究生</v>
          </cell>
          <cell r="H306" t="str">
            <v>执业医师</v>
          </cell>
          <cell r="I306" t="str">
            <v>泌尿外科</v>
          </cell>
          <cell r="J306">
            <v>-20</v>
          </cell>
          <cell r="K306">
            <v>-20</v>
          </cell>
          <cell r="L306">
            <v>-20</v>
          </cell>
          <cell r="M306">
            <v>-60</v>
          </cell>
        </row>
        <row r="307">
          <cell r="B307" t="str">
            <v>7AK314</v>
          </cell>
          <cell r="C307">
            <v>-12200</v>
          </cell>
          <cell r="D307" t="str">
            <v>外科（心胸外科）</v>
          </cell>
          <cell r="E307">
            <v>15058366955</v>
          </cell>
          <cell r="F307" t="str">
            <v>2020年</v>
          </cell>
          <cell r="G307" t="str">
            <v>规培研究生</v>
          </cell>
          <cell r="H307" t="str">
            <v>执业医师</v>
          </cell>
          <cell r="I307" t="str">
            <v>心胸外科</v>
          </cell>
        </row>
        <row r="307">
          <cell r="K307">
            <v>-20</v>
          </cell>
          <cell r="L307">
            <v>-20</v>
          </cell>
          <cell r="M307">
            <v>-40</v>
          </cell>
        </row>
        <row r="308">
          <cell r="B308" t="str">
            <v>7AK318</v>
          </cell>
          <cell r="C308">
            <v>-12204</v>
          </cell>
          <cell r="D308" t="str">
            <v>外科（心胸外科）</v>
          </cell>
          <cell r="E308">
            <v>13655773062</v>
          </cell>
          <cell r="F308" t="str">
            <v>2020年</v>
          </cell>
          <cell r="G308" t="str">
            <v>规培研究生</v>
          </cell>
          <cell r="H308" t="str">
            <v>执业医师</v>
          </cell>
          <cell r="I308" t="str">
            <v>泌尿外科</v>
          </cell>
          <cell r="J308">
            <v>-20</v>
          </cell>
          <cell r="K308">
            <v>-20</v>
          </cell>
          <cell r="L308">
            <v>-20</v>
          </cell>
          <cell r="M308">
            <v>-60</v>
          </cell>
        </row>
        <row r="309">
          <cell r="B309" t="str">
            <v>7AK347</v>
          </cell>
          <cell r="C309">
            <v>-12233</v>
          </cell>
          <cell r="D309" t="str">
            <v>外科</v>
          </cell>
          <cell r="E309">
            <v>18757713762</v>
          </cell>
          <cell r="F309" t="str">
            <v>2020年</v>
          </cell>
          <cell r="G309" t="str">
            <v>规培研究生</v>
          </cell>
          <cell r="H309" t="str">
            <v>执业医师</v>
          </cell>
          <cell r="I309" t="str">
            <v>骨科</v>
          </cell>
        </row>
        <row r="309">
          <cell r="L309">
            <v>-20</v>
          </cell>
          <cell r="M309">
            <v>-20</v>
          </cell>
        </row>
        <row r="310">
          <cell r="B310" t="str">
            <v>7AK006</v>
          </cell>
          <cell r="C310">
            <v>-11684</v>
          </cell>
          <cell r="D310" t="str">
            <v>外科</v>
          </cell>
          <cell r="E310">
            <v>15968768397</v>
          </cell>
          <cell r="F310" t="str">
            <v>2020年</v>
          </cell>
          <cell r="G310" t="str">
            <v>规培研究生</v>
          </cell>
          <cell r="H310" t="str">
            <v>执业医师</v>
          </cell>
          <cell r="I310" t="str">
            <v>肝胆外科</v>
          </cell>
        </row>
        <row r="310">
          <cell r="M310">
            <v>0</v>
          </cell>
        </row>
        <row r="311">
          <cell r="B311" t="str">
            <v>7AK346</v>
          </cell>
          <cell r="C311">
            <v>-12232</v>
          </cell>
          <cell r="D311" t="str">
            <v>外科</v>
          </cell>
          <cell r="E311">
            <v>17858282353</v>
          </cell>
          <cell r="F311" t="str">
            <v>2020年</v>
          </cell>
          <cell r="G311" t="str">
            <v>规培研究生</v>
          </cell>
          <cell r="H311" t="str">
            <v>执业医师</v>
          </cell>
          <cell r="I311" t="str">
            <v>心胸外科</v>
          </cell>
        </row>
        <row r="311">
          <cell r="M311">
            <v>0</v>
          </cell>
        </row>
        <row r="312">
          <cell r="B312" t="str">
            <v>7AK287</v>
          </cell>
          <cell r="C312">
            <v>-12173</v>
          </cell>
          <cell r="D312" t="str">
            <v>外科</v>
          </cell>
          <cell r="E312">
            <v>15868718155</v>
          </cell>
          <cell r="F312" t="str">
            <v>2020年</v>
          </cell>
          <cell r="G312" t="str">
            <v>规培研究生</v>
          </cell>
          <cell r="H312" t="str">
            <v>执业医师</v>
          </cell>
          <cell r="I312" t="str">
            <v>麻醉科</v>
          </cell>
          <cell r="J312">
            <v>-20</v>
          </cell>
        </row>
        <row r="312">
          <cell r="L312">
            <v>-20</v>
          </cell>
          <cell r="M312">
            <v>-40</v>
          </cell>
        </row>
        <row r="313">
          <cell r="B313" t="str">
            <v>7AK290</v>
          </cell>
          <cell r="C313">
            <v>-12176</v>
          </cell>
          <cell r="D313" t="str">
            <v>外科</v>
          </cell>
          <cell r="E313">
            <v>18257707137</v>
          </cell>
          <cell r="F313" t="str">
            <v>2020年</v>
          </cell>
          <cell r="G313" t="str">
            <v>规培研究生</v>
          </cell>
          <cell r="H313" t="str">
            <v>执业医师</v>
          </cell>
          <cell r="I313" t="str">
            <v>结直肠肛门外科</v>
          </cell>
          <cell r="J313">
            <v>-20</v>
          </cell>
          <cell r="K313">
            <v>-20</v>
          </cell>
          <cell r="L313">
            <v>-20</v>
          </cell>
          <cell r="M313">
            <v>-60</v>
          </cell>
        </row>
        <row r="314">
          <cell r="B314" t="str">
            <v>7AK349</v>
          </cell>
          <cell r="C314">
            <v>-12235</v>
          </cell>
          <cell r="D314" t="str">
            <v>外科</v>
          </cell>
          <cell r="E314">
            <v>13957987336</v>
          </cell>
          <cell r="F314" t="str">
            <v>2020年</v>
          </cell>
          <cell r="G314" t="str">
            <v>规培研究生</v>
          </cell>
          <cell r="H314" t="str">
            <v>执业医师</v>
          </cell>
          <cell r="I314" t="str">
            <v>泌尿外科</v>
          </cell>
        </row>
        <row r="314">
          <cell r="M314">
            <v>0</v>
          </cell>
        </row>
        <row r="315">
          <cell r="B315" t="str">
            <v>7AK307</v>
          </cell>
          <cell r="C315">
            <v>-12193</v>
          </cell>
          <cell r="D315" t="str">
            <v>外科（泌尿外科）</v>
          </cell>
          <cell r="E315">
            <v>15267755669</v>
          </cell>
          <cell r="F315" t="str">
            <v>2020年</v>
          </cell>
          <cell r="G315" t="str">
            <v>规培研究生</v>
          </cell>
          <cell r="H315" t="str">
            <v>执业医师</v>
          </cell>
          <cell r="I315" t="str">
            <v>泌尿外科</v>
          </cell>
        </row>
        <row r="315">
          <cell r="M315">
            <v>0</v>
          </cell>
        </row>
        <row r="316">
          <cell r="B316" t="str">
            <v>7AK309</v>
          </cell>
          <cell r="C316">
            <v>-12195</v>
          </cell>
          <cell r="D316" t="str">
            <v>外科（泌尿外科）</v>
          </cell>
          <cell r="E316">
            <v>15868360882</v>
          </cell>
          <cell r="F316" t="str">
            <v>2020年</v>
          </cell>
          <cell r="G316" t="str">
            <v>规培研究生</v>
          </cell>
          <cell r="H316" t="str">
            <v>执业医师</v>
          </cell>
          <cell r="I316" t="str">
            <v>泌尿外科</v>
          </cell>
        </row>
        <row r="316">
          <cell r="L316">
            <v>-20</v>
          </cell>
          <cell r="M316">
            <v>-20</v>
          </cell>
        </row>
        <row r="317">
          <cell r="B317" t="str">
            <v>7AK289</v>
          </cell>
          <cell r="C317">
            <v>-12175</v>
          </cell>
          <cell r="D317" t="str">
            <v>外科</v>
          </cell>
          <cell r="E317">
            <v>18257753787</v>
          </cell>
          <cell r="F317" t="str">
            <v>2020年</v>
          </cell>
          <cell r="G317" t="str">
            <v>规培研究生</v>
          </cell>
          <cell r="H317" t="str">
            <v>执业医师</v>
          </cell>
          <cell r="I317" t="str">
            <v>整形科</v>
          </cell>
        </row>
        <row r="317">
          <cell r="K317">
            <v>-20</v>
          </cell>
          <cell r="L317">
            <v>-20</v>
          </cell>
          <cell r="M317">
            <v>-40</v>
          </cell>
        </row>
        <row r="318">
          <cell r="B318" t="str">
            <v>7AK284</v>
          </cell>
          <cell r="C318">
            <v>-12170</v>
          </cell>
          <cell r="D318" t="str">
            <v>外科（整形科）</v>
          </cell>
          <cell r="E318">
            <v>18377373985</v>
          </cell>
          <cell r="F318" t="str">
            <v>2020年</v>
          </cell>
          <cell r="G318" t="str">
            <v>规培研究生</v>
          </cell>
          <cell r="H318" t="str">
            <v>执业医师</v>
          </cell>
          <cell r="I318" t="str">
            <v>心胸外科</v>
          </cell>
        </row>
        <row r="318">
          <cell r="M318">
            <v>0</v>
          </cell>
        </row>
        <row r="319">
          <cell r="B319" t="str">
            <v>7AK011</v>
          </cell>
          <cell r="C319">
            <v>-11689</v>
          </cell>
          <cell r="D319" t="str">
            <v>外科（整形科）</v>
          </cell>
          <cell r="E319">
            <v>13867728852</v>
          </cell>
          <cell r="F319" t="str">
            <v>2020年</v>
          </cell>
          <cell r="G319" t="str">
            <v>规培研究生</v>
          </cell>
          <cell r="H319" t="str">
            <v>执业医师</v>
          </cell>
          <cell r="I319" t="str">
            <v>整形科</v>
          </cell>
          <cell r="J319">
            <v>-20</v>
          </cell>
          <cell r="K319">
            <v>-20</v>
          </cell>
          <cell r="L319">
            <v>-20</v>
          </cell>
          <cell r="M319">
            <v>-60</v>
          </cell>
        </row>
        <row r="320">
          <cell r="B320" t="str">
            <v>7AK291</v>
          </cell>
          <cell r="C320">
            <v>-12177</v>
          </cell>
          <cell r="D320" t="str">
            <v>外科</v>
          </cell>
          <cell r="E320">
            <v>15257703348</v>
          </cell>
          <cell r="F320" t="str">
            <v>2020年</v>
          </cell>
          <cell r="G320" t="str">
            <v>规培研究生</v>
          </cell>
          <cell r="H320" t="str">
            <v>执业医师</v>
          </cell>
          <cell r="I320" t="str">
            <v>麻醉科</v>
          </cell>
          <cell r="J320">
            <v>-20</v>
          </cell>
          <cell r="K320">
            <v>-20</v>
          </cell>
          <cell r="L320">
            <v>-20</v>
          </cell>
          <cell r="M320">
            <v>-60</v>
          </cell>
        </row>
        <row r="321">
          <cell r="B321" t="str">
            <v>7AK283</v>
          </cell>
          <cell r="C321">
            <v>-12169</v>
          </cell>
          <cell r="D321" t="str">
            <v>外科</v>
          </cell>
          <cell r="E321">
            <v>15968723118</v>
          </cell>
          <cell r="F321" t="str">
            <v>2020年</v>
          </cell>
          <cell r="G321" t="str">
            <v>规培研究生</v>
          </cell>
          <cell r="H321" t="str">
            <v>执业医师</v>
          </cell>
          <cell r="I321" t="str">
            <v>泌尿外科</v>
          </cell>
        </row>
        <row r="321">
          <cell r="L321">
            <v>-20</v>
          </cell>
          <cell r="M321">
            <v>-20</v>
          </cell>
        </row>
        <row r="322">
          <cell r="B322" t="str">
            <v>7AK282</v>
          </cell>
          <cell r="C322">
            <v>-12168</v>
          </cell>
          <cell r="D322" t="str">
            <v>外科</v>
          </cell>
          <cell r="E322">
            <v>15088925698</v>
          </cell>
          <cell r="F322" t="str">
            <v>2020年</v>
          </cell>
          <cell r="G322" t="str">
            <v>规培研究生</v>
          </cell>
          <cell r="H322" t="str">
            <v>执业医师</v>
          </cell>
          <cell r="I322" t="str">
            <v>心胸外科</v>
          </cell>
          <cell r="J322">
            <v>-20</v>
          </cell>
          <cell r="K322">
            <v>-20</v>
          </cell>
          <cell r="L322">
            <v>-20</v>
          </cell>
          <cell r="M322">
            <v>-60</v>
          </cell>
        </row>
        <row r="323">
          <cell r="B323" t="str">
            <v>7AK316</v>
          </cell>
          <cell r="C323">
            <v>-12202</v>
          </cell>
          <cell r="D323" t="str">
            <v>外科（心胸外科）</v>
          </cell>
          <cell r="E323">
            <v>15858263101</v>
          </cell>
          <cell r="F323" t="str">
            <v>2020年</v>
          </cell>
          <cell r="G323" t="str">
            <v>规培研究生</v>
          </cell>
          <cell r="H323" t="str">
            <v>执业医师</v>
          </cell>
          <cell r="I323" t="str">
            <v>心胸外科</v>
          </cell>
          <cell r="J323">
            <v>-20</v>
          </cell>
          <cell r="K323">
            <v>-20</v>
          </cell>
          <cell r="L323">
            <v>-20</v>
          </cell>
          <cell r="M323">
            <v>-60</v>
          </cell>
        </row>
        <row r="324">
          <cell r="B324" t="str">
            <v>7AK313</v>
          </cell>
          <cell r="C324">
            <v>-12199</v>
          </cell>
          <cell r="D324" t="str">
            <v>外科（心胸外科）</v>
          </cell>
          <cell r="E324">
            <v>13459097000</v>
          </cell>
          <cell r="F324" t="str">
            <v>2020年</v>
          </cell>
          <cell r="G324" t="str">
            <v>规培研究生</v>
          </cell>
          <cell r="H324" t="str">
            <v>执业医师</v>
          </cell>
          <cell r="I324" t="str">
            <v>心胸外科</v>
          </cell>
          <cell r="J324">
            <v>-20</v>
          </cell>
          <cell r="K324">
            <v>-20</v>
          </cell>
          <cell r="L324">
            <v>-20</v>
          </cell>
          <cell r="M324">
            <v>-60</v>
          </cell>
        </row>
        <row r="325">
          <cell r="B325" t="str">
            <v>7AK317</v>
          </cell>
          <cell r="C325">
            <v>-12203</v>
          </cell>
          <cell r="D325" t="str">
            <v>外科（心胸外科）</v>
          </cell>
          <cell r="E325">
            <v>18757791218</v>
          </cell>
          <cell r="F325" t="str">
            <v>2020年</v>
          </cell>
          <cell r="G325" t="str">
            <v>规培研究生</v>
          </cell>
          <cell r="H325" t="str">
            <v>执业医师</v>
          </cell>
          <cell r="I325" t="str">
            <v>心胸外科</v>
          </cell>
        </row>
        <row r="325">
          <cell r="K325">
            <v>-20</v>
          </cell>
          <cell r="L325">
            <v>-20</v>
          </cell>
          <cell r="M325">
            <v>-40</v>
          </cell>
        </row>
        <row r="326">
          <cell r="B326" t="str">
            <v>7AK286</v>
          </cell>
          <cell r="C326">
            <v>-12172</v>
          </cell>
          <cell r="D326" t="str">
            <v>外科</v>
          </cell>
          <cell r="E326">
            <v>18815011978</v>
          </cell>
          <cell r="F326" t="str">
            <v>2020年</v>
          </cell>
          <cell r="G326" t="str">
            <v>规培研究生</v>
          </cell>
          <cell r="H326" t="str">
            <v>执业医师</v>
          </cell>
          <cell r="I326" t="str">
            <v>骨科</v>
          </cell>
        </row>
        <row r="326">
          <cell r="M326">
            <v>0</v>
          </cell>
        </row>
        <row r="327">
          <cell r="B327" t="str">
            <v>7AK280</v>
          </cell>
          <cell r="C327">
            <v>-12166</v>
          </cell>
          <cell r="D327" t="str">
            <v>外科</v>
          </cell>
          <cell r="E327">
            <v>19858732372</v>
          </cell>
          <cell r="F327" t="str">
            <v>2020年</v>
          </cell>
          <cell r="G327" t="str">
            <v>规培研究生</v>
          </cell>
          <cell r="H327" t="str">
            <v>执业医师</v>
          </cell>
          <cell r="I327" t="str">
            <v>麻醉科</v>
          </cell>
        </row>
        <row r="327">
          <cell r="L327">
            <v>-20</v>
          </cell>
          <cell r="M327">
            <v>-20</v>
          </cell>
        </row>
        <row r="328">
          <cell r="B328" t="str">
            <v>7AK018</v>
          </cell>
          <cell r="C328">
            <v>-11696</v>
          </cell>
          <cell r="D328" t="str">
            <v>外科</v>
          </cell>
          <cell r="E328">
            <v>15558863515</v>
          </cell>
          <cell r="F328" t="str">
            <v>2020年</v>
          </cell>
          <cell r="G328" t="str">
            <v>规培研究生</v>
          </cell>
          <cell r="H328" t="str">
            <v>执业医师</v>
          </cell>
          <cell r="I328" t="str">
            <v>神经外科</v>
          </cell>
          <cell r="J328">
            <v>-20</v>
          </cell>
          <cell r="K328">
            <v>-20</v>
          </cell>
          <cell r="L328">
            <v>-20</v>
          </cell>
          <cell r="M328">
            <v>-60</v>
          </cell>
        </row>
        <row r="329">
          <cell r="B329" t="str">
            <v>7AK293</v>
          </cell>
          <cell r="C329">
            <v>-12179</v>
          </cell>
          <cell r="D329" t="str">
            <v>外科</v>
          </cell>
          <cell r="E329">
            <v>18267831338</v>
          </cell>
          <cell r="F329" t="str">
            <v>2020年</v>
          </cell>
          <cell r="G329" t="str">
            <v>规培研究生</v>
          </cell>
          <cell r="H329" t="str">
            <v>执业医师</v>
          </cell>
          <cell r="I329" t="str">
            <v>麻醉科</v>
          </cell>
        </row>
        <row r="329">
          <cell r="K329">
            <v>-20</v>
          </cell>
          <cell r="L329">
            <v>-20</v>
          </cell>
          <cell r="M329">
            <v>-40</v>
          </cell>
        </row>
        <row r="330">
          <cell r="B330" t="str">
            <v>7AK020</v>
          </cell>
          <cell r="C330">
            <v>-11698</v>
          </cell>
          <cell r="D330" t="str">
            <v>外科</v>
          </cell>
          <cell r="E330">
            <v>15968710573</v>
          </cell>
          <cell r="F330" t="str">
            <v>2020年</v>
          </cell>
          <cell r="G330" t="str">
            <v>规培研究生</v>
          </cell>
          <cell r="H330" t="str">
            <v>执业医师</v>
          </cell>
          <cell r="I330" t="str">
            <v>骨科</v>
          </cell>
        </row>
        <row r="330">
          <cell r="M330">
            <v>0</v>
          </cell>
        </row>
        <row r="331">
          <cell r="B331" t="str">
            <v>7AK312</v>
          </cell>
          <cell r="C331">
            <v>-12198</v>
          </cell>
          <cell r="D331" t="str">
            <v>外科（心胸外科）</v>
          </cell>
          <cell r="E331">
            <v>18245496721</v>
          </cell>
          <cell r="F331" t="str">
            <v>2020年</v>
          </cell>
          <cell r="G331" t="str">
            <v>规培研究生</v>
          </cell>
          <cell r="H331" t="str">
            <v>执业医师</v>
          </cell>
          <cell r="I331" t="str">
            <v>心胸外科</v>
          </cell>
          <cell r="J331">
            <v>-20</v>
          </cell>
          <cell r="K331">
            <v>-20</v>
          </cell>
          <cell r="L331">
            <v>-20</v>
          </cell>
          <cell r="M331">
            <v>-60</v>
          </cell>
        </row>
        <row r="332">
          <cell r="B332" t="str">
            <v>7AK311</v>
          </cell>
          <cell r="C332">
            <v>-12197</v>
          </cell>
          <cell r="D332" t="str">
            <v>外科（心胸外科）</v>
          </cell>
          <cell r="E332">
            <v>18534538917</v>
          </cell>
          <cell r="F332" t="str">
            <v>2020年</v>
          </cell>
          <cell r="G332" t="str">
            <v>规培研究生</v>
          </cell>
          <cell r="H332" t="str">
            <v>执业医师</v>
          </cell>
          <cell r="I332" t="str">
            <v>泌尿外科</v>
          </cell>
          <cell r="J332">
            <v>-20</v>
          </cell>
          <cell r="K332">
            <v>-20</v>
          </cell>
          <cell r="L332">
            <v>-20</v>
          </cell>
          <cell r="M332">
            <v>-60</v>
          </cell>
        </row>
        <row r="333">
          <cell r="B333" t="str">
            <v>7AK019</v>
          </cell>
          <cell r="C333">
            <v>-11697</v>
          </cell>
          <cell r="D333" t="str">
            <v>外科</v>
          </cell>
          <cell r="E333">
            <v>13858873069</v>
          </cell>
          <cell r="F333" t="str">
            <v>2020年</v>
          </cell>
          <cell r="G333" t="str">
            <v>规培研究生</v>
          </cell>
          <cell r="H333" t="str">
            <v>执业医师</v>
          </cell>
          <cell r="I333" t="str">
            <v>骨科</v>
          </cell>
          <cell r="J333">
            <v>-20</v>
          </cell>
          <cell r="K333">
            <v>-20</v>
          </cell>
          <cell r="L333">
            <v>-20</v>
          </cell>
          <cell r="M333">
            <v>-60</v>
          </cell>
        </row>
        <row r="334">
          <cell r="B334" t="str">
            <v>7AK308</v>
          </cell>
          <cell r="C334">
            <v>-12194</v>
          </cell>
          <cell r="D334" t="str">
            <v>外科（泌尿外科）</v>
          </cell>
          <cell r="E334">
            <v>15622131865</v>
          </cell>
          <cell r="F334" t="str">
            <v>2020年</v>
          </cell>
          <cell r="G334" t="str">
            <v>规培研究生</v>
          </cell>
          <cell r="H334" t="str">
            <v>执业医师</v>
          </cell>
          <cell r="I334" t="str">
            <v>麻醉科</v>
          </cell>
        </row>
        <row r="334">
          <cell r="L334">
            <v>-20</v>
          </cell>
          <cell r="M334">
            <v>-20</v>
          </cell>
        </row>
        <row r="335">
          <cell r="B335" t="str">
            <v>7AK306</v>
          </cell>
          <cell r="C335">
            <v>-12192</v>
          </cell>
          <cell r="D335" t="str">
            <v>外科（泌尿外科）</v>
          </cell>
          <cell r="E335">
            <v>15957738279</v>
          </cell>
          <cell r="F335" t="str">
            <v>2020年</v>
          </cell>
          <cell r="G335" t="str">
            <v>规培研究生</v>
          </cell>
          <cell r="H335" t="str">
            <v>执业医师</v>
          </cell>
          <cell r="I335" t="str">
            <v>肝胆外科</v>
          </cell>
        </row>
        <row r="335">
          <cell r="L335">
            <v>-20</v>
          </cell>
          <cell r="M335">
            <v>-20</v>
          </cell>
        </row>
        <row r="336">
          <cell r="B336" t="str">
            <v>7AK010</v>
          </cell>
          <cell r="C336">
            <v>-11688</v>
          </cell>
          <cell r="D336" t="str">
            <v>外科（泌尿外科）</v>
          </cell>
          <cell r="E336">
            <v>15057762157</v>
          </cell>
          <cell r="F336" t="str">
            <v>2020年</v>
          </cell>
          <cell r="G336" t="str">
            <v>规培研究生</v>
          </cell>
          <cell r="H336" t="str">
            <v>执业医师</v>
          </cell>
          <cell r="I336" t="str">
            <v>泌尿外科</v>
          </cell>
        </row>
        <row r="336">
          <cell r="L336">
            <v>-20</v>
          </cell>
          <cell r="M336">
            <v>-20</v>
          </cell>
        </row>
        <row r="337">
          <cell r="B337" t="str">
            <v>7AK275</v>
          </cell>
          <cell r="C337">
            <v>-12161</v>
          </cell>
          <cell r="D337" t="str">
            <v>外科</v>
          </cell>
          <cell r="E337">
            <v>15058358900</v>
          </cell>
          <cell r="F337" t="str">
            <v>2020年</v>
          </cell>
          <cell r="G337" t="str">
            <v>规培研究生</v>
          </cell>
          <cell r="H337" t="str">
            <v>执业医师</v>
          </cell>
          <cell r="I337" t="str">
            <v>ICU（SICU）</v>
          </cell>
          <cell r="J337">
            <v>-20</v>
          </cell>
        </row>
        <row r="337">
          <cell r="M337">
            <v>-20</v>
          </cell>
        </row>
        <row r="338">
          <cell r="B338" t="str">
            <v>7AK292</v>
          </cell>
          <cell r="C338">
            <v>-12178</v>
          </cell>
          <cell r="D338" t="str">
            <v>外科</v>
          </cell>
          <cell r="E338">
            <v>17857058874</v>
          </cell>
          <cell r="F338" t="str">
            <v>2020年</v>
          </cell>
          <cell r="G338" t="str">
            <v>规培研究生</v>
          </cell>
          <cell r="H338" t="str">
            <v>执业医师</v>
          </cell>
          <cell r="I338" t="str">
            <v>ICU（SICU）</v>
          </cell>
        </row>
        <row r="338">
          <cell r="M338">
            <v>0</v>
          </cell>
        </row>
        <row r="339">
          <cell r="B339" t="str">
            <v>7AK305</v>
          </cell>
          <cell r="C339">
            <v>-12191</v>
          </cell>
          <cell r="D339" t="str">
            <v>外科（泌尿外科）</v>
          </cell>
          <cell r="E339">
            <v>18768431244</v>
          </cell>
          <cell r="F339" t="str">
            <v>2020年</v>
          </cell>
          <cell r="G339" t="str">
            <v>规培研究生</v>
          </cell>
          <cell r="H339" t="str">
            <v>执业医师</v>
          </cell>
          <cell r="I339" t="str">
            <v>泌尿外科</v>
          </cell>
          <cell r="J339">
            <v>-20</v>
          </cell>
          <cell r="K339">
            <v>-20</v>
          </cell>
          <cell r="L339">
            <v>-20</v>
          </cell>
          <cell r="M339">
            <v>-60</v>
          </cell>
        </row>
        <row r="340">
          <cell r="B340" t="str">
            <v>7AK013</v>
          </cell>
          <cell r="C340">
            <v>-11691</v>
          </cell>
          <cell r="D340" t="str">
            <v>外科</v>
          </cell>
          <cell r="E340">
            <v>15968766170</v>
          </cell>
          <cell r="F340" t="str">
            <v>2020年</v>
          </cell>
          <cell r="G340" t="str">
            <v>规培研究生</v>
          </cell>
          <cell r="H340" t="str">
            <v>执业医师</v>
          </cell>
          <cell r="I340" t="str">
            <v>骨科</v>
          </cell>
        </row>
        <row r="340">
          <cell r="L340">
            <v>-20</v>
          </cell>
          <cell r="M340">
            <v>-20</v>
          </cell>
        </row>
        <row r="341">
          <cell r="B341" t="str">
            <v>7AK344</v>
          </cell>
          <cell r="C341">
            <v>-12230</v>
          </cell>
          <cell r="D341" t="str">
            <v>外科</v>
          </cell>
          <cell r="E341">
            <v>15168755990</v>
          </cell>
          <cell r="F341" t="str">
            <v>2020年</v>
          </cell>
          <cell r="G341" t="str">
            <v>规培研究生</v>
          </cell>
          <cell r="H341" t="str">
            <v>执业医师</v>
          </cell>
          <cell r="I341" t="str">
            <v>麻醉科</v>
          </cell>
          <cell r="J341">
            <v>-20</v>
          </cell>
          <cell r="K341">
            <v>-20</v>
          </cell>
          <cell r="L341">
            <v>-20</v>
          </cell>
          <cell r="M341">
            <v>-60</v>
          </cell>
        </row>
        <row r="342">
          <cell r="B342" t="str">
            <v>7AK021</v>
          </cell>
          <cell r="C342">
            <v>-11699</v>
          </cell>
          <cell r="D342" t="str">
            <v>外科</v>
          </cell>
          <cell r="E342">
            <v>18267856228</v>
          </cell>
          <cell r="F342" t="str">
            <v>2020年</v>
          </cell>
          <cell r="G342" t="str">
            <v>规培研究生</v>
          </cell>
          <cell r="H342" t="str">
            <v>执业医师</v>
          </cell>
          <cell r="I342" t="str">
            <v>ICU（SICU）</v>
          </cell>
        </row>
        <row r="342">
          <cell r="L342">
            <v>-20</v>
          </cell>
          <cell r="M342">
            <v>-20</v>
          </cell>
        </row>
        <row r="343">
          <cell r="B343" t="str">
            <v>7AK281</v>
          </cell>
          <cell r="C343">
            <v>-12167</v>
          </cell>
          <cell r="D343" t="str">
            <v>外科</v>
          </cell>
          <cell r="E343">
            <v>15957796028</v>
          </cell>
          <cell r="F343" t="str">
            <v>2020年</v>
          </cell>
          <cell r="G343" t="str">
            <v>规培研究生</v>
          </cell>
          <cell r="H343" t="str">
            <v>执业医师</v>
          </cell>
          <cell r="I343" t="str">
            <v>骨科</v>
          </cell>
          <cell r="J343">
            <v>-20</v>
          </cell>
          <cell r="K343">
            <v>-20</v>
          </cell>
          <cell r="L343">
            <v>-20</v>
          </cell>
          <cell r="M343">
            <v>-60</v>
          </cell>
        </row>
        <row r="344">
          <cell r="B344" t="str">
            <v>7AK288</v>
          </cell>
          <cell r="C344">
            <v>-12174</v>
          </cell>
          <cell r="D344" t="str">
            <v>外科</v>
          </cell>
          <cell r="E344">
            <v>13336088112</v>
          </cell>
          <cell r="F344" t="str">
            <v>2020年</v>
          </cell>
          <cell r="G344" t="str">
            <v>规培研究生</v>
          </cell>
          <cell r="H344" t="str">
            <v>执业医师</v>
          </cell>
          <cell r="I344" t="str">
            <v>骨科</v>
          </cell>
        </row>
        <row r="344">
          <cell r="K344">
            <v>-20</v>
          </cell>
          <cell r="L344">
            <v>-20</v>
          </cell>
          <cell r="M344">
            <v>-40</v>
          </cell>
        </row>
        <row r="345">
          <cell r="B345" t="str">
            <v>7AK279</v>
          </cell>
          <cell r="C345">
            <v>-12165</v>
          </cell>
          <cell r="D345" t="str">
            <v>外科</v>
          </cell>
          <cell r="E345">
            <v>18358743553</v>
          </cell>
          <cell r="F345" t="str">
            <v>2020年</v>
          </cell>
          <cell r="G345" t="str">
            <v>规培研究生</v>
          </cell>
          <cell r="H345" t="str">
            <v>执业医师</v>
          </cell>
          <cell r="I345" t="str">
            <v>骨科</v>
          </cell>
        </row>
        <row r="345">
          <cell r="L345">
            <v>-20</v>
          </cell>
          <cell r="M345">
            <v>-20</v>
          </cell>
        </row>
        <row r="346">
          <cell r="B346" t="str">
            <v>7AK337</v>
          </cell>
          <cell r="C346">
            <v>-12223</v>
          </cell>
          <cell r="D346" t="str">
            <v>眼科</v>
          </cell>
          <cell r="E346">
            <v>18867743676</v>
          </cell>
          <cell r="F346" t="str">
            <v>2020年</v>
          </cell>
          <cell r="G346" t="str">
            <v>规培研究生</v>
          </cell>
          <cell r="H346" t="str">
            <v>执业医师</v>
          </cell>
          <cell r="I346" t="str">
            <v>眼科门诊</v>
          </cell>
          <cell r="J346">
            <v>-20</v>
          </cell>
          <cell r="K346">
            <v>-20</v>
          </cell>
          <cell r="L346">
            <v>-20</v>
          </cell>
          <cell r="M346">
            <v>-60</v>
          </cell>
        </row>
        <row r="347">
          <cell r="B347" t="str">
            <v>7AK271</v>
          </cell>
          <cell r="C347">
            <v>-12157</v>
          </cell>
          <cell r="D347" t="str">
            <v>检验医学科</v>
          </cell>
          <cell r="E347">
            <v>13587831673</v>
          </cell>
          <cell r="F347" t="str">
            <v>2020年</v>
          </cell>
          <cell r="G347" t="str">
            <v>规培研究生</v>
          </cell>
          <cell r="H347" t="str">
            <v>执业医师</v>
          </cell>
          <cell r="I347" t="str">
            <v>检验科（临床微生物学专业）</v>
          </cell>
          <cell r="J347">
            <v>-20</v>
          </cell>
          <cell r="K347">
            <v>-20</v>
          </cell>
          <cell r="L347">
            <v>-20</v>
          </cell>
          <cell r="M347">
            <v>-60</v>
          </cell>
        </row>
        <row r="348">
          <cell r="B348" t="str">
            <v>7AK268</v>
          </cell>
          <cell r="C348">
            <v>-12154</v>
          </cell>
          <cell r="D348" t="str">
            <v>检验医学科</v>
          </cell>
          <cell r="E348">
            <v>15967710681</v>
          </cell>
          <cell r="F348" t="str">
            <v>2020年</v>
          </cell>
          <cell r="G348" t="str">
            <v>规培研究生</v>
          </cell>
          <cell r="H348" t="str">
            <v>执业医师</v>
          </cell>
          <cell r="I348" t="str">
            <v>检验科（临床免疫学专业）其中2023.6.5-6.11在流式</v>
          </cell>
        </row>
        <row r="348">
          <cell r="L348">
            <v>-20</v>
          </cell>
          <cell r="M348">
            <v>-20</v>
          </cell>
        </row>
        <row r="349">
          <cell r="B349" t="str">
            <v>7AK273</v>
          </cell>
          <cell r="C349">
            <v>-12159</v>
          </cell>
          <cell r="D349" t="str">
            <v>检验医学科</v>
          </cell>
          <cell r="E349">
            <v>13787656852</v>
          </cell>
          <cell r="F349" t="str">
            <v>2020年</v>
          </cell>
          <cell r="G349" t="str">
            <v>规培研究生</v>
          </cell>
          <cell r="H349" t="str">
            <v>执业医师</v>
          </cell>
          <cell r="I349" t="str">
            <v>检验科（临床体液血液检验专业）急诊</v>
          </cell>
          <cell r="J349">
            <v>-20</v>
          </cell>
          <cell r="K349">
            <v>-20</v>
          </cell>
          <cell r="L349">
            <v>-20</v>
          </cell>
          <cell r="M349">
            <v>-60</v>
          </cell>
        </row>
        <row r="350">
          <cell r="B350" t="str">
            <v>7AK272</v>
          </cell>
          <cell r="C350">
            <v>-12158</v>
          </cell>
          <cell r="D350" t="str">
            <v>检验医学科</v>
          </cell>
          <cell r="E350">
            <v>15561609879</v>
          </cell>
          <cell r="F350" t="str">
            <v>2020年</v>
          </cell>
          <cell r="G350" t="str">
            <v>规培研究生</v>
          </cell>
          <cell r="H350" t="str">
            <v>执业医师</v>
          </cell>
          <cell r="I350" t="str">
            <v>检验科（临床化学专业）</v>
          </cell>
          <cell r="J350">
            <v>-20</v>
          </cell>
          <cell r="K350">
            <v>-20</v>
          </cell>
          <cell r="L350">
            <v>-20</v>
          </cell>
          <cell r="M350">
            <v>-60</v>
          </cell>
        </row>
        <row r="351">
          <cell r="B351" t="str">
            <v>7AK269</v>
          </cell>
          <cell r="C351">
            <v>-12155</v>
          </cell>
          <cell r="D351" t="str">
            <v>检验医学科</v>
          </cell>
          <cell r="E351">
            <v>15858594558</v>
          </cell>
          <cell r="F351" t="str">
            <v>2020年</v>
          </cell>
          <cell r="G351" t="str">
            <v>规培研究生</v>
          </cell>
          <cell r="H351" t="str">
            <v>执业医师</v>
          </cell>
          <cell r="I351" t="str">
            <v>检验科（临床细胞分子遗传学专业）</v>
          </cell>
          <cell r="J351">
            <v>-20</v>
          </cell>
          <cell r="K351">
            <v>-20</v>
          </cell>
          <cell r="L351">
            <v>-20</v>
          </cell>
          <cell r="M351">
            <v>-60</v>
          </cell>
        </row>
        <row r="352">
          <cell r="B352" t="str">
            <v>7AK382</v>
          </cell>
          <cell r="C352">
            <v>-12269</v>
          </cell>
          <cell r="D352" t="str">
            <v>重症医学科</v>
          </cell>
          <cell r="E352">
            <v>15869635559</v>
          </cell>
          <cell r="F352" t="str">
            <v>2020年</v>
          </cell>
          <cell r="G352" t="str">
            <v>规培研究生</v>
          </cell>
          <cell r="H352" t="str">
            <v>执业医师</v>
          </cell>
          <cell r="I352" t="str">
            <v>ICU</v>
          </cell>
          <cell r="J352">
            <v>-20</v>
          </cell>
          <cell r="K352">
            <v>-20</v>
          </cell>
          <cell r="L352">
            <v>-20</v>
          </cell>
          <cell r="M352">
            <v>-60</v>
          </cell>
        </row>
        <row r="353">
          <cell r="B353" t="str">
            <v>7AK439</v>
          </cell>
          <cell r="C353">
            <v>-12326</v>
          </cell>
          <cell r="D353" t="str">
            <v>精神科</v>
          </cell>
          <cell r="E353">
            <v>13588145773</v>
          </cell>
          <cell r="F353" t="str">
            <v>2020年</v>
          </cell>
          <cell r="G353" t="str">
            <v>规培研究生</v>
          </cell>
          <cell r="H353" t="str">
            <v>执业医师</v>
          </cell>
          <cell r="I353" t="str">
            <v>精神科轻症病房</v>
          </cell>
          <cell r="J353">
            <v>-20</v>
          </cell>
          <cell r="K353">
            <v>-20</v>
          </cell>
          <cell r="L353">
            <v>-20</v>
          </cell>
          <cell r="M353">
            <v>-60</v>
          </cell>
        </row>
        <row r="354">
          <cell r="B354" t="str">
            <v>7AK438</v>
          </cell>
          <cell r="C354">
            <v>-12325</v>
          </cell>
          <cell r="D354" t="str">
            <v>精神科</v>
          </cell>
          <cell r="E354">
            <v>18152596878</v>
          </cell>
          <cell r="F354" t="str">
            <v>2020年</v>
          </cell>
          <cell r="G354" t="str">
            <v>规培研究生</v>
          </cell>
          <cell r="H354" t="str">
            <v>执业医师</v>
          </cell>
          <cell r="I354" t="str">
            <v>精神科重症病房</v>
          </cell>
          <cell r="J354">
            <v>-20</v>
          </cell>
          <cell r="K354">
            <v>-20</v>
          </cell>
          <cell r="L354">
            <v>-20</v>
          </cell>
          <cell r="M354">
            <v>-60</v>
          </cell>
        </row>
        <row r="355">
          <cell r="B355" t="str">
            <v>7AK437</v>
          </cell>
          <cell r="C355">
            <v>-12324</v>
          </cell>
          <cell r="D355" t="str">
            <v>精神科</v>
          </cell>
          <cell r="E355">
            <v>17865207530</v>
          </cell>
          <cell r="F355" t="str">
            <v>2020年</v>
          </cell>
          <cell r="G355" t="str">
            <v>规培研究生</v>
          </cell>
          <cell r="H355" t="str">
            <v>执业医师</v>
          </cell>
          <cell r="I355" t="str">
            <v>精神科重症病房</v>
          </cell>
          <cell r="J355">
            <v>-20</v>
          </cell>
          <cell r="K355">
            <v>-20</v>
          </cell>
          <cell r="L355">
            <v>-20</v>
          </cell>
          <cell r="M355">
            <v>-60</v>
          </cell>
        </row>
        <row r="356">
          <cell r="B356" t="str">
            <v>7AK004</v>
          </cell>
          <cell r="C356">
            <v>-11682</v>
          </cell>
          <cell r="D356" t="str">
            <v>内科</v>
          </cell>
          <cell r="E356">
            <v>15267752955</v>
          </cell>
          <cell r="F356" t="str">
            <v>2020年</v>
          </cell>
          <cell r="G356" t="str">
            <v>规培研究生</v>
          </cell>
          <cell r="H356" t="str">
            <v>执业医师</v>
          </cell>
          <cell r="I356" t="str">
            <v>心血管内科</v>
          </cell>
          <cell r="J356">
            <v>-20</v>
          </cell>
          <cell r="K356">
            <v>-20</v>
          </cell>
          <cell r="L356">
            <v>-20</v>
          </cell>
          <cell r="M356">
            <v>-60</v>
          </cell>
        </row>
        <row r="357">
          <cell r="B357" t="str">
            <v>7AK196</v>
          </cell>
          <cell r="C357">
            <v>-12082</v>
          </cell>
          <cell r="D357" t="str">
            <v>内科</v>
          </cell>
          <cell r="E357">
            <v>18267738566</v>
          </cell>
          <cell r="F357" t="str">
            <v>2020年</v>
          </cell>
          <cell r="G357" t="str">
            <v>规培研究生</v>
          </cell>
          <cell r="H357" t="str">
            <v>执业医师</v>
          </cell>
          <cell r="I357" t="str">
            <v>肾内科</v>
          </cell>
          <cell r="J357">
            <v>-20</v>
          </cell>
          <cell r="K357">
            <v>-20</v>
          </cell>
          <cell r="L357">
            <v>-20</v>
          </cell>
          <cell r="M357">
            <v>-60</v>
          </cell>
        </row>
        <row r="358">
          <cell r="B358">
            <v>121111</v>
          </cell>
          <cell r="C358">
            <v>14721</v>
          </cell>
          <cell r="D358" t="str">
            <v>超声医学科</v>
          </cell>
          <cell r="E358">
            <v>15888270742</v>
          </cell>
          <cell r="F358" t="str">
            <v>2021年</v>
          </cell>
          <cell r="G358" t="str">
            <v>住院医师-本院</v>
          </cell>
          <cell r="H358" t="str">
            <v>执业医师</v>
          </cell>
          <cell r="I358" t="str">
            <v>超声科</v>
          </cell>
          <cell r="J358">
            <v>-20</v>
          </cell>
          <cell r="K358">
            <v>-20</v>
          </cell>
          <cell r="L358">
            <v>-20</v>
          </cell>
          <cell r="M358">
            <v>-60</v>
          </cell>
        </row>
        <row r="359">
          <cell r="B359" t="str">
            <v>727L53</v>
          </cell>
          <cell r="C359">
            <v>15020</v>
          </cell>
          <cell r="D359" t="str">
            <v>超声医学科</v>
          </cell>
          <cell r="E359">
            <v>13758848681</v>
          </cell>
          <cell r="F359" t="str">
            <v>2021年</v>
          </cell>
          <cell r="G359" t="str">
            <v>住院医师-外院</v>
          </cell>
          <cell r="H359" t="str">
            <v>执业医师</v>
          </cell>
          <cell r="I359" t="str">
            <v>超声科</v>
          </cell>
          <cell r="J359">
            <v>-20</v>
          </cell>
          <cell r="K359">
            <v>-20</v>
          </cell>
          <cell r="L359">
            <v>-20</v>
          </cell>
          <cell r="M359">
            <v>-60</v>
          </cell>
        </row>
        <row r="360">
          <cell r="B360" t="str">
            <v>727L55</v>
          </cell>
          <cell r="C360">
            <v>15023</v>
          </cell>
          <cell r="D360" t="str">
            <v>超声医学科</v>
          </cell>
          <cell r="E360">
            <v>13968851638</v>
          </cell>
          <cell r="F360" t="str">
            <v>2021年</v>
          </cell>
          <cell r="G360" t="str">
            <v>住院医师-外院</v>
          </cell>
          <cell r="H360" t="str">
            <v>执业医师</v>
          </cell>
          <cell r="I360" t="str">
            <v>超声科</v>
          </cell>
          <cell r="J360">
            <v>-20</v>
          </cell>
          <cell r="K360">
            <v>-20</v>
          </cell>
          <cell r="L360">
            <v>-20</v>
          </cell>
          <cell r="M360">
            <v>-60</v>
          </cell>
        </row>
        <row r="361">
          <cell r="B361" t="str">
            <v>727L52</v>
          </cell>
          <cell r="C361">
            <v>15021</v>
          </cell>
          <cell r="D361" t="str">
            <v>超声医学科</v>
          </cell>
          <cell r="E361">
            <v>13967728355</v>
          </cell>
          <cell r="F361" t="str">
            <v>2021年</v>
          </cell>
          <cell r="G361" t="str">
            <v>住院医师-外院</v>
          </cell>
          <cell r="H361" t="str">
            <v>无</v>
          </cell>
          <cell r="I361" t="str">
            <v>超声科</v>
          </cell>
          <cell r="J361">
            <v>-20</v>
          </cell>
        </row>
        <row r="361">
          <cell r="M361">
            <v>-20</v>
          </cell>
        </row>
        <row r="362">
          <cell r="B362" t="str">
            <v>727L54</v>
          </cell>
          <cell r="C362">
            <v>15022</v>
          </cell>
          <cell r="D362" t="str">
            <v>超声医学科</v>
          </cell>
          <cell r="E362">
            <v>15258427782</v>
          </cell>
          <cell r="F362" t="str">
            <v>2021年</v>
          </cell>
          <cell r="G362" t="str">
            <v>住院医师-外院</v>
          </cell>
          <cell r="H362" t="str">
            <v>无</v>
          </cell>
          <cell r="I362" t="str">
            <v>超声科</v>
          </cell>
          <cell r="J362">
            <v>-20</v>
          </cell>
          <cell r="K362">
            <v>-20</v>
          </cell>
          <cell r="L362">
            <v>-20</v>
          </cell>
          <cell r="M362">
            <v>-60</v>
          </cell>
        </row>
        <row r="363">
          <cell r="B363" t="str">
            <v>727L56</v>
          </cell>
          <cell r="C363">
            <v>15024</v>
          </cell>
          <cell r="D363" t="str">
            <v>儿科</v>
          </cell>
          <cell r="E363">
            <v>15888767808</v>
          </cell>
          <cell r="F363" t="str">
            <v>2021年</v>
          </cell>
          <cell r="G363" t="str">
            <v>住院医师-外院</v>
          </cell>
          <cell r="H363" t="str">
            <v>执业医师</v>
          </cell>
          <cell r="I363" t="str">
            <v>儿科（儿科重症监护）</v>
          </cell>
          <cell r="J363">
            <v>-20</v>
          </cell>
          <cell r="K363">
            <v>-20</v>
          </cell>
          <cell r="L363">
            <v>-20</v>
          </cell>
          <cell r="M363">
            <v>-60</v>
          </cell>
        </row>
        <row r="364">
          <cell r="B364" t="str">
            <v>727L57</v>
          </cell>
          <cell r="C364">
            <v>15025</v>
          </cell>
          <cell r="D364" t="str">
            <v>耳鼻咽喉科</v>
          </cell>
          <cell r="E364">
            <v>15888767103</v>
          </cell>
          <cell r="F364" t="str">
            <v>2021年</v>
          </cell>
          <cell r="G364" t="str">
            <v>住院医师-外院</v>
          </cell>
          <cell r="H364" t="str">
            <v>无</v>
          </cell>
          <cell r="I364" t="str">
            <v>急诊外科</v>
          </cell>
          <cell r="J364">
            <v>-20</v>
          </cell>
          <cell r="K364">
            <v>-20</v>
          </cell>
          <cell r="L364">
            <v>-20</v>
          </cell>
          <cell r="M364">
            <v>-60</v>
          </cell>
        </row>
        <row r="365">
          <cell r="B365" t="str">
            <v>727L59</v>
          </cell>
          <cell r="C365">
            <v>15027</v>
          </cell>
          <cell r="D365" t="str">
            <v>放射科</v>
          </cell>
          <cell r="E365">
            <v>15167750387</v>
          </cell>
          <cell r="F365" t="str">
            <v>2021年</v>
          </cell>
          <cell r="G365" t="str">
            <v>住院医师-外院</v>
          </cell>
          <cell r="H365" t="str">
            <v>无</v>
          </cell>
          <cell r="I365" t="str">
            <v>放射科（MR）</v>
          </cell>
          <cell r="J365">
            <v>-20</v>
          </cell>
          <cell r="K365">
            <v>-20</v>
          </cell>
          <cell r="L365">
            <v>-20</v>
          </cell>
          <cell r="M365">
            <v>-60</v>
          </cell>
        </row>
        <row r="366">
          <cell r="B366" t="str">
            <v>727L58</v>
          </cell>
          <cell r="C366">
            <v>15026</v>
          </cell>
          <cell r="D366" t="str">
            <v>放射科</v>
          </cell>
          <cell r="E366">
            <v>13587660773</v>
          </cell>
          <cell r="F366" t="str">
            <v>2021年</v>
          </cell>
          <cell r="G366" t="str">
            <v>住院医师-外院</v>
          </cell>
          <cell r="H366" t="str">
            <v>执业医师</v>
          </cell>
          <cell r="I366" t="str">
            <v>心胸外科</v>
          </cell>
        </row>
        <row r="366">
          <cell r="L366">
            <v>-20</v>
          </cell>
          <cell r="M366">
            <v>-20</v>
          </cell>
        </row>
        <row r="367">
          <cell r="B367" t="str">
            <v>729L22</v>
          </cell>
          <cell r="C367">
            <v>15091</v>
          </cell>
          <cell r="D367" t="str">
            <v>放射科</v>
          </cell>
          <cell r="E367">
            <v>18267098282</v>
          </cell>
          <cell r="F367" t="str">
            <v>2021年</v>
          </cell>
          <cell r="G367" t="str">
            <v>住院医师-外院</v>
          </cell>
          <cell r="H367" t="str">
            <v>执业医师</v>
          </cell>
          <cell r="I367" t="str">
            <v>核医学科</v>
          </cell>
          <cell r="J367">
            <v>-20</v>
          </cell>
          <cell r="K367">
            <v>-20</v>
          </cell>
          <cell r="L367">
            <v>-20</v>
          </cell>
          <cell r="M367">
            <v>-60</v>
          </cell>
        </row>
        <row r="368">
          <cell r="B368" t="str">
            <v>729L21</v>
          </cell>
          <cell r="C368">
            <v>15086</v>
          </cell>
          <cell r="D368" t="str">
            <v>放射科</v>
          </cell>
          <cell r="E368">
            <v>18358542047</v>
          </cell>
          <cell r="F368" t="str">
            <v>2021年</v>
          </cell>
          <cell r="G368" t="str">
            <v>住院医师-外院</v>
          </cell>
          <cell r="H368" t="str">
            <v>执业医师</v>
          </cell>
          <cell r="I368" t="str">
            <v>超声科</v>
          </cell>
        </row>
        <row r="368">
          <cell r="L368">
            <v>-20</v>
          </cell>
          <cell r="M368">
            <v>-20</v>
          </cell>
        </row>
        <row r="369">
          <cell r="B369">
            <v>621023</v>
          </cell>
          <cell r="C369">
            <v>14967</v>
          </cell>
          <cell r="D369" t="str">
            <v>妇产科</v>
          </cell>
          <cell r="E369">
            <v>15867137918</v>
          </cell>
          <cell r="F369" t="str">
            <v>2021年</v>
          </cell>
          <cell r="G369" t="str">
            <v>住院医师-本院</v>
          </cell>
          <cell r="H369" t="str">
            <v>执业医师</v>
          </cell>
          <cell r="I369" t="str">
            <v>妇科病房</v>
          </cell>
        </row>
        <row r="369">
          <cell r="M369">
            <v>0</v>
          </cell>
        </row>
        <row r="370">
          <cell r="B370" t="str">
            <v>727L60</v>
          </cell>
          <cell r="C370">
            <v>15028</v>
          </cell>
          <cell r="D370" t="str">
            <v>妇产科</v>
          </cell>
          <cell r="E370">
            <v>15057708275</v>
          </cell>
          <cell r="F370" t="str">
            <v>2021年</v>
          </cell>
          <cell r="G370" t="str">
            <v>住院医师-外院</v>
          </cell>
          <cell r="H370" t="str">
            <v>执业医师</v>
          </cell>
          <cell r="I370" t="str">
            <v>妇科门诊</v>
          </cell>
        </row>
        <row r="370">
          <cell r="M370">
            <v>0</v>
          </cell>
        </row>
        <row r="371">
          <cell r="B371">
            <v>121029</v>
          </cell>
          <cell r="C371">
            <v>14693</v>
          </cell>
          <cell r="D371" t="str">
            <v>骨科</v>
          </cell>
          <cell r="E371">
            <v>13732050655</v>
          </cell>
          <cell r="F371" t="str">
            <v>2021年</v>
          </cell>
          <cell r="G371" t="str">
            <v>住院医师-本院</v>
          </cell>
          <cell r="H371" t="str">
            <v>执业医师</v>
          </cell>
          <cell r="I371" t="str">
            <v>骨科（脊柱外科）</v>
          </cell>
        </row>
        <row r="371">
          <cell r="M371">
            <v>0</v>
          </cell>
        </row>
        <row r="372">
          <cell r="B372">
            <v>121033</v>
          </cell>
          <cell r="C372">
            <v>14697</v>
          </cell>
          <cell r="D372" t="str">
            <v>骨科</v>
          </cell>
          <cell r="E372">
            <v>13567785233</v>
          </cell>
          <cell r="F372" t="str">
            <v>2021年</v>
          </cell>
          <cell r="G372" t="str">
            <v>住院医师-本院</v>
          </cell>
          <cell r="H372" t="str">
            <v>执业医师</v>
          </cell>
          <cell r="I372" t="str">
            <v>结直肠肛门外科+乳腺外科A</v>
          </cell>
        </row>
        <row r="372">
          <cell r="K372">
            <v>-20</v>
          </cell>
          <cell r="L372">
            <v>-20</v>
          </cell>
          <cell r="M372">
            <v>-40</v>
          </cell>
        </row>
        <row r="373">
          <cell r="B373" t="str">
            <v>727L61</v>
          </cell>
          <cell r="C373">
            <v>15029</v>
          </cell>
          <cell r="D373" t="str">
            <v>骨科</v>
          </cell>
          <cell r="E373">
            <v>19817500917</v>
          </cell>
          <cell r="F373" t="str">
            <v>2021年</v>
          </cell>
          <cell r="G373" t="str">
            <v>住院医师-外院</v>
          </cell>
          <cell r="H373" t="str">
            <v>无</v>
          </cell>
          <cell r="I373" t="str">
            <v>骨科（手外科）</v>
          </cell>
          <cell r="J373">
            <v>-20</v>
          </cell>
          <cell r="K373">
            <v>-20</v>
          </cell>
          <cell r="L373">
            <v>-20</v>
          </cell>
          <cell r="M373">
            <v>-60</v>
          </cell>
        </row>
        <row r="374">
          <cell r="B374" t="str">
            <v>727L62</v>
          </cell>
          <cell r="C374">
            <v>15030</v>
          </cell>
          <cell r="D374" t="str">
            <v>骨科</v>
          </cell>
          <cell r="E374">
            <v>15058381700</v>
          </cell>
          <cell r="F374" t="str">
            <v>2021年</v>
          </cell>
          <cell r="G374" t="str">
            <v>住院医师-外院</v>
          </cell>
          <cell r="H374" t="str">
            <v>执业医师</v>
          </cell>
          <cell r="I374" t="str">
            <v>骨科（手外科）</v>
          </cell>
        </row>
        <row r="374">
          <cell r="M374">
            <v>0</v>
          </cell>
        </row>
        <row r="375">
          <cell r="B375" t="str">
            <v>727L63</v>
          </cell>
          <cell r="C375">
            <v>15031</v>
          </cell>
          <cell r="D375" t="str">
            <v>精神科</v>
          </cell>
          <cell r="E375">
            <v>17769504550</v>
          </cell>
          <cell r="F375" t="str">
            <v>2021年</v>
          </cell>
          <cell r="G375" t="str">
            <v>住院医师-外院</v>
          </cell>
          <cell r="H375" t="str">
            <v>执业医师</v>
          </cell>
          <cell r="I375" t="str">
            <v>精神科（精神科重症病房（附一））</v>
          </cell>
          <cell r="J375">
            <v>-20</v>
          </cell>
          <cell r="K375">
            <v>-20</v>
          </cell>
          <cell r="L375">
            <v>-20</v>
          </cell>
          <cell r="M375">
            <v>-60</v>
          </cell>
        </row>
        <row r="376">
          <cell r="B376" t="str">
            <v>727L65</v>
          </cell>
          <cell r="C376">
            <v>15033</v>
          </cell>
          <cell r="D376" t="str">
            <v>精神科</v>
          </cell>
          <cell r="E376">
            <v>18358721877</v>
          </cell>
          <cell r="F376" t="str">
            <v>2021年</v>
          </cell>
          <cell r="G376" t="str">
            <v>住院医师-外院</v>
          </cell>
          <cell r="H376" t="str">
            <v>执业医师</v>
          </cell>
          <cell r="I376" t="str">
            <v>精神科（精神科重症病房（附一））</v>
          </cell>
          <cell r="J376">
            <v>-20</v>
          </cell>
        </row>
        <row r="376">
          <cell r="L376">
            <v>-20</v>
          </cell>
          <cell r="M376">
            <v>-40</v>
          </cell>
        </row>
        <row r="377">
          <cell r="B377" t="str">
            <v>727L70</v>
          </cell>
          <cell r="C377">
            <v>15038</v>
          </cell>
          <cell r="D377" t="str">
            <v>口腔全科</v>
          </cell>
          <cell r="E377">
            <v>17858902076</v>
          </cell>
          <cell r="F377" t="str">
            <v>2021年</v>
          </cell>
          <cell r="G377" t="str">
            <v>住院医师-外院</v>
          </cell>
          <cell r="H377" t="str">
            <v>执业医师</v>
          </cell>
          <cell r="I377" t="str">
            <v>口腔科（牙周科）</v>
          </cell>
        </row>
        <row r="377">
          <cell r="M377">
            <v>0</v>
          </cell>
        </row>
        <row r="378">
          <cell r="B378" t="str">
            <v>727L72</v>
          </cell>
          <cell r="C378">
            <v>15040</v>
          </cell>
          <cell r="D378" t="str">
            <v>口腔全科</v>
          </cell>
          <cell r="E378">
            <v>18358797586</v>
          </cell>
          <cell r="F378" t="str">
            <v>2021年</v>
          </cell>
          <cell r="G378" t="str">
            <v>住院医师-外院</v>
          </cell>
          <cell r="H378" t="str">
            <v>无</v>
          </cell>
          <cell r="I378" t="str">
            <v>口腔科（牙周科）</v>
          </cell>
          <cell r="J378">
            <v>-20</v>
          </cell>
          <cell r="K378">
            <v>-20</v>
          </cell>
          <cell r="L378">
            <v>-20</v>
          </cell>
          <cell r="M378">
            <v>-60</v>
          </cell>
        </row>
        <row r="379">
          <cell r="B379" t="str">
            <v>727L71</v>
          </cell>
          <cell r="C379">
            <v>15039</v>
          </cell>
          <cell r="D379" t="str">
            <v>口腔全科</v>
          </cell>
          <cell r="E379">
            <v>15258625898</v>
          </cell>
          <cell r="F379" t="str">
            <v>2021年</v>
          </cell>
          <cell r="G379" t="str">
            <v>住院医师-外院</v>
          </cell>
          <cell r="H379" t="str">
            <v>执业医师</v>
          </cell>
          <cell r="I379" t="str">
            <v>口腔科（牙周科）</v>
          </cell>
          <cell r="J379">
            <v>-20</v>
          </cell>
          <cell r="K379">
            <v>-20</v>
          </cell>
          <cell r="L379">
            <v>-20</v>
          </cell>
          <cell r="M379">
            <v>-60</v>
          </cell>
        </row>
        <row r="380">
          <cell r="B380" t="str">
            <v>727L74</v>
          </cell>
          <cell r="C380">
            <v>15042</v>
          </cell>
          <cell r="D380" t="str">
            <v>临床病理科</v>
          </cell>
          <cell r="E380">
            <v>15988734502</v>
          </cell>
          <cell r="F380" t="str">
            <v>2021年</v>
          </cell>
          <cell r="G380" t="str">
            <v>住院医师-外院</v>
          </cell>
          <cell r="H380" t="str">
            <v>无</v>
          </cell>
          <cell r="I380" t="str">
            <v>病理科（细胞学技术及诊断）</v>
          </cell>
          <cell r="J380">
            <v>-20</v>
          </cell>
          <cell r="K380">
            <v>-20</v>
          </cell>
          <cell r="L380">
            <v>-20</v>
          </cell>
          <cell r="M380">
            <v>-60</v>
          </cell>
        </row>
        <row r="381">
          <cell r="B381" t="str">
            <v>727L73</v>
          </cell>
          <cell r="C381">
            <v>15041</v>
          </cell>
          <cell r="D381" t="str">
            <v>临床病理科</v>
          </cell>
          <cell r="E381">
            <v>18758884665</v>
          </cell>
          <cell r="F381" t="str">
            <v>2021年</v>
          </cell>
          <cell r="G381" t="str">
            <v>住院医师-外院</v>
          </cell>
          <cell r="H381" t="str">
            <v>执业医师</v>
          </cell>
          <cell r="I381" t="str">
            <v>病理科（组织病理诊断和/分子病理诊断）</v>
          </cell>
          <cell r="J381">
            <v>-20</v>
          </cell>
          <cell r="K381">
            <v>-20</v>
          </cell>
          <cell r="L381">
            <v>-20</v>
          </cell>
          <cell r="M381">
            <v>-60</v>
          </cell>
        </row>
        <row r="382">
          <cell r="B382">
            <v>621020</v>
          </cell>
          <cell r="C382">
            <v>14964</v>
          </cell>
          <cell r="D382" t="str">
            <v>麻醉科</v>
          </cell>
          <cell r="E382">
            <v>18267850662</v>
          </cell>
          <cell r="F382" t="str">
            <v>2021年</v>
          </cell>
          <cell r="G382" t="str">
            <v>住院医师-本院</v>
          </cell>
          <cell r="H382" t="str">
            <v>执业医师</v>
          </cell>
          <cell r="I382" t="str">
            <v>麻醉科（小儿外科麻醉）</v>
          </cell>
        </row>
        <row r="382">
          <cell r="L382">
            <v>-20</v>
          </cell>
          <cell r="M382">
            <v>-20</v>
          </cell>
        </row>
        <row r="383">
          <cell r="B383">
            <v>621019</v>
          </cell>
          <cell r="C383">
            <v>14963</v>
          </cell>
          <cell r="D383" t="str">
            <v>麻醉科</v>
          </cell>
          <cell r="E383">
            <v>18858736692</v>
          </cell>
          <cell r="F383" t="str">
            <v>2021年</v>
          </cell>
          <cell r="G383" t="str">
            <v>住院医师-本院</v>
          </cell>
          <cell r="H383" t="str">
            <v>执业医师</v>
          </cell>
          <cell r="I383" t="str">
            <v>麻醉科（神经外科麻醉）</v>
          </cell>
          <cell r="J383">
            <v>-20</v>
          </cell>
          <cell r="K383">
            <v>-20</v>
          </cell>
          <cell r="L383">
            <v>-20</v>
          </cell>
          <cell r="M383">
            <v>-60</v>
          </cell>
        </row>
        <row r="384">
          <cell r="B384" t="str">
            <v>727L79</v>
          </cell>
          <cell r="C384">
            <v>15047</v>
          </cell>
          <cell r="D384" t="str">
            <v>麻醉科</v>
          </cell>
          <cell r="E384">
            <v>17858381921</v>
          </cell>
          <cell r="F384" t="str">
            <v>2021年</v>
          </cell>
          <cell r="G384" t="str">
            <v>住院医师-外院</v>
          </cell>
          <cell r="H384" t="str">
            <v>无</v>
          </cell>
          <cell r="I384" t="str">
            <v>麻醉科（胸心血管外科麻醉）</v>
          </cell>
        </row>
        <row r="384">
          <cell r="L384">
            <v>-20</v>
          </cell>
          <cell r="M384">
            <v>-20</v>
          </cell>
        </row>
        <row r="385">
          <cell r="B385" t="str">
            <v>727L78</v>
          </cell>
          <cell r="C385">
            <v>15046</v>
          </cell>
          <cell r="D385" t="str">
            <v>麻醉科</v>
          </cell>
          <cell r="E385">
            <v>18767822291</v>
          </cell>
          <cell r="F385" t="str">
            <v>2021年</v>
          </cell>
          <cell r="G385" t="str">
            <v>住院医师-外院</v>
          </cell>
          <cell r="H385" t="str">
            <v>执业医师</v>
          </cell>
          <cell r="I385" t="str">
            <v>ICU</v>
          </cell>
          <cell r="J385">
            <v>-20</v>
          </cell>
          <cell r="K385">
            <v>-20</v>
          </cell>
          <cell r="L385">
            <v>-20</v>
          </cell>
          <cell r="M385">
            <v>-60</v>
          </cell>
        </row>
        <row r="386">
          <cell r="B386" t="str">
            <v>727L76</v>
          </cell>
          <cell r="C386">
            <v>15044</v>
          </cell>
          <cell r="D386" t="str">
            <v>麻醉科</v>
          </cell>
          <cell r="E386">
            <v>18357717130</v>
          </cell>
          <cell r="F386" t="str">
            <v>2021年</v>
          </cell>
          <cell r="G386" t="str">
            <v>住院医师-外院</v>
          </cell>
          <cell r="H386" t="str">
            <v>执业医师</v>
          </cell>
          <cell r="I386" t="str">
            <v>麻醉科（小儿外科麻醉）</v>
          </cell>
        </row>
        <row r="386">
          <cell r="L386">
            <v>-20</v>
          </cell>
          <cell r="M386">
            <v>-20</v>
          </cell>
        </row>
        <row r="387">
          <cell r="B387" t="str">
            <v>727L80</v>
          </cell>
          <cell r="C387">
            <v>15048</v>
          </cell>
          <cell r="D387" t="str">
            <v>麻醉科</v>
          </cell>
          <cell r="E387">
            <v>18758722706</v>
          </cell>
          <cell r="F387" t="str">
            <v>2021年</v>
          </cell>
          <cell r="G387" t="str">
            <v>住院医师-外院</v>
          </cell>
          <cell r="H387" t="str">
            <v>执业医师</v>
          </cell>
          <cell r="I387" t="str">
            <v>疼痛科（疼痛诊疗）</v>
          </cell>
        </row>
        <row r="387">
          <cell r="L387">
            <v>-20</v>
          </cell>
          <cell r="M387">
            <v>-20</v>
          </cell>
        </row>
        <row r="388">
          <cell r="B388" t="str">
            <v>727L75</v>
          </cell>
          <cell r="C388">
            <v>15043</v>
          </cell>
          <cell r="D388" t="str">
            <v>麻醉科</v>
          </cell>
          <cell r="E388">
            <v>18267823280</v>
          </cell>
          <cell r="F388" t="str">
            <v>2021年</v>
          </cell>
          <cell r="G388" t="str">
            <v>住院医师-外院</v>
          </cell>
          <cell r="H388" t="str">
            <v>执业医师</v>
          </cell>
          <cell r="I388" t="str">
            <v>麻醉科（门诊和手术室外麻醉）</v>
          </cell>
        </row>
        <row r="388">
          <cell r="M388">
            <v>0</v>
          </cell>
        </row>
        <row r="389">
          <cell r="B389" t="str">
            <v>729L18</v>
          </cell>
          <cell r="C389">
            <v>15088</v>
          </cell>
          <cell r="D389" t="str">
            <v>麻醉科</v>
          </cell>
          <cell r="E389">
            <v>18379786025</v>
          </cell>
          <cell r="F389" t="str">
            <v>2021年</v>
          </cell>
          <cell r="G389" t="str">
            <v>住院医师-外院</v>
          </cell>
          <cell r="H389" t="str">
            <v>无</v>
          </cell>
          <cell r="I389" t="str">
            <v>麻醉科（神经外科麻醉）</v>
          </cell>
        </row>
        <row r="389">
          <cell r="K389">
            <v>-20</v>
          </cell>
          <cell r="L389">
            <v>-20</v>
          </cell>
          <cell r="M389">
            <v>-40</v>
          </cell>
        </row>
        <row r="390">
          <cell r="B390">
            <v>621010</v>
          </cell>
          <cell r="C390">
            <v>14955</v>
          </cell>
          <cell r="D390" t="str">
            <v>内科</v>
          </cell>
          <cell r="E390">
            <v>13506662567</v>
          </cell>
          <cell r="F390" t="str">
            <v>2021年</v>
          </cell>
          <cell r="G390" t="str">
            <v>住院医师-本院</v>
          </cell>
          <cell r="H390" t="str">
            <v>执业医师</v>
          </cell>
          <cell r="I390" t="str">
            <v>消化内科</v>
          </cell>
          <cell r="J390">
            <v>-20</v>
          </cell>
          <cell r="K390">
            <v>-20</v>
          </cell>
          <cell r="L390">
            <v>-20</v>
          </cell>
          <cell r="M390">
            <v>-60</v>
          </cell>
        </row>
        <row r="391">
          <cell r="B391">
            <v>121006</v>
          </cell>
          <cell r="C391">
            <v>14672</v>
          </cell>
          <cell r="D391" t="str">
            <v>内科</v>
          </cell>
          <cell r="E391">
            <v>15267758687</v>
          </cell>
          <cell r="F391" t="str">
            <v>2021年</v>
          </cell>
          <cell r="G391" t="str">
            <v>住院医师-本院</v>
          </cell>
          <cell r="H391" t="str">
            <v>执业医师</v>
          </cell>
          <cell r="I391" t="str">
            <v>心血管内科</v>
          </cell>
        </row>
        <row r="391">
          <cell r="L391">
            <v>-20</v>
          </cell>
          <cell r="M391">
            <v>-20</v>
          </cell>
        </row>
        <row r="392">
          <cell r="B392">
            <v>121117</v>
          </cell>
          <cell r="C392">
            <v>14998</v>
          </cell>
          <cell r="D392" t="str">
            <v>内科</v>
          </cell>
          <cell r="E392">
            <v>15257731051</v>
          </cell>
          <cell r="F392" t="str">
            <v>2021年</v>
          </cell>
          <cell r="G392" t="str">
            <v>住院医师-本院</v>
          </cell>
          <cell r="H392" t="str">
            <v>执业医师</v>
          </cell>
          <cell r="I392" t="str">
            <v>内科门诊</v>
          </cell>
          <cell r="J392">
            <v>-20</v>
          </cell>
          <cell r="K392">
            <v>-20</v>
          </cell>
          <cell r="L392">
            <v>-20</v>
          </cell>
          <cell r="M392">
            <v>-60</v>
          </cell>
        </row>
        <row r="393">
          <cell r="B393">
            <v>621008</v>
          </cell>
          <cell r="C393">
            <v>14953</v>
          </cell>
          <cell r="D393" t="str">
            <v>内科</v>
          </cell>
          <cell r="E393">
            <v>18868818241</v>
          </cell>
          <cell r="F393" t="str">
            <v>2021年</v>
          </cell>
          <cell r="G393" t="str">
            <v>住院医师-本院</v>
          </cell>
          <cell r="H393" t="str">
            <v>执业医师</v>
          </cell>
          <cell r="I393" t="str">
            <v>血液内科</v>
          </cell>
        </row>
        <row r="393">
          <cell r="M393">
            <v>0</v>
          </cell>
        </row>
        <row r="394">
          <cell r="B394">
            <v>621001</v>
          </cell>
          <cell r="C394">
            <v>14949</v>
          </cell>
          <cell r="D394" t="str">
            <v>内科</v>
          </cell>
          <cell r="E394">
            <v>19518111206</v>
          </cell>
          <cell r="F394" t="str">
            <v>2021年</v>
          </cell>
          <cell r="G394" t="str">
            <v>住院医师-本院</v>
          </cell>
          <cell r="H394" t="str">
            <v>执业医师</v>
          </cell>
          <cell r="I394" t="str">
            <v>ICU</v>
          </cell>
          <cell r="J394">
            <v>-20</v>
          </cell>
          <cell r="K394">
            <v>-20</v>
          </cell>
          <cell r="L394">
            <v>-20</v>
          </cell>
          <cell r="M394">
            <v>-60</v>
          </cell>
        </row>
        <row r="395">
          <cell r="B395">
            <v>121009</v>
          </cell>
          <cell r="C395">
            <v>14675</v>
          </cell>
          <cell r="D395" t="str">
            <v>内科</v>
          </cell>
          <cell r="E395">
            <v>15167876568</v>
          </cell>
          <cell r="F395" t="str">
            <v>2021年</v>
          </cell>
          <cell r="G395" t="str">
            <v>住院医师-本院</v>
          </cell>
          <cell r="H395" t="str">
            <v>执业医师</v>
          </cell>
          <cell r="I395" t="str">
            <v>急诊内科</v>
          </cell>
          <cell r="J395">
            <v>-20</v>
          </cell>
          <cell r="K395">
            <v>-20</v>
          </cell>
          <cell r="L395">
            <v>-20</v>
          </cell>
          <cell r="M395">
            <v>-60</v>
          </cell>
        </row>
        <row r="396">
          <cell r="B396" t="str">
            <v>727L84</v>
          </cell>
          <cell r="C396">
            <v>15052</v>
          </cell>
          <cell r="D396" t="str">
            <v>内科</v>
          </cell>
          <cell r="E396">
            <v>15258012513</v>
          </cell>
          <cell r="F396" t="str">
            <v>2021年</v>
          </cell>
          <cell r="G396" t="str">
            <v>住院医师-外院</v>
          </cell>
          <cell r="H396" t="str">
            <v>执业医师</v>
          </cell>
          <cell r="I396" t="str">
            <v>心血管内科</v>
          </cell>
          <cell r="J396">
            <v>-20</v>
          </cell>
          <cell r="K396">
            <v>-20</v>
          </cell>
          <cell r="L396">
            <v>-20</v>
          </cell>
          <cell r="M396">
            <v>-60</v>
          </cell>
        </row>
        <row r="397">
          <cell r="B397" t="str">
            <v>727L89</v>
          </cell>
          <cell r="C397">
            <v>15057</v>
          </cell>
          <cell r="D397" t="str">
            <v>内科</v>
          </cell>
          <cell r="E397">
            <v>15988162317</v>
          </cell>
          <cell r="F397" t="str">
            <v>2021年</v>
          </cell>
          <cell r="G397" t="str">
            <v>住院医师-外院</v>
          </cell>
          <cell r="H397" t="str">
            <v>执业医师</v>
          </cell>
          <cell r="I397" t="str">
            <v>超声科</v>
          </cell>
        </row>
        <row r="397">
          <cell r="M397">
            <v>0</v>
          </cell>
        </row>
        <row r="398">
          <cell r="B398" t="str">
            <v>727L85</v>
          </cell>
          <cell r="C398">
            <v>15053</v>
          </cell>
          <cell r="D398" t="str">
            <v>内科</v>
          </cell>
          <cell r="E398">
            <v>15906772787</v>
          </cell>
          <cell r="F398" t="str">
            <v>2021年</v>
          </cell>
          <cell r="G398" t="str">
            <v>住院医师-外院</v>
          </cell>
          <cell r="H398" t="str">
            <v>执业医师</v>
          </cell>
          <cell r="I398" t="str">
            <v>风湿免疫科</v>
          </cell>
        </row>
        <row r="398">
          <cell r="K398">
            <v>-20</v>
          </cell>
          <cell r="L398">
            <v>-20</v>
          </cell>
          <cell r="M398">
            <v>-40</v>
          </cell>
        </row>
        <row r="399">
          <cell r="B399" t="str">
            <v>727L88</v>
          </cell>
          <cell r="C399">
            <v>15056</v>
          </cell>
          <cell r="D399" t="str">
            <v>内科</v>
          </cell>
          <cell r="E399">
            <v>15158582063</v>
          </cell>
          <cell r="F399" t="str">
            <v>2021年</v>
          </cell>
          <cell r="G399" t="str">
            <v>住院医师-外院</v>
          </cell>
          <cell r="H399" t="str">
            <v>执业医师</v>
          </cell>
          <cell r="I399" t="str">
            <v>急诊内科</v>
          </cell>
          <cell r="J399">
            <v>-20</v>
          </cell>
          <cell r="K399">
            <v>-20</v>
          </cell>
          <cell r="L399">
            <v>-20</v>
          </cell>
          <cell r="M399">
            <v>-60</v>
          </cell>
        </row>
        <row r="400">
          <cell r="B400" t="str">
            <v>727L90</v>
          </cell>
          <cell r="C400">
            <v>15058</v>
          </cell>
          <cell r="D400" t="str">
            <v>内科</v>
          </cell>
          <cell r="E400">
            <v>18968937567</v>
          </cell>
          <cell r="F400" t="str">
            <v>2021年</v>
          </cell>
          <cell r="G400" t="str">
            <v>住院医师-外院</v>
          </cell>
          <cell r="H400" t="str">
            <v>执业医师</v>
          </cell>
          <cell r="I400" t="str">
            <v>超声科</v>
          </cell>
          <cell r="J400">
            <v>-20</v>
          </cell>
          <cell r="K400">
            <v>-20</v>
          </cell>
          <cell r="L400">
            <v>-20</v>
          </cell>
          <cell r="M400">
            <v>-60</v>
          </cell>
        </row>
        <row r="401">
          <cell r="B401" t="str">
            <v>727L86</v>
          </cell>
          <cell r="C401">
            <v>15054</v>
          </cell>
          <cell r="D401" t="str">
            <v>内科</v>
          </cell>
          <cell r="E401">
            <v>13757872323</v>
          </cell>
          <cell r="F401" t="str">
            <v>2021年</v>
          </cell>
          <cell r="G401" t="str">
            <v>住院医师-外院</v>
          </cell>
          <cell r="H401" t="str">
            <v>执业医师</v>
          </cell>
          <cell r="I401" t="str">
            <v>风湿免疫科</v>
          </cell>
          <cell r="J401">
            <v>-20</v>
          </cell>
          <cell r="K401">
            <v>-20</v>
          </cell>
          <cell r="L401">
            <v>-20</v>
          </cell>
          <cell r="M401">
            <v>-60</v>
          </cell>
        </row>
        <row r="402">
          <cell r="B402" t="str">
            <v>727L87</v>
          </cell>
          <cell r="C402">
            <v>15055</v>
          </cell>
          <cell r="D402" t="str">
            <v>内科</v>
          </cell>
          <cell r="E402">
            <v>15869693170</v>
          </cell>
          <cell r="F402" t="str">
            <v>2021年</v>
          </cell>
          <cell r="G402" t="str">
            <v>住院医师-外院</v>
          </cell>
          <cell r="H402" t="str">
            <v>无</v>
          </cell>
          <cell r="I402" t="str">
            <v>ICU</v>
          </cell>
          <cell r="J402">
            <v>-20</v>
          </cell>
          <cell r="K402">
            <v>-20</v>
          </cell>
          <cell r="L402">
            <v>-20</v>
          </cell>
          <cell r="M402">
            <v>-60</v>
          </cell>
        </row>
        <row r="403">
          <cell r="B403" t="str">
            <v>727L81</v>
          </cell>
          <cell r="C403">
            <v>15049</v>
          </cell>
          <cell r="D403" t="str">
            <v>内科</v>
          </cell>
          <cell r="E403">
            <v>15888276068</v>
          </cell>
          <cell r="F403" t="str">
            <v>2021年</v>
          </cell>
          <cell r="G403" t="str">
            <v>住院医师-外院</v>
          </cell>
          <cell r="H403" t="str">
            <v>执业医师</v>
          </cell>
          <cell r="I403" t="str">
            <v>感染科</v>
          </cell>
          <cell r="J403">
            <v>-20</v>
          </cell>
          <cell r="K403">
            <v>-20</v>
          </cell>
          <cell r="L403">
            <v>-20</v>
          </cell>
          <cell r="M403">
            <v>-60</v>
          </cell>
        </row>
        <row r="404">
          <cell r="B404" t="str">
            <v>727L82</v>
          </cell>
          <cell r="C404">
            <v>15050</v>
          </cell>
          <cell r="D404" t="str">
            <v>内科</v>
          </cell>
          <cell r="E404">
            <v>15258093358</v>
          </cell>
          <cell r="F404" t="str">
            <v>2021年</v>
          </cell>
          <cell r="G404" t="str">
            <v>住院医师-外院</v>
          </cell>
          <cell r="H404" t="str">
            <v>执业医师</v>
          </cell>
          <cell r="I404" t="str">
            <v>风湿免疫科</v>
          </cell>
        </row>
        <row r="404">
          <cell r="M404">
            <v>0</v>
          </cell>
        </row>
        <row r="405">
          <cell r="B405" t="str">
            <v>727L83</v>
          </cell>
          <cell r="C405">
            <v>15051</v>
          </cell>
          <cell r="D405" t="str">
            <v>内科</v>
          </cell>
          <cell r="E405">
            <v>13757873105</v>
          </cell>
          <cell r="F405" t="str">
            <v>2021年</v>
          </cell>
          <cell r="G405" t="str">
            <v>住院医师-外院</v>
          </cell>
          <cell r="H405" t="str">
            <v>执业医师</v>
          </cell>
          <cell r="I405" t="str">
            <v>急诊内科</v>
          </cell>
          <cell r="J405">
            <v>-20</v>
          </cell>
        </row>
        <row r="405">
          <cell r="M405">
            <v>-20</v>
          </cell>
        </row>
        <row r="406">
          <cell r="B406">
            <v>621022</v>
          </cell>
          <cell r="C406">
            <v>14966</v>
          </cell>
          <cell r="D406" t="str">
            <v>皮肤科</v>
          </cell>
          <cell r="E406">
            <v>15058719868</v>
          </cell>
          <cell r="F406" t="str">
            <v>2021年</v>
          </cell>
          <cell r="G406" t="str">
            <v>住院医师-本院</v>
          </cell>
          <cell r="H406" t="str">
            <v>执业医师</v>
          </cell>
          <cell r="I406" t="str">
            <v>皮肤科（皮肤科病房）</v>
          </cell>
          <cell r="J406">
            <v>-20</v>
          </cell>
          <cell r="K406">
            <v>-20</v>
          </cell>
          <cell r="L406">
            <v>-20</v>
          </cell>
          <cell r="M406">
            <v>-60</v>
          </cell>
        </row>
        <row r="407">
          <cell r="B407" t="str">
            <v>729L19</v>
          </cell>
          <cell r="C407">
            <v>15089</v>
          </cell>
          <cell r="D407" t="str">
            <v>皮肤科</v>
          </cell>
          <cell r="E407">
            <v>13676782238</v>
          </cell>
          <cell r="F407" t="str">
            <v>2021年</v>
          </cell>
          <cell r="G407" t="str">
            <v>住院医师-外院</v>
          </cell>
          <cell r="H407" t="str">
            <v>执业医师</v>
          </cell>
          <cell r="I407" t="str">
            <v>皮肤科</v>
          </cell>
          <cell r="J407">
            <v>-20</v>
          </cell>
          <cell r="K407">
            <v>-20</v>
          </cell>
          <cell r="L407">
            <v>-20</v>
          </cell>
          <cell r="M407">
            <v>-60</v>
          </cell>
        </row>
        <row r="408">
          <cell r="B408">
            <v>121019</v>
          </cell>
          <cell r="C408">
            <v>14683</v>
          </cell>
          <cell r="D408" t="str">
            <v>全科医学科</v>
          </cell>
          <cell r="E408">
            <v>19858730300</v>
          </cell>
          <cell r="F408" t="str">
            <v>2021年</v>
          </cell>
          <cell r="G408" t="str">
            <v>住院医师-本院</v>
          </cell>
          <cell r="H408" t="str">
            <v>执业医师</v>
          </cell>
          <cell r="I408" t="str">
            <v>精神科门诊</v>
          </cell>
          <cell r="J408">
            <v>-20</v>
          </cell>
          <cell r="K408">
            <v>-20</v>
          </cell>
          <cell r="L408">
            <v>-20</v>
          </cell>
          <cell r="M408">
            <v>-60</v>
          </cell>
        </row>
        <row r="409">
          <cell r="B409" t="str">
            <v>727L97</v>
          </cell>
          <cell r="C409">
            <v>15065</v>
          </cell>
          <cell r="D409" t="str">
            <v>全科医学科</v>
          </cell>
          <cell r="E409">
            <v>13566224026</v>
          </cell>
          <cell r="F409" t="str">
            <v>2021年</v>
          </cell>
          <cell r="G409" t="str">
            <v>住院医师-外院</v>
          </cell>
          <cell r="H409" t="str">
            <v>执业医师</v>
          </cell>
          <cell r="I409" t="str">
            <v>全科医学科</v>
          </cell>
        </row>
        <row r="409">
          <cell r="M409">
            <v>0</v>
          </cell>
        </row>
        <row r="410">
          <cell r="B410" t="str">
            <v>727L98</v>
          </cell>
          <cell r="C410">
            <v>15066</v>
          </cell>
          <cell r="D410" t="str">
            <v>全科医学科</v>
          </cell>
          <cell r="E410">
            <v>17794620258</v>
          </cell>
          <cell r="F410" t="str">
            <v>2021年</v>
          </cell>
          <cell r="G410" t="str">
            <v>住院医师-外院</v>
          </cell>
          <cell r="H410" t="str">
            <v>执业医师</v>
          </cell>
          <cell r="I410" t="str">
            <v>血液内科+肾内科</v>
          </cell>
        </row>
        <row r="410">
          <cell r="M410">
            <v>0</v>
          </cell>
        </row>
        <row r="411">
          <cell r="B411" t="str">
            <v>727L99</v>
          </cell>
          <cell r="C411">
            <v>15067</v>
          </cell>
          <cell r="D411" t="str">
            <v>全科医学科</v>
          </cell>
          <cell r="E411">
            <v>13857783575</v>
          </cell>
          <cell r="F411" t="str">
            <v>2021年</v>
          </cell>
          <cell r="G411" t="str">
            <v>住院医师-外院</v>
          </cell>
          <cell r="H411" t="str">
            <v>执业医师</v>
          </cell>
          <cell r="I411" t="str">
            <v>血液内科+肾内科</v>
          </cell>
        </row>
        <row r="411">
          <cell r="K411">
            <v>-20</v>
          </cell>
          <cell r="L411">
            <v>-20</v>
          </cell>
          <cell r="M411">
            <v>-40</v>
          </cell>
        </row>
        <row r="412">
          <cell r="B412" t="str">
            <v>727L92</v>
          </cell>
          <cell r="C412">
            <v>15060</v>
          </cell>
          <cell r="D412" t="str">
            <v>全科医学科</v>
          </cell>
          <cell r="E412">
            <v>15868706268</v>
          </cell>
          <cell r="F412" t="str">
            <v>2021年</v>
          </cell>
          <cell r="G412" t="str">
            <v>住院医师-外院</v>
          </cell>
          <cell r="H412" t="str">
            <v>执业医师</v>
          </cell>
          <cell r="I412" t="str">
            <v>眼科门诊+耳鼻喉科门诊</v>
          </cell>
          <cell r="J412">
            <v>-20</v>
          </cell>
          <cell r="K412">
            <v>-20</v>
          </cell>
          <cell r="L412">
            <v>-20</v>
          </cell>
          <cell r="M412">
            <v>-60</v>
          </cell>
        </row>
        <row r="413">
          <cell r="B413" t="str">
            <v>728L04</v>
          </cell>
          <cell r="C413">
            <v>15071</v>
          </cell>
          <cell r="D413" t="str">
            <v>全科医学科</v>
          </cell>
          <cell r="E413">
            <v>18668169850</v>
          </cell>
          <cell r="F413" t="str">
            <v>2021年</v>
          </cell>
          <cell r="G413" t="str">
            <v>住院医师-外院</v>
          </cell>
          <cell r="H413" t="str">
            <v>执业医师</v>
          </cell>
          <cell r="I413" t="str">
            <v>产科门诊+妇科门诊</v>
          </cell>
        </row>
        <row r="413">
          <cell r="K413">
            <v>-20</v>
          </cell>
          <cell r="L413">
            <v>-20</v>
          </cell>
          <cell r="M413">
            <v>-40</v>
          </cell>
        </row>
        <row r="414">
          <cell r="B414" t="str">
            <v>727L93</v>
          </cell>
          <cell r="C414">
            <v>15061</v>
          </cell>
          <cell r="D414" t="str">
            <v>急诊科</v>
          </cell>
          <cell r="E414">
            <v>15267720553</v>
          </cell>
          <cell r="F414" t="str">
            <v>2021年</v>
          </cell>
          <cell r="G414" t="str">
            <v>住院医师-外院</v>
          </cell>
          <cell r="H414" t="str">
            <v>执业医师</v>
          </cell>
          <cell r="I414" t="str">
            <v>ICU</v>
          </cell>
        </row>
        <row r="414">
          <cell r="M414">
            <v>0</v>
          </cell>
        </row>
        <row r="415">
          <cell r="B415" t="str">
            <v>728L01</v>
          </cell>
          <cell r="C415">
            <v>15068</v>
          </cell>
          <cell r="D415" t="str">
            <v>全科医学科</v>
          </cell>
          <cell r="E415">
            <v>15168759358</v>
          </cell>
          <cell r="F415" t="str">
            <v>2021年</v>
          </cell>
          <cell r="G415" t="str">
            <v>住院医师-外院</v>
          </cell>
          <cell r="H415" t="str">
            <v>执业医师</v>
          </cell>
          <cell r="I415" t="str">
            <v>肾内科+血液内科</v>
          </cell>
        </row>
        <row r="415">
          <cell r="M415">
            <v>0</v>
          </cell>
        </row>
        <row r="416">
          <cell r="B416" t="str">
            <v>728L02</v>
          </cell>
          <cell r="C416">
            <v>15069</v>
          </cell>
          <cell r="D416" t="str">
            <v>全科医学科</v>
          </cell>
          <cell r="E416">
            <v>18458796396</v>
          </cell>
          <cell r="F416" t="str">
            <v>2021年</v>
          </cell>
          <cell r="G416" t="str">
            <v>住院医师-外院</v>
          </cell>
          <cell r="H416" t="str">
            <v>无</v>
          </cell>
          <cell r="I416" t="str">
            <v>耳鼻喉科门诊+眼科门诊</v>
          </cell>
          <cell r="J416">
            <v>-20</v>
          </cell>
        </row>
        <row r="416">
          <cell r="L416">
            <v>-20</v>
          </cell>
          <cell r="M416">
            <v>-40</v>
          </cell>
        </row>
        <row r="417">
          <cell r="B417" t="str">
            <v>728L03</v>
          </cell>
          <cell r="C417">
            <v>15070</v>
          </cell>
          <cell r="D417" t="str">
            <v>全科医学科</v>
          </cell>
          <cell r="E417">
            <v>13868677920</v>
          </cell>
          <cell r="F417" t="str">
            <v>2021年</v>
          </cell>
          <cell r="G417" t="str">
            <v>住院医师-外院</v>
          </cell>
          <cell r="H417" t="str">
            <v>执业医师</v>
          </cell>
          <cell r="I417" t="str">
            <v>妇科门诊+产科门诊</v>
          </cell>
          <cell r="J417">
            <v>-20</v>
          </cell>
        </row>
        <row r="417">
          <cell r="M417">
            <v>-20</v>
          </cell>
        </row>
        <row r="418">
          <cell r="B418" t="str">
            <v>727L91</v>
          </cell>
          <cell r="C418">
            <v>15059</v>
          </cell>
          <cell r="D418" t="str">
            <v>全科医学科</v>
          </cell>
          <cell r="E418">
            <v>15858838087</v>
          </cell>
          <cell r="F418" t="str">
            <v>2021年</v>
          </cell>
          <cell r="G418" t="str">
            <v>住院医师-外院</v>
          </cell>
          <cell r="H418" t="str">
            <v>无</v>
          </cell>
          <cell r="I418" t="str">
            <v>肾内科+血液内科</v>
          </cell>
          <cell r="J418">
            <v>-20</v>
          </cell>
          <cell r="K418">
            <v>-20</v>
          </cell>
          <cell r="L418">
            <v>-20</v>
          </cell>
          <cell r="M418">
            <v>-60</v>
          </cell>
        </row>
        <row r="419">
          <cell r="B419">
            <v>121018</v>
          </cell>
          <cell r="C419">
            <v>14682</v>
          </cell>
          <cell r="D419" t="str">
            <v>神经内科</v>
          </cell>
          <cell r="E419">
            <v>15858729736</v>
          </cell>
          <cell r="F419" t="str">
            <v>2021年</v>
          </cell>
          <cell r="G419" t="str">
            <v>住院医师-本院</v>
          </cell>
          <cell r="H419" t="str">
            <v>执业医师</v>
          </cell>
          <cell r="I419" t="str">
            <v>神经内科</v>
          </cell>
        </row>
        <row r="419">
          <cell r="L419">
            <v>-20</v>
          </cell>
          <cell r="M419">
            <v>-20</v>
          </cell>
        </row>
        <row r="420">
          <cell r="B420">
            <v>621012</v>
          </cell>
          <cell r="C420">
            <v>14957</v>
          </cell>
          <cell r="D420" t="str">
            <v>外科</v>
          </cell>
          <cell r="E420">
            <v>15258690861</v>
          </cell>
          <cell r="F420" t="str">
            <v>2021年</v>
          </cell>
          <cell r="G420" t="str">
            <v>住院医师-本院</v>
          </cell>
          <cell r="H420" t="str">
            <v>执业医师</v>
          </cell>
          <cell r="I420" t="str">
            <v>胃肠外科</v>
          </cell>
        </row>
        <row r="420">
          <cell r="L420">
            <v>-20</v>
          </cell>
          <cell r="M420">
            <v>-20</v>
          </cell>
        </row>
        <row r="421">
          <cell r="B421">
            <v>121022</v>
          </cell>
          <cell r="C421">
            <v>14686</v>
          </cell>
          <cell r="D421" t="str">
            <v>外科</v>
          </cell>
          <cell r="E421">
            <v>13858882282</v>
          </cell>
          <cell r="F421" t="str">
            <v>2021年</v>
          </cell>
          <cell r="G421" t="str">
            <v>住院医师-本院</v>
          </cell>
          <cell r="H421" t="str">
            <v>无</v>
          </cell>
          <cell r="I421" t="str">
            <v>整形科</v>
          </cell>
        </row>
        <row r="421">
          <cell r="K421">
            <v>-20</v>
          </cell>
          <cell r="L421">
            <v>-20</v>
          </cell>
          <cell r="M421">
            <v>-40</v>
          </cell>
        </row>
        <row r="422">
          <cell r="B422">
            <v>621015</v>
          </cell>
          <cell r="C422">
            <v>14960</v>
          </cell>
          <cell r="D422" t="str">
            <v>外科</v>
          </cell>
          <cell r="E422">
            <v>18868104020</v>
          </cell>
          <cell r="F422" t="str">
            <v>2021年</v>
          </cell>
          <cell r="G422" t="str">
            <v>住院医师-本院</v>
          </cell>
          <cell r="H422" t="str">
            <v>执业医师</v>
          </cell>
          <cell r="I422" t="str">
            <v>骨科</v>
          </cell>
        </row>
        <row r="422">
          <cell r="M422">
            <v>0</v>
          </cell>
        </row>
        <row r="423">
          <cell r="B423">
            <v>121034</v>
          </cell>
          <cell r="C423">
            <v>14698</v>
          </cell>
          <cell r="D423" t="str">
            <v>外科</v>
          </cell>
          <cell r="E423">
            <v>15258648682</v>
          </cell>
          <cell r="F423" t="str">
            <v>2021年</v>
          </cell>
          <cell r="G423" t="str">
            <v>住院医师-本院</v>
          </cell>
          <cell r="H423" t="str">
            <v>执业医师</v>
          </cell>
          <cell r="I423" t="str">
            <v>骨科</v>
          </cell>
        </row>
        <row r="423">
          <cell r="M423">
            <v>0</v>
          </cell>
        </row>
        <row r="424">
          <cell r="B424">
            <v>121021</v>
          </cell>
          <cell r="C424">
            <v>14685</v>
          </cell>
          <cell r="D424" t="str">
            <v>外科</v>
          </cell>
          <cell r="E424">
            <v>18858872619</v>
          </cell>
          <cell r="F424" t="str">
            <v>2021年</v>
          </cell>
          <cell r="G424" t="str">
            <v>住院医师-本院</v>
          </cell>
          <cell r="H424" t="str">
            <v>执业医师</v>
          </cell>
          <cell r="I424" t="str">
            <v>结直肠肛门外科</v>
          </cell>
          <cell r="J424">
            <v>-20</v>
          </cell>
          <cell r="K424">
            <v>-20</v>
          </cell>
          <cell r="L424">
            <v>-20</v>
          </cell>
          <cell r="M424">
            <v>-60</v>
          </cell>
        </row>
        <row r="425">
          <cell r="B425">
            <v>121024</v>
          </cell>
          <cell r="C425">
            <v>14688</v>
          </cell>
          <cell r="D425" t="str">
            <v>外科</v>
          </cell>
          <cell r="E425">
            <v>15868016502</v>
          </cell>
          <cell r="F425" t="str">
            <v>2021年</v>
          </cell>
          <cell r="G425" t="str">
            <v>住院医师-本院</v>
          </cell>
          <cell r="H425" t="str">
            <v>执业医师</v>
          </cell>
          <cell r="I425" t="str">
            <v>结直肠肛门外科</v>
          </cell>
        </row>
        <row r="425">
          <cell r="L425">
            <v>-20</v>
          </cell>
          <cell r="M425">
            <v>-20</v>
          </cell>
        </row>
        <row r="426">
          <cell r="B426" t="str">
            <v>728L08</v>
          </cell>
          <cell r="C426">
            <v>15075</v>
          </cell>
          <cell r="D426" t="str">
            <v>外科</v>
          </cell>
          <cell r="E426">
            <v>13868383815</v>
          </cell>
          <cell r="F426" t="str">
            <v>2021年</v>
          </cell>
          <cell r="G426" t="str">
            <v>住院医师-外院</v>
          </cell>
          <cell r="H426" t="str">
            <v>执业医师</v>
          </cell>
          <cell r="I426" t="str">
            <v>骨科</v>
          </cell>
          <cell r="J426">
            <v>-20</v>
          </cell>
          <cell r="K426">
            <v>-20</v>
          </cell>
          <cell r="L426">
            <v>-20</v>
          </cell>
          <cell r="M426">
            <v>-60</v>
          </cell>
        </row>
        <row r="427">
          <cell r="B427" t="str">
            <v>728L05</v>
          </cell>
          <cell r="C427">
            <v>15072</v>
          </cell>
          <cell r="D427" t="str">
            <v>外科（泌尿外科）</v>
          </cell>
          <cell r="E427">
            <v>15888279700</v>
          </cell>
          <cell r="F427" t="str">
            <v>2021年</v>
          </cell>
          <cell r="G427" t="str">
            <v>住院医师-外院</v>
          </cell>
          <cell r="H427" t="str">
            <v>执业医师</v>
          </cell>
          <cell r="I427" t="str">
            <v>泌尿外科</v>
          </cell>
          <cell r="J427">
            <v>-20</v>
          </cell>
          <cell r="K427">
            <v>-20</v>
          </cell>
          <cell r="L427">
            <v>-20</v>
          </cell>
          <cell r="M427">
            <v>-60</v>
          </cell>
        </row>
        <row r="428">
          <cell r="B428" t="str">
            <v>728L06</v>
          </cell>
          <cell r="C428">
            <v>15073</v>
          </cell>
          <cell r="D428" t="str">
            <v>外科</v>
          </cell>
          <cell r="E428">
            <v>15858806922</v>
          </cell>
          <cell r="F428" t="str">
            <v>2021年</v>
          </cell>
          <cell r="G428" t="str">
            <v>住院医师-外院</v>
          </cell>
          <cell r="H428" t="str">
            <v>执业医师</v>
          </cell>
          <cell r="I428" t="str">
            <v>神经外科</v>
          </cell>
        </row>
        <row r="428">
          <cell r="M428">
            <v>0</v>
          </cell>
        </row>
        <row r="429">
          <cell r="B429" t="str">
            <v>728L09</v>
          </cell>
          <cell r="C429">
            <v>15076</v>
          </cell>
          <cell r="D429" t="str">
            <v>外科</v>
          </cell>
          <cell r="E429">
            <v>15868825936</v>
          </cell>
          <cell r="F429" t="str">
            <v>2021年</v>
          </cell>
          <cell r="G429" t="str">
            <v>住院医师-外院</v>
          </cell>
          <cell r="H429" t="str">
            <v>执业医师</v>
          </cell>
          <cell r="I429" t="str">
            <v>骨科</v>
          </cell>
          <cell r="J429">
            <v>-20</v>
          </cell>
          <cell r="K429">
            <v>-20</v>
          </cell>
          <cell r="L429">
            <v>-20</v>
          </cell>
          <cell r="M429">
            <v>-60</v>
          </cell>
        </row>
        <row r="430">
          <cell r="B430" t="str">
            <v>728L07</v>
          </cell>
          <cell r="C430">
            <v>15074</v>
          </cell>
          <cell r="D430" t="str">
            <v>外科（整形科）</v>
          </cell>
          <cell r="E430">
            <v>15258681527</v>
          </cell>
          <cell r="F430" t="str">
            <v>2021年</v>
          </cell>
          <cell r="G430" t="str">
            <v>住院医师-外院</v>
          </cell>
          <cell r="H430" t="str">
            <v>执业医师</v>
          </cell>
          <cell r="I430" t="str">
            <v>骨科</v>
          </cell>
          <cell r="J430">
            <v>-20</v>
          </cell>
          <cell r="K430">
            <v>-20</v>
          </cell>
          <cell r="L430">
            <v>-20</v>
          </cell>
          <cell r="M430">
            <v>-60</v>
          </cell>
        </row>
        <row r="431">
          <cell r="B431">
            <v>121027</v>
          </cell>
          <cell r="C431">
            <v>14691</v>
          </cell>
          <cell r="D431" t="str">
            <v>外科（心胸外科）</v>
          </cell>
          <cell r="E431">
            <v>15858807031</v>
          </cell>
          <cell r="F431" t="str">
            <v>2021年</v>
          </cell>
          <cell r="G431" t="str">
            <v>住院医师-本院</v>
          </cell>
          <cell r="H431" t="str">
            <v>执业医师</v>
          </cell>
          <cell r="I431" t="str">
            <v>骨科</v>
          </cell>
        </row>
        <row r="431">
          <cell r="L431">
            <v>-20</v>
          </cell>
          <cell r="M431">
            <v>-20</v>
          </cell>
        </row>
        <row r="432">
          <cell r="B432">
            <v>121003</v>
          </cell>
          <cell r="C432">
            <v>14669</v>
          </cell>
          <cell r="D432" t="str">
            <v>重症医学科</v>
          </cell>
          <cell r="E432">
            <v>13780118852</v>
          </cell>
          <cell r="F432" t="str">
            <v>2021年</v>
          </cell>
          <cell r="G432" t="str">
            <v>住院医师-本院</v>
          </cell>
          <cell r="H432" t="str">
            <v>执业医师</v>
          </cell>
          <cell r="I432" t="str">
            <v>麻醉科</v>
          </cell>
        </row>
        <row r="432">
          <cell r="K432">
            <v>-20</v>
          </cell>
          <cell r="L432">
            <v>-20</v>
          </cell>
          <cell r="M432">
            <v>-40</v>
          </cell>
        </row>
        <row r="433">
          <cell r="B433" t="str">
            <v>728L11</v>
          </cell>
          <cell r="C433">
            <v>15079</v>
          </cell>
          <cell r="D433" t="str">
            <v>重症医学科</v>
          </cell>
          <cell r="E433">
            <v>13325980061</v>
          </cell>
          <cell r="F433" t="str">
            <v>2021年</v>
          </cell>
          <cell r="G433" t="str">
            <v>住院医师-外院</v>
          </cell>
          <cell r="H433" t="str">
            <v>无</v>
          </cell>
          <cell r="I433" t="str">
            <v>呼吸内科（RICU）</v>
          </cell>
          <cell r="J433">
            <v>-20</v>
          </cell>
          <cell r="K433">
            <v>-20</v>
          </cell>
          <cell r="L433">
            <v>-20</v>
          </cell>
          <cell r="M433">
            <v>-60</v>
          </cell>
        </row>
        <row r="434">
          <cell r="B434" t="str">
            <v>728L10</v>
          </cell>
          <cell r="C434">
            <v>15077</v>
          </cell>
          <cell r="D434" t="str">
            <v>重症医学科</v>
          </cell>
          <cell r="E434">
            <v>17805852935</v>
          </cell>
          <cell r="F434" t="str">
            <v>2021年</v>
          </cell>
          <cell r="G434" t="str">
            <v>住院医师-外院</v>
          </cell>
          <cell r="H434" t="str">
            <v>执业医师</v>
          </cell>
          <cell r="I434" t="str">
            <v>创伤外科</v>
          </cell>
          <cell r="J434">
            <v>-20</v>
          </cell>
          <cell r="K434">
            <v>-20</v>
          </cell>
          <cell r="L434">
            <v>-20</v>
          </cell>
          <cell r="M434">
            <v>-60</v>
          </cell>
        </row>
        <row r="435">
          <cell r="B435" t="str">
            <v>729L27</v>
          </cell>
          <cell r="C435">
            <v>15127</v>
          </cell>
          <cell r="D435" t="str">
            <v>妇产科</v>
          </cell>
          <cell r="E435">
            <v>15291013526</v>
          </cell>
          <cell r="F435" t="str">
            <v>2021年</v>
          </cell>
          <cell r="G435" t="str">
            <v>住院医师-外院-西藏</v>
          </cell>
          <cell r="H435" t="str">
            <v>无</v>
          </cell>
          <cell r="I435" t="str">
            <v>妇科病房</v>
          </cell>
          <cell r="J435">
            <v>-20</v>
          </cell>
          <cell r="K435">
            <v>-20</v>
          </cell>
          <cell r="L435">
            <v>-20</v>
          </cell>
          <cell r="M435">
            <v>-60</v>
          </cell>
        </row>
        <row r="436">
          <cell r="B436" t="str">
            <v>729L26</v>
          </cell>
          <cell r="C436">
            <v>15126</v>
          </cell>
          <cell r="D436" t="str">
            <v>妇产科</v>
          </cell>
          <cell r="E436">
            <v>15709203500</v>
          </cell>
          <cell r="F436" t="str">
            <v>2021年</v>
          </cell>
          <cell r="G436" t="str">
            <v>住院医师-外院-西藏</v>
          </cell>
          <cell r="H436" t="str">
            <v>无</v>
          </cell>
          <cell r="I436" t="str">
            <v>产科病房</v>
          </cell>
        </row>
        <row r="436">
          <cell r="K436">
            <v>-20</v>
          </cell>
          <cell r="L436">
            <v>-20</v>
          </cell>
          <cell r="M436">
            <v>-40</v>
          </cell>
        </row>
        <row r="437">
          <cell r="B437" t="str">
            <v>729L29</v>
          </cell>
          <cell r="C437">
            <v>15129</v>
          </cell>
          <cell r="D437" t="str">
            <v>内科</v>
          </cell>
          <cell r="E437">
            <v>17308984735</v>
          </cell>
          <cell r="F437" t="str">
            <v>2021年</v>
          </cell>
          <cell r="G437" t="str">
            <v>住院医师-外院-西藏</v>
          </cell>
          <cell r="H437" t="str">
            <v>无</v>
          </cell>
          <cell r="I437" t="str">
            <v>消化内科</v>
          </cell>
        </row>
        <row r="437">
          <cell r="M437">
            <v>0</v>
          </cell>
        </row>
        <row r="438">
          <cell r="B438" t="str">
            <v>729L28</v>
          </cell>
          <cell r="C438">
            <v>15128</v>
          </cell>
          <cell r="D438" t="str">
            <v>内科</v>
          </cell>
          <cell r="E438">
            <v>15708031161</v>
          </cell>
          <cell r="F438" t="str">
            <v>2021年</v>
          </cell>
          <cell r="G438" t="str">
            <v>住院医师-外院-西藏</v>
          </cell>
          <cell r="H438" t="str">
            <v>执业医师（仅西藏执业）</v>
          </cell>
          <cell r="I438" t="str">
            <v>消化内科</v>
          </cell>
          <cell r="J438">
            <v>-20</v>
          </cell>
          <cell r="K438">
            <v>-20</v>
          </cell>
          <cell r="L438">
            <v>-20</v>
          </cell>
          <cell r="M438">
            <v>-60</v>
          </cell>
        </row>
        <row r="439">
          <cell r="B439" t="str">
            <v>729L30</v>
          </cell>
          <cell r="C439">
            <v>15130</v>
          </cell>
          <cell r="D439" t="str">
            <v>全科医学科</v>
          </cell>
          <cell r="E439">
            <v>18717246221</v>
          </cell>
          <cell r="F439" t="str">
            <v>2021年</v>
          </cell>
          <cell r="G439" t="str">
            <v>住院医师-外院-西藏</v>
          </cell>
          <cell r="H439" t="str">
            <v>无</v>
          </cell>
          <cell r="I439" t="str">
            <v>风湿免疫科+肿瘤内科</v>
          </cell>
        </row>
        <row r="439">
          <cell r="M439">
            <v>0</v>
          </cell>
        </row>
        <row r="440">
          <cell r="B440" t="str">
            <v>729L31</v>
          </cell>
          <cell r="C440">
            <v>15131</v>
          </cell>
          <cell r="D440" t="str">
            <v>全科医学科</v>
          </cell>
          <cell r="E440">
            <v>17889130701</v>
          </cell>
          <cell r="F440" t="str">
            <v>2021年</v>
          </cell>
          <cell r="G440" t="str">
            <v>住院医师-外院-西藏</v>
          </cell>
          <cell r="H440" t="str">
            <v>无</v>
          </cell>
          <cell r="I440" t="str">
            <v>皮肤科门诊</v>
          </cell>
          <cell r="J440">
            <v>-20</v>
          </cell>
          <cell r="K440">
            <v>-20</v>
          </cell>
          <cell r="L440">
            <v>-20</v>
          </cell>
          <cell r="M440">
            <v>-60</v>
          </cell>
        </row>
        <row r="441">
          <cell r="B441" t="str">
            <v>729L32</v>
          </cell>
          <cell r="C441">
            <v>15132</v>
          </cell>
          <cell r="D441" t="str">
            <v>妇产科</v>
          </cell>
          <cell r="E441">
            <v>17853139655</v>
          </cell>
          <cell r="F441" t="str">
            <v>2021年</v>
          </cell>
          <cell r="G441" t="str">
            <v>住院医师-外院-西藏</v>
          </cell>
          <cell r="H441" t="str">
            <v>执业医师（仅西藏执业）</v>
          </cell>
          <cell r="I441" t="str">
            <v>急诊内科</v>
          </cell>
          <cell r="J441">
            <v>-20</v>
          </cell>
          <cell r="K441">
            <v>-20</v>
          </cell>
          <cell r="L441">
            <v>-20</v>
          </cell>
          <cell r="M441">
            <v>-60</v>
          </cell>
        </row>
        <row r="442">
          <cell r="B442" t="str">
            <v>729L35</v>
          </cell>
          <cell r="C442">
            <v>15135</v>
          </cell>
          <cell r="D442" t="str">
            <v>外科</v>
          </cell>
          <cell r="E442">
            <v>17308996066</v>
          </cell>
          <cell r="F442" t="str">
            <v>2021年</v>
          </cell>
          <cell r="G442" t="str">
            <v>住院医师-外院-西藏</v>
          </cell>
          <cell r="H442" t="str">
            <v>无</v>
          </cell>
          <cell r="I442" t="str">
            <v>肝胆外科</v>
          </cell>
          <cell r="J442">
            <v>-20</v>
          </cell>
          <cell r="K442">
            <v>-20</v>
          </cell>
          <cell r="L442">
            <v>-20</v>
          </cell>
          <cell r="M442">
            <v>-60</v>
          </cell>
        </row>
        <row r="443">
          <cell r="B443" t="str">
            <v>729L33</v>
          </cell>
          <cell r="C443">
            <v>15133</v>
          </cell>
          <cell r="D443" t="str">
            <v>重症医学科</v>
          </cell>
          <cell r="E443">
            <v>15289189290</v>
          </cell>
          <cell r="F443" t="str">
            <v>2021年</v>
          </cell>
          <cell r="G443" t="str">
            <v>住院医师-外院-西藏</v>
          </cell>
          <cell r="H443" t="str">
            <v>无</v>
          </cell>
          <cell r="I443" t="str">
            <v>产科病房</v>
          </cell>
        </row>
        <row r="443">
          <cell r="M443">
            <v>0</v>
          </cell>
        </row>
        <row r="444">
          <cell r="B444" t="str">
            <v>7AM352</v>
          </cell>
          <cell r="C444">
            <v>-14078</v>
          </cell>
          <cell r="D444" t="str">
            <v>外科</v>
          </cell>
          <cell r="E444">
            <v>15858806881</v>
          </cell>
          <cell r="F444" t="str">
            <v>2021年</v>
          </cell>
          <cell r="G444" t="str">
            <v>规培研究生</v>
          </cell>
          <cell r="H444" t="str">
            <v>无</v>
          </cell>
          <cell r="I444" t="str">
            <v>麻醉科</v>
          </cell>
        </row>
        <row r="444">
          <cell r="L444">
            <v>-20</v>
          </cell>
          <cell r="M444">
            <v>-20</v>
          </cell>
        </row>
        <row r="445">
          <cell r="B445" t="str">
            <v>7AM353</v>
          </cell>
          <cell r="C445">
            <v>-14595</v>
          </cell>
          <cell r="D445" t="str">
            <v>外科</v>
          </cell>
          <cell r="E445">
            <v>15888271217</v>
          </cell>
          <cell r="F445" t="str">
            <v>2021年</v>
          </cell>
          <cell r="G445" t="str">
            <v>规培研究生</v>
          </cell>
          <cell r="H445" t="str">
            <v>执业医师</v>
          </cell>
          <cell r="I445" t="str">
            <v>ICU（SICU）</v>
          </cell>
        </row>
        <row r="445">
          <cell r="M445">
            <v>0</v>
          </cell>
        </row>
        <row r="446">
          <cell r="B446" t="str">
            <v>7AM354</v>
          </cell>
          <cell r="C446">
            <v>-14596</v>
          </cell>
          <cell r="D446" t="str">
            <v>外科</v>
          </cell>
          <cell r="E446">
            <v>18815015527</v>
          </cell>
          <cell r="F446" t="str">
            <v>2021年</v>
          </cell>
          <cell r="G446" t="str">
            <v>规培研究生</v>
          </cell>
          <cell r="H446" t="str">
            <v>执业医师</v>
          </cell>
          <cell r="I446" t="str">
            <v>整形外科</v>
          </cell>
          <cell r="J446">
            <v>-20</v>
          </cell>
          <cell r="K446">
            <v>-20</v>
          </cell>
          <cell r="L446">
            <v>-20</v>
          </cell>
          <cell r="M446">
            <v>-60</v>
          </cell>
        </row>
        <row r="447">
          <cell r="B447" t="str">
            <v>7AM355</v>
          </cell>
          <cell r="C447">
            <v>-14597</v>
          </cell>
          <cell r="D447" t="str">
            <v>妇产科</v>
          </cell>
          <cell r="E447">
            <v>15336668227</v>
          </cell>
          <cell r="F447" t="str">
            <v>2021年</v>
          </cell>
          <cell r="G447" t="str">
            <v>规培研究生</v>
          </cell>
          <cell r="H447" t="str">
            <v>执业医师</v>
          </cell>
          <cell r="I447" t="str">
            <v>产科病房</v>
          </cell>
        </row>
        <row r="447">
          <cell r="M447">
            <v>0</v>
          </cell>
        </row>
        <row r="448">
          <cell r="B448" t="str">
            <v>7AM356</v>
          </cell>
          <cell r="C448">
            <v>-14598</v>
          </cell>
          <cell r="D448" t="str">
            <v>内科</v>
          </cell>
          <cell r="E448">
            <v>15858880972</v>
          </cell>
          <cell r="F448" t="str">
            <v>2021年</v>
          </cell>
          <cell r="G448" t="str">
            <v>规培研究生</v>
          </cell>
          <cell r="H448" t="str">
            <v>执业医师</v>
          </cell>
          <cell r="I448" t="str">
            <v>呼吸内科</v>
          </cell>
          <cell r="J448">
            <v>-20</v>
          </cell>
          <cell r="K448">
            <v>-20</v>
          </cell>
          <cell r="L448">
            <v>-20</v>
          </cell>
          <cell r="M448">
            <v>-60</v>
          </cell>
        </row>
        <row r="449">
          <cell r="B449" t="str">
            <v>7AM357</v>
          </cell>
          <cell r="C449">
            <v>-14599</v>
          </cell>
          <cell r="D449" t="str">
            <v>内科</v>
          </cell>
          <cell r="E449">
            <v>18042334213</v>
          </cell>
          <cell r="F449" t="str">
            <v>2021年</v>
          </cell>
          <cell r="G449" t="str">
            <v>规培研究生</v>
          </cell>
          <cell r="H449" t="str">
            <v>执业医师</v>
          </cell>
          <cell r="I449" t="str">
            <v>呼吸内科（内科门诊）</v>
          </cell>
        </row>
        <row r="449">
          <cell r="M449">
            <v>0</v>
          </cell>
        </row>
        <row r="450">
          <cell r="B450" t="str">
            <v>7AM358</v>
          </cell>
          <cell r="C450">
            <v>-14600</v>
          </cell>
          <cell r="D450" t="str">
            <v>妇产科</v>
          </cell>
          <cell r="E450">
            <v>15867756278</v>
          </cell>
          <cell r="F450" t="str">
            <v>2021年</v>
          </cell>
          <cell r="G450" t="str">
            <v>规培研究生</v>
          </cell>
          <cell r="H450" t="str">
            <v>执业医师</v>
          </cell>
          <cell r="I450" t="str">
            <v>妇科病房</v>
          </cell>
          <cell r="J450">
            <v>-20</v>
          </cell>
          <cell r="K450">
            <v>-20</v>
          </cell>
          <cell r="L450">
            <v>-20</v>
          </cell>
          <cell r="M450">
            <v>-60</v>
          </cell>
        </row>
        <row r="451">
          <cell r="B451" t="str">
            <v>7AM359</v>
          </cell>
          <cell r="C451">
            <v>-14601</v>
          </cell>
          <cell r="D451" t="str">
            <v>外科（心胸外科）</v>
          </cell>
          <cell r="E451">
            <v>15858880351</v>
          </cell>
          <cell r="F451" t="str">
            <v>2021年</v>
          </cell>
          <cell r="G451" t="str">
            <v>规培研究生</v>
          </cell>
          <cell r="H451" t="str">
            <v>执业医师</v>
          </cell>
          <cell r="I451" t="str">
            <v>乳腺B</v>
          </cell>
        </row>
        <row r="451">
          <cell r="M451">
            <v>0</v>
          </cell>
        </row>
        <row r="452">
          <cell r="B452" t="str">
            <v>7AM360</v>
          </cell>
          <cell r="C452">
            <v>-14602</v>
          </cell>
          <cell r="D452" t="str">
            <v>外科</v>
          </cell>
          <cell r="E452">
            <v>18358545532</v>
          </cell>
          <cell r="F452" t="str">
            <v>2021年</v>
          </cell>
          <cell r="G452" t="str">
            <v>规培研究生</v>
          </cell>
          <cell r="H452" t="str">
            <v>执业医师</v>
          </cell>
          <cell r="I452" t="str">
            <v>肝胆外科</v>
          </cell>
        </row>
        <row r="452">
          <cell r="K452">
            <v>-20</v>
          </cell>
          <cell r="L452">
            <v>-20</v>
          </cell>
          <cell r="M452">
            <v>-40</v>
          </cell>
        </row>
        <row r="453">
          <cell r="B453" t="str">
            <v>7AM361</v>
          </cell>
          <cell r="C453">
            <v>-14603</v>
          </cell>
          <cell r="D453" t="str">
            <v>神经内科</v>
          </cell>
          <cell r="E453">
            <v>15168751168</v>
          </cell>
          <cell r="F453" t="str">
            <v>2021年</v>
          </cell>
          <cell r="G453" t="str">
            <v>规培研究生</v>
          </cell>
          <cell r="H453" t="str">
            <v>执业医师</v>
          </cell>
          <cell r="I453" t="str">
            <v>心血管内科</v>
          </cell>
          <cell r="J453">
            <v>-20</v>
          </cell>
          <cell r="K453">
            <v>-20</v>
          </cell>
          <cell r="L453">
            <v>-20</v>
          </cell>
          <cell r="M453">
            <v>-60</v>
          </cell>
        </row>
        <row r="454">
          <cell r="B454" t="str">
            <v>7AM362</v>
          </cell>
          <cell r="C454">
            <v>-14604</v>
          </cell>
          <cell r="D454" t="str">
            <v>外科（泌尿外科）</v>
          </cell>
          <cell r="E454">
            <v>15888276838</v>
          </cell>
          <cell r="F454" t="str">
            <v>2021年</v>
          </cell>
          <cell r="G454" t="str">
            <v>规培研究生</v>
          </cell>
          <cell r="H454" t="str">
            <v>执业医师</v>
          </cell>
          <cell r="I454" t="str">
            <v>骨科</v>
          </cell>
          <cell r="J454">
            <v>-20</v>
          </cell>
          <cell r="K454">
            <v>-20</v>
          </cell>
          <cell r="L454">
            <v>-20</v>
          </cell>
          <cell r="M454">
            <v>-60</v>
          </cell>
        </row>
        <row r="455">
          <cell r="B455" t="str">
            <v>7AM363</v>
          </cell>
          <cell r="C455">
            <v>-14605</v>
          </cell>
          <cell r="D455" t="str">
            <v>康复医学科</v>
          </cell>
          <cell r="E455">
            <v>15968783878</v>
          </cell>
          <cell r="F455" t="str">
            <v>2021年</v>
          </cell>
          <cell r="G455" t="str">
            <v>规培研究生</v>
          </cell>
          <cell r="H455" t="str">
            <v>执业医师</v>
          </cell>
          <cell r="I455" t="str">
            <v>康复医学科（神经康复）</v>
          </cell>
        </row>
        <row r="455">
          <cell r="M455">
            <v>0</v>
          </cell>
        </row>
        <row r="456">
          <cell r="B456" t="str">
            <v>7AM364</v>
          </cell>
          <cell r="C456">
            <v>-14606</v>
          </cell>
          <cell r="D456" t="str">
            <v>外科</v>
          </cell>
          <cell r="E456">
            <v>13858862053</v>
          </cell>
          <cell r="F456" t="str">
            <v>2021年</v>
          </cell>
          <cell r="G456" t="str">
            <v>规培研究生</v>
          </cell>
          <cell r="H456" t="str">
            <v>执业医师</v>
          </cell>
          <cell r="I456" t="str">
            <v>肝胆外科</v>
          </cell>
        </row>
        <row r="456">
          <cell r="M456">
            <v>0</v>
          </cell>
        </row>
        <row r="457">
          <cell r="B457" t="str">
            <v>7AM366</v>
          </cell>
          <cell r="C457">
            <v>-14608</v>
          </cell>
          <cell r="D457" t="str">
            <v>外科</v>
          </cell>
          <cell r="E457">
            <v>15258725553</v>
          </cell>
          <cell r="F457" t="str">
            <v>2021年</v>
          </cell>
          <cell r="G457" t="str">
            <v>规培研究生</v>
          </cell>
          <cell r="H457" t="str">
            <v>执业医师</v>
          </cell>
          <cell r="I457" t="str">
            <v>ICU（SICU）</v>
          </cell>
        </row>
        <row r="457">
          <cell r="M457">
            <v>0</v>
          </cell>
        </row>
        <row r="458">
          <cell r="B458" t="str">
            <v>7AM400</v>
          </cell>
          <cell r="C458">
            <v>-14642</v>
          </cell>
          <cell r="D458" t="str">
            <v>内科</v>
          </cell>
          <cell r="E458">
            <v>15168751868</v>
          </cell>
          <cell r="F458" t="str">
            <v>2021年</v>
          </cell>
          <cell r="G458" t="str">
            <v>规培研究生</v>
          </cell>
          <cell r="H458" t="str">
            <v>执业医师</v>
          </cell>
          <cell r="I458" t="str">
            <v>急诊内科</v>
          </cell>
        </row>
        <row r="458">
          <cell r="L458">
            <v>-20</v>
          </cell>
          <cell r="M458">
            <v>-20</v>
          </cell>
        </row>
        <row r="459">
          <cell r="B459" t="str">
            <v>7AM368</v>
          </cell>
          <cell r="C459">
            <v>-14610</v>
          </cell>
          <cell r="D459" t="str">
            <v>外科</v>
          </cell>
          <cell r="E459">
            <v>19817582366</v>
          </cell>
          <cell r="F459" t="str">
            <v>2021年</v>
          </cell>
          <cell r="G459" t="str">
            <v>规培研究生</v>
          </cell>
          <cell r="H459" t="str">
            <v>执业医师</v>
          </cell>
          <cell r="I459" t="str">
            <v>心胸外科</v>
          </cell>
          <cell r="J459">
            <v>-20</v>
          </cell>
          <cell r="K459">
            <v>-20</v>
          </cell>
          <cell r="L459">
            <v>-20</v>
          </cell>
          <cell r="M459">
            <v>-60</v>
          </cell>
        </row>
        <row r="460">
          <cell r="B460" t="str">
            <v>7AM369</v>
          </cell>
          <cell r="C460">
            <v>-14611</v>
          </cell>
          <cell r="D460" t="str">
            <v>内科</v>
          </cell>
          <cell r="E460">
            <v>15258096768</v>
          </cell>
          <cell r="F460" t="str">
            <v>2021年</v>
          </cell>
          <cell r="G460" t="str">
            <v>规培研究生</v>
          </cell>
          <cell r="H460" t="str">
            <v>执业医师</v>
          </cell>
          <cell r="I460" t="str">
            <v>消化内科</v>
          </cell>
        </row>
        <row r="460">
          <cell r="M460">
            <v>0</v>
          </cell>
        </row>
        <row r="461">
          <cell r="B461" t="str">
            <v>7AM370</v>
          </cell>
          <cell r="C461">
            <v>-14612</v>
          </cell>
          <cell r="D461" t="str">
            <v>内科</v>
          </cell>
          <cell r="E461">
            <v>15906495332</v>
          </cell>
          <cell r="F461" t="str">
            <v>2021年</v>
          </cell>
          <cell r="G461" t="str">
            <v>规培研究生</v>
          </cell>
          <cell r="H461" t="str">
            <v>执业医师</v>
          </cell>
          <cell r="I461" t="str">
            <v>血液内科</v>
          </cell>
          <cell r="J461">
            <v>-20</v>
          </cell>
          <cell r="K461">
            <v>-20</v>
          </cell>
          <cell r="L461">
            <v>-20</v>
          </cell>
          <cell r="M461">
            <v>-60</v>
          </cell>
        </row>
        <row r="462">
          <cell r="B462" t="str">
            <v>7AM371</v>
          </cell>
          <cell r="C462">
            <v>-14613</v>
          </cell>
          <cell r="D462" t="str">
            <v>外科</v>
          </cell>
          <cell r="E462">
            <v>18815013259</v>
          </cell>
          <cell r="F462" t="str">
            <v>2021年</v>
          </cell>
          <cell r="G462" t="str">
            <v>规培研究生</v>
          </cell>
          <cell r="H462" t="str">
            <v>执业医师</v>
          </cell>
          <cell r="I462" t="str">
            <v>骨科</v>
          </cell>
        </row>
        <row r="462">
          <cell r="M462">
            <v>0</v>
          </cell>
        </row>
        <row r="463">
          <cell r="B463" t="str">
            <v>7AM372</v>
          </cell>
          <cell r="C463">
            <v>-14614</v>
          </cell>
          <cell r="D463" t="str">
            <v>妇产科</v>
          </cell>
          <cell r="E463">
            <v>15868507188</v>
          </cell>
          <cell r="F463" t="str">
            <v>2021年</v>
          </cell>
          <cell r="G463" t="str">
            <v>规培研究生</v>
          </cell>
          <cell r="H463" t="str">
            <v>执业医师</v>
          </cell>
          <cell r="I463" t="str">
            <v>计生门诊</v>
          </cell>
          <cell r="J463">
            <v>-20</v>
          </cell>
          <cell r="K463">
            <v>-20</v>
          </cell>
          <cell r="L463">
            <v>-20</v>
          </cell>
          <cell r="M463">
            <v>-60</v>
          </cell>
        </row>
        <row r="464">
          <cell r="B464" t="str">
            <v>7AM373</v>
          </cell>
          <cell r="C464">
            <v>-14615</v>
          </cell>
          <cell r="D464" t="str">
            <v>外科</v>
          </cell>
          <cell r="E464">
            <v>15888279912</v>
          </cell>
          <cell r="F464" t="str">
            <v>2021年</v>
          </cell>
          <cell r="G464" t="str">
            <v>规培研究生</v>
          </cell>
          <cell r="H464" t="str">
            <v>无</v>
          </cell>
          <cell r="I464" t="str">
            <v>急诊外科门急诊（含创伤外科）</v>
          </cell>
        </row>
        <row r="464">
          <cell r="L464">
            <v>-20</v>
          </cell>
          <cell r="M464">
            <v>-20</v>
          </cell>
        </row>
        <row r="465">
          <cell r="B465" t="str">
            <v>7AM374</v>
          </cell>
          <cell r="C465">
            <v>-14616</v>
          </cell>
          <cell r="D465" t="str">
            <v>内科</v>
          </cell>
          <cell r="E465">
            <v>15858583598</v>
          </cell>
          <cell r="F465" t="str">
            <v>2021年</v>
          </cell>
          <cell r="G465" t="str">
            <v>规培研究生</v>
          </cell>
          <cell r="H465" t="str">
            <v>执业医师</v>
          </cell>
          <cell r="I465" t="str">
            <v>感染科</v>
          </cell>
        </row>
        <row r="465">
          <cell r="M465">
            <v>0</v>
          </cell>
        </row>
        <row r="466">
          <cell r="B466" t="str">
            <v>7AM375</v>
          </cell>
          <cell r="C466">
            <v>-14617</v>
          </cell>
          <cell r="D466" t="str">
            <v>外科</v>
          </cell>
          <cell r="E466">
            <v>15858701198</v>
          </cell>
          <cell r="F466" t="str">
            <v>2021年</v>
          </cell>
          <cell r="G466" t="str">
            <v>规培研究生</v>
          </cell>
          <cell r="H466" t="str">
            <v>执业医师</v>
          </cell>
          <cell r="I466" t="str">
            <v>ICU（SICU）</v>
          </cell>
        </row>
        <row r="466">
          <cell r="M466">
            <v>0</v>
          </cell>
        </row>
        <row r="467">
          <cell r="B467" t="str">
            <v>7AM244</v>
          </cell>
          <cell r="C467">
            <v>-14899</v>
          </cell>
          <cell r="D467" t="str">
            <v>全科医学科</v>
          </cell>
          <cell r="E467">
            <v>15258063128</v>
          </cell>
          <cell r="F467" t="str">
            <v>2021年</v>
          </cell>
          <cell r="G467" t="str">
            <v>规培研究生</v>
          </cell>
          <cell r="H467" t="str">
            <v>执业医师</v>
          </cell>
          <cell r="I467" t="str">
            <v>急诊内科门诊</v>
          </cell>
          <cell r="J467">
            <v>-20</v>
          </cell>
          <cell r="K467">
            <v>-20</v>
          </cell>
          <cell r="L467">
            <v>-20</v>
          </cell>
          <cell r="M467">
            <v>-60</v>
          </cell>
        </row>
        <row r="468">
          <cell r="B468" t="str">
            <v>7AM377</v>
          </cell>
          <cell r="C468">
            <v>-14619</v>
          </cell>
          <cell r="D468" t="str">
            <v>放射肿瘤科</v>
          </cell>
          <cell r="E468">
            <v>15868097870</v>
          </cell>
          <cell r="F468" t="str">
            <v>2021年</v>
          </cell>
          <cell r="G468" t="str">
            <v>规培研究生</v>
          </cell>
          <cell r="H468" t="str">
            <v>无</v>
          </cell>
          <cell r="I468" t="str">
            <v>病理科</v>
          </cell>
          <cell r="J468">
            <v>-20</v>
          </cell>
          <cell r="K468">
            <v>-20</v>
          </cell>
          <cell r="L468">
            <v>-20</v>
          </cell>
          <cell r="M468">
            <v>-60</v>
          </cell>
        </row>
        <row r="469">
          <cell r="B469" t="str">
            <v>7AM378</v>
          </cell>
          <cell r="C469">
            <v>-14620</v>
          </cell>
          <cell r="D469" t="str">
            <v>外科</v>
          </cell>
          <cell r="E469">
            <v>15267753178</v>
          </cell>
          <cell r="F469" t="str">
            <v>2021年</v>
          </cell>
          <cell r="G469" t="str">
            <v>规培研究生</v>
          </cell>
          <cell r="H469" t="str">
            <v>执业医师</v>
          </cell>
          <cell r="I469" t="str">
            <v>ICU（SICU）</v>
          </cell>
        </row>
        <row r="469">
          <cell r="M469">
            <v>0</v>
          </cell>
        </row>
        <row r="470">
          <cell r="B470" t="str">
            <v>7AM379</v>
          </cell>
          <cell r="C470">
            <v>-14621</v>
          </cell>
          <cell r="D470" t="str">
            <v>内科</v>
          </cell>
          <cell r="E470">
            <v>13857730293</v>
          </cell>
          <cell r="F470" t="str">
            <v>2021年</v>
          </cell>
          <cell r="G470" t="str">
            <v>规培研究生</v>
          </cell>
          <cell r="H470" t="str">
            <v>无</v>
          </cell>
          <cell r="I470" t="str">
            <v>肾内科</v>
          </cell>
        </row>
        <row r="470">
          <cell r="M470">
            <v>0</v>
          </cell>
        </row>
        <row r="471">
          <cell r="B471" t="str">
            <v>7AM380</v>
          </cell>
          <cell r="C471">
            <v>-14622</v>
          </cell>
          <cell r="D471" t="str">
            <v>超声医学科</v>
          </cell>
          <cell r="E471">
            <v>15868095898</v>
          </cell>
          <cell r="F471" t="str">
            <v>2021年</v>
          </cell>
          <cell r="G471" t="str">
            <v>规培研究生</v>
          </cell>
          <cell r="H471" t="str">
            <v>执业医师</v>
          </cell>
          <cell r="I471" t="str">
            <v>超声科</v>
          </cell>
          <cell r="J471">
            <v>-20</v>
          </cell>
          <cell r="K471">
            <v>-20</v>
          </cell>
          <cell r="L471">
            <v>-20</v>
          </cell>
          <cell r="M471">
            <v>-60</v>
          </cell>
        </row>
        <row r="472">
          <cell r="B472" t="str">
            <v>7AM381</v>
          </cell>
          <cell r="C472">
            <v>-14623</v>
          </cell>
          <cell r="D472" t="str">
            <v>耳鼻咽喉科</v>
          </cell>
          <cell r="E472">
            <v>15858836819</v>
          </cell>
          <cell r="F472" t="str">
            <v>2021年</v>
          </cell>
          <cell r="G472" t="str">
            <v>规培研究生</v>
          </cell>
          <cell r="H472" t="str">
            <v>无</v>
          </cell>
          <cell r="I472" t="str">
            <v>耳鼻咽喉科（耳鼻咽喉科门诊）</v>
          </cell>
          <cell r="J472">
            <v>-20</v>
          </cell>
          <cell r="K472">
            <v>-20</v>
          </cell>
          <cell r="L472">
            <v>-20</v>
          </cell>
          <cell r="M472">
            <v>-60</v>
          </cell>
        </row>
        <row r="473">
          <cell r="B473" t="str">
            <v>7AM382</v>
          </cell>
          <cell r="C473">
            <v>-14624</v>
          </cell>
          <cell r="D473" t="str">
            <v>外科（整形科）</v>
          </cell>
          <cell r="E473">
            <v>15858839573</v>
          </cell>
          <cell r="F473" t="str">
            <v>2021年</v>
          </cell>
          <cell r="G473" t="str">
            <v>规培研究生</v>
          </cell>
          <cell r="H473" t="str">
            <v>无</v>
          </cell>
          <cell r="I473" t="str">
            <v>骨科</v>
          </cell>
          <cell r="J473">
            <v>-20</v>
          </cell>
          <cell r="K473">
            <v>-20</v>
          </cell>
          <cell r="L473">
            <v>-20</v>
          </cell>
          <cell r="M473">
            <v>-60</v>
          </cell>
        </row>
        <row r="474">
          <cell r="B474" t="str">
            <v>7AM383</v>
          </cell>
          <cell r="C474">
            <v>-14625</v>
          </cell>
          <cell r="D474" t="str">
            <v>外科</v>
          </cell>
          <cell r="E474">
            <v>15058305878</v>
          </cell>
          <cell r="F474" t="str">
            <v>2021年</v>
          </cell>
          <cell r="G474" t="str">
            <v>规培研究生</v>
          </cell>
          <cell r="H474" t="str">
            <v>无</v>
          </cell>
          <cell r="I474" t="str">
            <v>结直肠外科</v>
          </cell>
          <cell r="J474">
            <v>-20</v>
          </cell>
          <cell r="K474">
            <v>-20</v>
          </cell>
          <cell r="L474">
            <v>-20</v>
          </cell>
          <cell r="M474">
            <v>-60</v>
          </cell>
        </row>
        <row r="475">
          <cell r="B475" t="str">
            <v>7AM384</v>
          </cell>
          <cell r="C475">
            <v>-14626</v>
          </cell>
          <cell r="D475" t="str">
            <v>妇产科</v>
          </cell>
          <cell r="E475">
            <v>15267750908</v>
          </cell>
          <cell r="F475" t="str">
            <v>2021年</v>
          </cell>
          <cell r="G475" t="str">
            <v>规培研究生</v>
          </cell>
          <cell r="H475" t="str">
            <v>无</v>
          </cell>
          <cell r="I475" t="str">
            <v>计生门诊</v>
          </cell>
          <cell r="J475">
            <v>-20</v>
          </cell>
          <cell r="K475">
            <v>-20</v>
          </cell>
          <cell r="L475">
            <v>-20</v>
          </cell>
          <cell r="M475">
            <v>-60</v>
          </cell>
        </row>
        <row r="476">
          <cell r="B476" t="str">
            <v>7AM385</v>
          </cell>
          <cell r="C476">
            <v>-14627</v>
          </cell>
          <cell r="D476" t="str">
            <v>外科</v>
          </cell>
          <cell r="E476">
            <v>15268538599</v>
          </cell>
          <cell r="F476" t="str">
            <v>2021年</v>
          </cell>
          <cell r="G476" t="str">
            <v>规培研究生</v>
          </cell>
          <cell r="H476" t="str">
            <v>执业医师</v>
          </cell>
          <cell r="I476" t="str">
            <v>胃肠外科</v>
          </cell>
          <cell r="J476">
            <v>-20</v>
          </cell>
          <cell r="K476">
            <v>-20</v>
          </cell>
          <cell r="L476">
            <v>-20</v>
          </cell>
          <cell r="M476">
            <v>-60</v>
          </cell>
        </row>
        <row r="477">
          <cell r="B477" t="str">
            <v>7AM386</v>
          </cell>
          <cell r="C477">
            <v>-14628</v>
          </cell>
          <cell r="D477" t="str">
            <v>外科</v>
          </cell>
          <cell r="E477">
            <v>15167739768</v>
          </cell>
          <cell r="F477" t="str">
            <v>2021年</v>
          </cell>
          <cell r="G477" t="str">
            <v>规培研究生</v>
          </cell>
          <cell r="H477" t="str">
            <v>执业医师</v>
          </cell>
          <cell r="I477" t="str">
            <v>泌尿外科</v>
          </cell>
        </row>
        <row r="477">
          <cell r="K477">
            <v>-20</v>
          </cell>
          <cell r="L477">
            <v>-20</v>
          </cell>
          <cell r="M477">
            <v>-40</v>
          </cell>
        </row>
        <row r="478">
          <cell r="B478" t="str">
            <v>7AM387</v>
          </cell>
          <cell r="C478">
            <v>-14629</v>
          </cell>
          <cell r="D478" t="str">
            <v>内科</v>
          </cell>
          <cell r="E478">
            <v>13858863193</v>
          </cell>
          <cell r="F478" t="str">
            <v>2021年</v>
          </cell>
          <cell r="G478" t="str">
            <v>规培研究生</v>
          </cell>
          <cell r="H478" t="str">
            <v>执业医师</v>
          </cell>
          <cell r="I478" t="str">
            <v>神经内科</v>
          </cell>
          <cell r="J478">
            <v>-20</v>
          </cell>
          <cell r="K478">
            <v>-20</v>
          </cell>
          <cell r="L478">
            <v>-20</v>
          </cell>
          <cell r="M478">
            <v>-60</v>
          </cell>
        </row>
        <row r="479">
          <cell r="B479" t="str">
            <v>7AM388</v>
          </cell>
          <cell r="C479">
            <v>-14630</v>
          </cell>
          <cell r="D479" t="str">
            <v>内科</v>
          </cell>
          <cell r="E479">
            <v>13566289202</v>
          </cell>
          <cell r="F479" t="str">
            <v>2021年</v>
          </cell>
          <cell r="G479" t="str">
            <v>规培研究生</v>
          </cell>
          <cell r="H479" t="str">
            <v>执业医师</v>
          </cell>
          <cell r="I479" t="str">
            <v>血液内科</v>
          </cell>
        </row>
        <row r="479">
          <cell r="K479">
            <v>-20</v>
          </cell>
          <cell r="L479">
            <v>-20</v>
          </cell>
          <cell r="M479">
            <v>-40</v>
          </cell>
        </row>
        <row r="480">
          <cell r="B480" t="str">
            <v>7AM389</v>
          </cell>
          <cell r="C480">
            <v>-14631</v>
          </cell>
          <cell r="D480" t="str">
            <v>内科</v>
          </cell>
          <cell r="E480">
            <v>15968767638</v>
          </cell>
          <cell r="F480" t="str">
            <v>2021年</v>
          </cell>
          <cell r="G480" t="str">
            <v>规培研究生</v>
          </cell>
          <cell r="H480" t="str">
            <v>执业医师</v>
          </cell>
          <cell r="I480" t="str">
            <v>急诊内科</v>
          </cell>
          <cell r="J480">
            <v>-20</v>
          </cell>
          <cell r="K480">
            <v>-20</v>
          </cell>
          <cell r="L480">
            <v>-20</v>
          </cell>
          <cell r="M480">
            <v>-60</v>
          </cell>
        </row>
        <row r="481">
          <cell r="B481" t="str">
            <v>7AM390</v>
          </cell>
          <cell r="C481">
            <v>-14632</v>
          </cell>
          <cell r="D481" t="str">
            <v>内科</v>
          </cell>
          <cell r="E481">
            <v>15858839370</v>
          </cell>
          <cell r="F481" t="str">
            <v>2021年</v>
          </cell>
          <cell r="G481" t="str">
            <v>规培研究生</v>
          </cell>
          <cell r="H481" t="str">
            <v>执业医师</v>
          </cell>
          <cell r="I481" t="str">
            <v>急诊内科</v>
          </cell>
        </row>
        <row r="481">
          <cell r="M481">
            <v>0</v>
          </cell>
        </row>
        <row r="482">
          <cell r="B482" t="str">
            <v>7AM391</v>
          </cell>
          <cell r="C482">
            <v>-14633</v>
          </cell>
          <cell r="D482" t="str">
            <v>内科</v>
          </cell>
          <cell r="E482">
            <v>13656519327</v>
          </cell>
          <cell r="F482" t="str">
            <v>2021年</v>
          </cell>
          <cell r="G482" t="str">
            <v>规培研究生</v>
          </cell>
          <cell r="H482" t="str">
            <v>执业医师</v>
          </cell>
          <cell r="I482" t="str">
            <v>内分泌科</v>
          </cell>
        </row>
        <row r="482">
          <cell r="M482">
            <v>0</v>
          </cell>
        </row>
        <row r="483">
          <cell r="B483" t="str">
            <v>7AM392</v>
          </cell>
          <cell r="C483">
            <v>-14634</v>
          </cell>
          <cell r="D483" t="str">
            <v>内科</v>
          </cell>
          <cell r="E483">
            <v>18815015579</v>
          </cell>
          <cell r="F483" t="str">
            <v>2021年</v>
          </cell>
          <cell r="G483" t="str">
            <v>规培研究生</v>
          </cell>
          <cell r="H483" t="str">
            <v>执业医师</v>
          </cell>
          <cell r="I483" t="str">
            <v>心血管内科</v>
          </cell>
          <cell r="J483">
            <v>-20</v>
          </cell>
          <cell r="K483">
            <v>-20</v>
          </cell>
          <cell r="L483">
            <v>-20</v>
          </cell>
          <cell r="M483">
            <v>-60</v>
          </cell>
        </row>
        <row r="484">
          <cell r="B484" t="str">
            <v>7AM393</v>
          </cell>
          <cell r="C484">
            <v>-14635</v>
          </cell>
          <cell r="D484" t="str">
            <v>外科（心胸外科）</v>
          </cell>
          <cell r="E484">
            <v>15057722318</v>
          </cell>
          <cell r="F484" t="str">
            <v>2021年</v>
          </cell>
          <cell r="G484" t="str">
            <v>规培研究生</v>
          </cell>
          <cell r="H484" t="str">
            <v>执业医师</v>
          </cell>
          <cell r="I484" t="str">
            <v>ICU（SICU）</v>
          </cell>
        </row>
        <row r="484">
          <cell r="L484">
            <v>-20</v>
          </cell>
          <cell r="M484">
            <v>-20</v>
          </cell>
        </row>
        <row r="485">
          <cell r="B485" t="str">
            <v>7AM394</v>
          </cell>
          <cell r="C485">
            <v>-14636</v>
          </cell>
          <cell r="D485" t="str">
            <v>内科</v>
          </cell>
          <cell r="E485">
            <v>13858860133</v>
          </cell>
          <cell r="F485" t="str">
            <v>2021年</v>
          </cell>
          <cell r="G485" t="str">
            <v>规培研究生</v>
          </cell>
          <cell r="H485" t="str">
            <v>执业医师</v>
          </cell>
          <cell r="I485" t="str">
            <v>心血管内科</v>
          </cell>
        </row>
        <row r="485">
          <cell r="M485">
            <v>0</v>
          </cell>
        </row>
        <row r="486">
          <cell r="B486" t="str">
            <v>7AM395</v>
          </cell>
          <cell r="C486">
            <v>-14637</v>
          </cell>
          <cell r="D486" t="str">
            <v>内科</v>
          </cell>
          <cell r="E486">
            <v>15858839365</v>
          </cell>
          <cell r="F486" t="str">
            <v>2021年</v>
          </cell>
          <cell r="G486" t="str">
            <v>规培研究生</v>
          </cell>
          <cell r="H486" t="str">
            <v>执业医师</v>
          </cell>
          <cell r="I486" t="str">
            <v>急诊内科</v>
          </cell>
          <cell r="J486">
            <v>-20</v>
          </cell>
          <cell r="K486">
            <v>-20</v>
          </cell>
          <cell r="L486">
            <v>-20</v>
          </cell>
          <cell r="M486">
            <v>-60</v>
          </cell>
        </row>
        <row r="487">
          <cell r="B487" t="str">
            <v>7AM396</v>
          </cell>
          <cell r="C487">
            <v>-14638</v>
          </cell>
          <cell r="D487" t="str">
            <v>外科</v>
          </cell>
          <cell r="E487">
            <v>15067815522</v>
          </cell>
          <cell r="F487" t="str">
            <v>2021年</v>
          </cell>
          <cell r="G487" t="str">
            <v>规培研究生</v>
          </cell>
          <cell r="H487" t="str">
            <v>无</v>
          </cell>
          <cell r="I487" t="str">
            <v>乳腺A</v>
          </cell>
          <cell r="J487">
            <v>-20</v>
          </cell>
          <cell r="K487">
            <v>-20</v>
          </cell>
          <cell r="L487">
            <v>-20</v>
          </cell>
          <cell r="M487">
            <v>-60</v>
          </cell>
        </row>
        <row r="488">
          <cell r="B488" t="str">
            <v>7AM397</v>
          </cell>
          <cell r="C488">
            <v>-14639</v>
          </cell>
          <cell r="D488" t="str">
            <v>妇产科</v>
          </cell>
          <cell r="E488">
            <v>15968767628</v>
          </cell>
          <cell r="F488" t="str">
            <v>2021年</v>
          </cell>
          <cell r="G488" t="str">
            <v>规培研究生</v>
          </cell>
          <cell r="H488" t="str">
            <v>执业医师</v>
          </cell>
          <cell r="I488" t="str">
            <v>产科病房</v>
          </cell>
          <cell r="J488">
            <v>-20</v>
          </cell>
        </row>
        <row r="488">
          <cell r="M488">
            <v>-20</v>
          </cell>
        </row>
        <row r="489">
          <cell r="B489" t="str">
            <v>7AM398</v>
          </cell>
          <cell r="C489">
            <v>-14640</v>
          </cell>
          <cell r="D489" t="str">
            <v>内科</v>
          </cell>
          <cell r="E489">
            <v>15258063558</v>
          </cell>
          <cell r="F489" t="str">
            <v>2021年</v>
          </cell>
          <cell r="G489" t="str">
            <v>规培研究生</v>
          </cell>
          <cell r="H489" t="str">
            <v>执业医师</v>
          </cell>
          <cell r="I489" t="str">
            <v>心血管内科</v>
          </cell>
        </row>
        <row r="489">
          <cell r="M489">
            <v>0</v>
          </cell>
        </row>
        <row r="490">
          <cell r="B490" t="str">
            <v>7AM399</v>
          </cell>
          <cell r="C490">
            <v>-14641</v>
          </cell>
          <cell r="D490" t="str">
            <v>妇产科</v>
          </cell>
          <cell r="E490">
            <v>15258091221</v>
          </cell>
          <cell r="F490" t="str">
            <v>2021年</v>
          </cell>
          <cell r="G490" t="str">
            <v>规培研究生</v>
          </cell>
          <cell r="H490" t="str">
            <v>执业医师</v>
          </cell>
          <cell r="I490" t="str">
            <v>产科门诊</v>
          </cell>
        </row>
        <row r="490">
          <cell r="M490">
            <v>0</v>
          </cell>
        </row>
        <row r="491">
          <cell r="B491" t="str">
            <v>7AK390</v>
          </cell>
          <cell r="C491">
            <v>-12277</v>
          </cell>
          <cell r="D491" t="str">
            <v>全科医学科</v>
          </cell>
          <cell r="E491">
            <v>13326020680</v>
          </cell>
          <cell r="F491" t="str">
            <v>2020年</v>
          </cell>
          <cell r="G491" t="str">
            <v>规培研究生</v>
          </cell>
          <cell r="H491" t="str">
            <v>执业医师</v>
          </cell>
          <cell r="I491" t="str">
            <v>泌尿门诊+骨科门诊</v>
          </cell>
          <cell r="J491">
            <v>-20</v>
          </cell>
        </row>
        <row r="491">
          <cell r="M491">
            <v>-20</v>
          </cell>
        </row>
        <row r="492">
          <cell r="B492" t="str">
            <v>7AM402</v>
          </cell>
          <cell r="C492">
            <v>-14644</v>
          </cell>
          <cell r="D492" t="str">
            <v>内科</v>
          </cell>
          <cell r="E492">
            <v>15868503068</v>
          </cell>
          <cell r="F492" t="str">
            <v>2021年</v>
          </cell>
          <cell r="G492" t="str">
            <v>规培研究生</v>
          </cell>
          <cell r="H492" t="str">
            <v>无</v>
          </cell>
          <cell r="I492" t="str">
            <v>急诊内科</v>
          </cell>
          <cell r="J492">
            <v>-20</v>
          </cell>
          <cell r="K492">
            <v>-20</v>
          </cell>
          <cell r="L492">
            <v>-20</v>
          </cell>
          <cell r="M492">
            <v>-60</v>
          </cell>
        </row>
        <row r="493">
          <cell r="B493" t="str">
            <v>7AM403</v>
          </cell>
          <cell r="C493">
            <v>-14645</v>
          </cell>
          <cell r="D493" t="str">
            <v>外科（心胸外科）</v>
          </cell>
          <cell r="E493">
            <v>15968702898</v>
          </cell>
          <cell r="F493" t="str">
            <v>2021年</v>
          </cell>
          <cell r="G493" t="str">
            <v>规培研究生</v>
          </cell>
          <cell r="H493" t="str">
            <v>执业医师</v>
          </cell>
          <cell r="I493" t="str">
            <v>麻醉科</v>
          </cell>
        </row>
        <row r="493">
          <cell r="L493">
            <v>-20</v>
          </cell>
          <cell r="M493">
            <v>-20</v>
          </cell>
        </row>
        <row r="494">
          <cell r="B494" t="str">
            <v>7AM404</v>
          </cell>
          <cell r="C494">
            <v>-14646</v>
          </cell>
          <cell r="D494" t="str">
            <v>外科（心胸外科）</v>
          </cell>
          <cell r="E494">
            <v>15968766718</v>
          </cell>
          <cell r="F494" t="str">
            <v>2021年</v>
          </cell>
          <cell r="G494" t="str">
            <v>规培研究生</v>
          </cell>
          <cell r="H494" t="str">
            <v>无</v>
          </cell>
          <cell r="I494" t="str">
            <v>ICU（SICU）</v>
          </cell>
        </row>
        <row r="494">
          <cell r="L494">
            <v>-20</v>
          </cell>
          <cell r="M494">
            <v>-20</v>
          </cell>
        </row>
        <row r="495">
          <cell r="B495" t="str">
            <v>7AM405</v>
          </cell>
          <cell r="C495">
            <v>-14647</v>
          </cell>
          <cell r="D495" t="str">
            <v>外科（整形科）</v>
          </cell>
          <cell r="E495">
            <v>15858837265</v>
          </cell>
          <cell r="F495" t="str">
            <v>2021年</v>
          </cell>
          <cell r="G495" t="str">
            <v>规培研究生</v>
          </cell>
          <cell r="H495" t="str">
            <v>执业医师</v>
          </cell>
          <cell r="I495" t="str">
            <v>骨科</v>
          </cell>
        </row>
        <row r="495">
          <cell r="L495">
            <v>-20</v>
          </cell>
          <cell r="M495">
            <v>-20</v>
          </cell>
        </row>
        <row r="496">
          <cell r="B496" t="str">
            <v>726L68</v>
          </cell>
          <cell r="C496">
            <v>14506</v>
          </cell>
          <cell r="D496" t="str">
            <v>全科医学科</v>
          </cell>
          <cell r="E496">
            <v>18267719068</v>
          </cell>
          <cell r="F496" t="str">
            <v>2020年</v>
          </cell>
          <cell r="G496" t="str">
            <v>住院医师-外院</v>
          </cell>
          <cell r="H496" t="str">
            <v>执业医师</v>
          </cell>
          <cell r="I496" t="str">
            <v>内科门诊</v>
          </cell>
          <cell r="J496">
            <v>-20</v>
          </cell>
          <cell r="K496">
            <v>-20</v>
          </cell>
          <cell r="L496">
            <v>-20</v>
          </cell>
          <cell r="M496">
            <v>-60</v>
          </cell>
        </row>
        <row r="497">
          <cell r="B497" t="str">
            <v>7AM407</v>
          </cell>
          <cell r="C497">
            <v>-14649</v>
          </cell>
          <cell r="D497" t="str">
            <v>内科</v>
          </cell>
          <cell r="E497">
            <v>15868096979</v>
          </cell>
          <cell r="F497" t="str">
            <v>2021年</v>
          </cell>
          <cell r="G497" t="str">
            <v>规培研究生</v>
          </cell>
          <cell r="H497" t="str">
            <v>执业医师</v>
          </cell>
          <cell r="I497" t="str">
            <v>心血管内科</v>
          </cell>
          <cell r="J497">
            <v>-20</v>
          </cell>
          <cell r="K497">
            <v>-20</v>
          </cell>
          <cell r="L497">
            <v>-20</v>
          </cell>
          <cell r="M497">
            <v>-60</v>
          </cell>
        </row>
        <row r="498">
          <cell r="B498" t="str">
            <v>7AM408</v>
          </cell>
          <cell r="C498">
            <v>-14650</v>
          </cell>
          <cell r="D498" t="str">
            <v>神经内科</v>
          </cell>
          <cell r="E498">
            <v>15968709078</v>
          </cell>
          <cell r="F498" t="str">
            <v>2021年</v>
          </cell>
          <cell r="G498" t="str">
            <v>规培研究生</v>
          </cell>
          <cell r="H498" t="str">
            <v>执业医师</v>
          </cell>
          <cell r="I498" t="str">
            <v>心血管内科</v>
          </cell>
        </row>
        <row r="498">
          <cell r="L498">
            <v>-20</v>
          </cell>
          <cell r="M498">
            <v>-20</v>
          </cell>
        </row>
        <row r="499">
          <cell r="B499" t="str">
            <v>7AM409</v>
          </cell>
          <cell r="C499">
            <v>-14651</v>
          </cell>
          <cell r="D499" t="str">
            <v>外科（泌尿外科）</v>
          </cell>
          <cell r="E499">
            <v>15968761068</v>
          </cell>
          <cell r="F499" t="str">
            <v>2021年</v>
          </cell>
          <cell r="G499" t="str">
            <v>规培研究生</v>
          </cell>
          <cell r="H499" t="str">
            <v>无</v>
          </cell>
          <cell r="I499" t="str">
            <v>神经外科</v>
          </cell>
          <cell r="J499">
            <v>-20</v>
          </cell>
          <cell r="K499">
            <v>-20</v>
          </cell>
          <cell r="L499">
            <v>-20</v>
          </cell>
          <cell r="M499">
            <v>-60</v>
          </cell>
        </row>
        <row r="500">
          <cell r="B500" t="str">
            <v>7AM411</v>
          </cell>
          <cell r="C500">
            <v>-14653</v>
          </cell>
          <cell r="D500" t="str">
            <v>骨科</v>
          </cell>
          <cell r="E500">
            <v>13858873797</v>
          </cell>
          <cell r="F500" t="str">
            <v>2021年</v>
          </cell>
          <cell r="G500" t="str">
            <v>规培研究生</v>
          </cell>
          <cell r="H500" t="str">
            <v>执业医师</v>
          </cell>
          <cell r="I500" t="str">
            <v>骨科（创伤骨科）</v>
          </cell>
          <cell r="J500">
            <v>-20</v>
          </cell>
          <cell r="K500">
            <v>-20</v>
          </cell>
          <cell r="L500">
            <v>-20</v>
          </cell>
          <cell r="M500">
            <v>-60</v>
          </cell>
        </row>
        <row r="501">
          <cell r="B501" t="str">
            <v>7AM412</v>
          </cell>
          <cell r="C501">
            <v>-14654</v>
          </cell>
          <cell r="D501" t="str">
            <v>皮肤科</v>
          </cell>
          <cell r="E501">
            <v>13795365567</v>
          </cell>
          <cell r="F501" t="str">
            <v>2021年</v>
          </cell>
          <cell r="G501" t="str">
            <v>规培研究生</v>
          </cell>
          <cell r="H501" t="str">
            <v>执业医师</v>
          </cell>
          <cell r="I501" t="str">
            <v>急诊内科</v>
          </cell>
          <cell r="J501">
            <v>-20</v>
          </cell>
          <cell r="K501">
            <v>-20</v>
          </cell>
          <cell r="L501">
            <v>-20</v>
          </cell>
          <cell r="M501">
            <v>-60</v>
          </cell>
        </row>
        <row r="502">
          <cell r="B502" t="str">
            <v>7AM413</v>
          </cell>
          <cell r="C502">
            <v>-14655</v>
          </cell>
          <cell r="D502" t="str">
            <v>外科</v>
          </cell>
          <cell r="E502">
            <v>15888277002</v>
          </cell>
          <cell r="F502" t="str">
            <v>2021年</v>
          </cell>
          <cell r="G502" t="str">
            <v>规培研究生</v>
          </cell>
          <cell r="H502" t="str">
            <v>执业医师</v>
          </cell>
          <cell r="I502" t="str">
            <v>乳腺A</v>
          </cell>
          <cell r="J502">
            <v>-20</v>
          </cell>
          <cell r="K502">
            <v>-20</v>
          </cell>
          <cell r="L502">
            <v>-20</v>
          </cell>
          <cell r="M502">
            <v>-60</v>
          </cell>
        </row>
        <row r="503">
          <cell r="B503" t="str">
            <v>7AM157</v>
          </cell>
          <cell r="C503">
            <v>-14812</v>
          </cell>
          <cell r="D503" t="str">
            <v>内科</v>
          </cell>
          <cell r="E503">
            <v>18267813227</v>
          </cell>
          <cell r="F503" t="str">
            <v>2021年</v>
          </cell>
          <cell r="G503" t="str">
            <v>规培研究生</v>
          </cell>
          <cell r="H503" t="str">
            <v>执业医师</v>
          </cell>
          <cell r="I503" t="str">
            <v>心血管内科</v>
          </cell>
          <cell r="J503">
            <v>-20</v>
          </cell>
          <cell r="K503">
            <v>-20</v>
          </cell>
          <cell r="L503">
            <v>-20</v>
          </cell>
          <cell r="M503">
            <v>-60</v>
          </cell>
        </row>
        <row r="504">
          <cell r="B504" t="str">
            <v>7AM160</v>
          </cell>
          <cell r="C504">
            <v>-14815</v>
          </cell>
          <cell r="D504" t="str">
            <v>内科</v>
          </cell>
          <cell r="E504">
            <v>15888278720</v>
          </cell>
          <cell r="F504" t="str">
            <v>2021年</v>
          </cell>
          <cell r="G504" t="str">
            <v>规培研究生</v>
          </cell>
          <cell r="H504" t="str">
            <v>执业医师</v>
          </cell>
          <cell r="I504" t="str">
            <v>内分泌科</v>
          </cell>
          <cell r="J504">
            <v>-20</v>
          </cell>
          <cell r="K504">
            <v>-20</v>
          </cell>
          <cell r="L504">
            <v>-20</v>
          </cell>
          <cell r="M504">
            <v>-60</v>
          </cell>
        </row>
        <row r="505">
          <cell r="B505" t="str">
            <v>7AM161</v>
          </cell>
          <cell r="C505">
            <v>-14816</v>
          </cell>
          <cell r="D505" t="str">
            <v>内科</v>
          </cell>
          <cell r="E505">
            <v>13736078486</v>
          </cell>
          <cell r="F505" t="str">
            <v>2021年</v>
          </cell>
          <cell r="G505" t="str">
            <v>规培研究生</v>
          </cell>
          <cell r="H505" t="str">
            <v>执业医师</v>
          </cell>
          <cell r="I505" t="str">
            <v>呼吸内科</v>
          </cell>
          <cell r="J505">
            <v>-20</v>
          </cell>
          <cell r="K505">
            <v>-20</v>
          </cell>
          <cell r="L505">
            <v>-20</v>
          </cell>
          <cell r="M505">
            <v>-60</v>
          </cell>
        </row>
        <row r="506">
          <cell r="B506" t="str">
            <v>7AM162</v>
          </cell>
          <cell r="C506">
            <v>-14817</v>
          </cell>
          <cell r="D506" t="str">
            <v>内科</v>
          </cell>
          <cell r="E506">
            <v>15867752019</v>
          </cell>
          <cell r="F506" t="str">
            <v>2021年</v>
          </cell>
          <cell r="G506" t="str">
            <v>规培研究生</v>
          </cell>
          <cell r="H506" t="str">
            <v>执业医师</v>
          </cell>
          <cell r="I506" t="str">
            <v>急诊内科</v>
          </cell>
          <cell r="J506">
            <v>-20</v>
          </cell>
          <cell r="K506">
            <v>-20</v>
          </cell>
          <cell r="L506">
            <v>-20</v>
          </cell>
          <cell r="M506">
            <v>-60</v>
          </cell>
        </row>
        <row r="507">
          <cell r="B507" t="str">
            <v>7AM163</v>
          </cell>
          <cell r="C507">
            <v>-14818</v>
          </cell>
          <cell r="D507" t="str">
            <v>内科</v>
          </cell>
          <cell r="E507">
            <v>18355417026</v>
          </cell>
          <cell r="F507" t="str">
            <v>2021年</v>
          </cell>
          <cell r="G507" t="str">
            <v>规培研究生</v>
          </cell>
          <cell r="H507" t="str">
            <v>执业医师</v>
          </cell>
          <cell r="I507" t="str">
            <v>ICU</v>
          </cell>
        </row>
        <row r="507">
          <cell r="M507">
            <v>0</v>
          </cell>
        </row>
        <row r="508">
          <cell r="B508" t="str">
            <v>7AM164</v>
          </cell>
          <cell r="C508">
            <v>-14819</v>
          </cell>
          <cell r="D508" t="str">
            <v>内科</v>
          </cell>
          <cell r="E508">
            <v>15258093806</v>
          </cell>
          <cell r="F508" t="str">
            <v>2021年</v>
          </cell>
          <cell r="G508" t="str">
            <v>规培研究生</v>
          </cell>
          <cell r="H508" t="str">
            <v>执业医师</v>
          </cell>
          <cell r="I508" t="str">
            <v>急诊内科</v>
          </cell>
        </row>
        <row r="508">
          <cell r="M508">
            <v>0</v>
          </cell>
        </row>
        <row r="509">
          <cell r="B509" t="str">
            <v>7AM165</v>
          </cell>
          <cell r="C509">
            <v>-14820</v>
          </cell>
          <cell r="D509" t="str">
            <v>内科</v>
          </cell>
          <cell r="E509">
            <v>13858873082</v>
          </cell>
          <cell r="F509" t="str">
            <v>2021年</v>
          </cell>
          <cell r="G509" t="str">
            <v>规培研究生</v>
          </cell>
          <cell r="H509" t="str">
            <v>执业医师</v>
          </cell>
          <cell r="I509" t="str">
            <v>心血管内科</v>
          </cell>
        </row>
        <row r="509">
          <cell r="M509">
            <v>0</v>
          </cell>
        </row>
        <row r="510">
          <cell r="B510" t="str">
            <v>7AM166</v>
          </cell>
          <cell r="C510">
            <v>-14821</v>
          </cell>
          <cell r="D510" t="str">
            <v>内科</v>
          </cell>
          <cell r="E510">
            <v>15868536358</v>
          </cell>
          <cell r="F510" t="str">
            <v>2021年</v>
          </cell>
          <cell r="G510" t="str">
            <v>规培研究生</v>
          </cell>
          <cell r="H510" t="str">
            <v>执业医师</v>
          </cell>
          <cell r="I510" t="str">
            <v>肾内科</v>
          </cell>
        </row>
        <row r="510">
          <cell r="M510">
            <v>0</v>
          </cell>
        </row>
        <row r="511">
          <cell r="B511" t="str">
            <v>7AM167</v>
          </cell>
          <cell r="C511">
            <v>-14822</v>
          </cell>
          <cell r="D511" t="str">
            <v>内科</v>
          </cell>
          <cell r="E511">
            <v>15990142791</v>
          </cell>
          <cell r="F511" t="str">
            <v>2021年</v>
          </cell>
          <cell r="G511" t="str">
            <v>规培研究生</v>
          </cell>
          <cell r="H511" t="str">
            <v>执业医师</v>
          </cell>
          <cell r="I511" t="str">
            <v>急诊内科</v>
          </cell>
        </row>
        <row r="511">
          <cell r="M511">
            <v>0</v>
          </cell>
        </row>
        <row r="512">
          <cell r="B512" t="str">
            <v>7AM168</v>
          </cell>
          <cell r="C512">
            <v>-14823</v>
          </cell>
          <cell r="D512" t="str">
            <v>内科</v>
          </cell>
          <cell r="E512">
            <v>18968901556</v>
          </cell>
          <cell r="F512" t="str">
            <v>2021年</v>
          </cell>
          <cell r="G512" t="str">
            <v>规培研究生</v>
          </cell>
          <cell r="H512" t="str">
            <v>执业医师</v>
          </cell>
          <cell r="I512" t="str">
            <v>呼吸内科</v>
          </cell>
          <cell r="J512">
            <v>-20</v>
          </cell>
          <cell r="K512">
            <v>-20</v>
          </cell>
          <cell r="L512">
            <v>-20</v>
          </cell>
          <cell r="M512">
            <v>-60</v>
          </cell>
        </row>
        <row r="513">
          <cell r="B513" t="str">
            <v>7AM169</v>
          </cell>
          <cell r="C513">
            <v>-14824</v>
          </cell>
          <cell r="D513" t="str">
            <v>内科</v>
          </cell>
          <cell r="E513">
            <v>15858809576</v>
          </cell>
          <cell r="F513" t="str">
            <v>2021年</v>
          </cell>
          <cell r="G513" t="str">
            <v>规培研究生</v>
          </cell>
          <cell r="H513" t="str">
            <v>执业医师</v>
          </cell>
          <cell r="I513" t="str">
            <v>肾内科</v>
          </cell>
        </row>
        <row r="513">
          <cell r="M513">
            <v>0</v>
          </cell>
        </row>
        <row r="514">
          <cell r="B514" t="str">
            <v>7AM170</v>
          </cell>
          <cell r="C514">
            <v>-14825</v>
          </cell>
          <cell r="D514" t="str">
            <v>内科</v>
          </cell>
          <cell r="E514">
            <v>15968702772</v>
          </cell>
          <cell r="F514" t="str">
            <v>2021年</v>
          </cell>
          <cell r="G514" t="str">
            <v>规培研究生</v>
          </cell>
          <cell r="H514" t="str">
            <v>执业医师</v>
          </cell>
          <cell r="I514" t="str">
            <v>消化内科</v>
          </cell>
        </row>
        <row r="514">
          <cell r="M514">
            <v>0</v>
          </cell>
        </row>
        <row r="515">
          <cell r="B515" t="str">
            <v>7AM171</v>
          </cell>
          <cell r="C515">
            <v>-14826</v>
          </cell>
          <cell r="D515" t="str">
            <v>内科</v>
          </cell>
          <cell r="E515">
            <v>15058480829</v>
          </cell>
          <cell r="F515" t="str">
            <v>2021年</v>
          </cell>
          <cell r="G515" t="str">
            <v>规培研究生</v>
          </cell>
          <cell r="H515" t="str">
            <v>执业医师</v>
          </cell>
          <cell r="I515" t="str">
            <v>消化内科</v>
          </cell>
        </row>
        <row r="515">
          <cell r="L515">
            <v>-20</v>
          </cell>
          <cell r="M515">
            <v>-20</v>
          </cell>
        </row>
        <row r="516">
          <cell r="B516" t="str">
            <v>7AM172</v>
          </cell>
          <cell r="C516">
            <v>-14827</v>
          </cell>
          <cell r="D516" t="str">
            <v>内科</v>
          </cell>
          <cell r="E516">
            <v>18855103032</v>
          </cell>
          <cell r="F516" t="str">
            <v>2021年</v>
          </cell>
          <cell r="G516" t="str">
            <v>规培研究生</v>
          </cell>
          <cell r="H516" t="str">
            <v>执业医师</v>
          </cell>
          <cell r="I516" t="str">
            <v>血液内科</v>
          </cell>
        </row>
        <row r="516">
          <cell r="M516">
            <v>0</v>
          </cell>
        </row>
        <row r="517">
          <cell r="B517" t="str">
            <v>7AM173</v>
          </cell>
          <cell r="C517">
            <v>-14828</v>
          </cell>
          <cell r="D517" t="str">
            <v>内科</v>
          </cell>
          <cell r="E517">
            <v>15868090620</v>
          </cell>
          <cell r="F517" t="str">
            <v>2021年</v>
          </cell>
          <cell r="G517" t="str">
            <v>规培研究生</v>
          </cell>
          <cell r="H517" t="str">
            <v>无</v>
          </cell>
          <cell r="I517" t="str">
            <v>神经内科</v>
          </cell>
        </row>
        <row r="517">
          <cell r="L517">
            <v>-20</v>
          </cell>
          <cell r="M517">
            <v>-20</v>
          </cell>
        </row>
        <row r="518">
          <cell r="B518" t="str">
            <v>7AM174</v>
          </cell>
          <cell r="C518">
            <v>-14829</v>
          </cell>
          <cell r="D518" t="str">
            <v>内科</v>
          </cell>
          <cell r="E518">
            <v>13695836928</v>
          </cell>
          <cell r="F518" t="str">
            <v>2021年</v>
          </cell>
          <cell r="G518" t="str">
            <v>规培研究生</v>
          </cell>
          <cell r="H518" t="str">
            <v>执业医师</v>
          </cell>
          <cell r="I518" t="str">
            <v>呼吸内科</v>
          </cell>
        </row>
        <row r="518">
          <cell r="M518">
            <v>0</v>
          </cell>
        </row>
        <row r="519">
          <cell r="B519" t="str">
            <v>7AM175</v>
          </cell>
          <cell r="C519">
            <v>-14830</v>
          </cell>
          <cell r="D519" t="str">
            <v>内科</v>
          </cell>
          <cell r="E519">
            <v>13858866133</v>
          </cell>
          <cell r="F519" t="str">
            <v>2021年</v>
          </cell>
          <cell r="G519" t="str">
            <v>规培研究生</v>
          </cell>
          <cell r="H519" t="str">
            <v>执业医师</v>
          </cell>
          <cell r="I519" t="str">
            <v>神经内科</v>
          </cell>
        </row>
        <row r="519">
          <cell r="M519">
            <v>0</v>
          </cell>
        </row>
        <row r="520">
          <cell r="B520" t="str">
            <v>7AM176</v>
          </cell>
          <cell r="C520">
            <v>-14831</v>
          </cell>
          <cell r="D520" t="str">
            <v>内科</v>
          </cell>
          <cell r="E520">
            <v>15957388332</v>
          </cell>
          <cell r="F520" t="str">
            <v>2021年</v>
          </cell>
          <cell r="G520" t="str">
            <v>规培研究生</v>
          </cell>
          <cell r="H520" t="str">
            <v>执业医师</v>
          </cell>
          <cell r="I520" t="str">
            <v>皮肤科病房</v>
          </cell>
        </row>
        <row r="520">
          <cell r="M520">
            <v>0</v>
          </cell>
        </row>
        <row r="521">
          <cell r="B521" t="str">
            <v>7AM177</v>
          </cell>
          <cell r="C521">
            <v>-14832</v>
          </cell>
          <cell r="D521" t="str">
            <v>内科</v>
          </cell>
          <cell r="E521">
            <v>15727819118</v>
          </cell>
          <cell r="F521" t="str">
            <v>2021年</v>
          </cell>
          <cell r="G521" t="str">
            <v>规培研究生</v>
          </cell>
          <cell r="H521" t="str">
            <v>执业医师</v>
          </cell>
          <cell r="I521" t="str">
            <v>ICU</v>
          </cell>
        </row>
        <row r="521">
          <cell r="M521">
            <v>0</v>
          </cell>
        </row>
        <row r="522">
          <cell r="B522" t="str">
            <v>7AM178</v>
          </cell>
          <cell r="C522">
            <v>-14833</v>
          </cell>
          <cell r="D522" t="str">
            <v>内科</v>
          </cell>
          <cell r="E522">
            <v>13857735113</v>
          </cell>
          <cell r="F522" t="str">
            <v>2021年</v>
          </cell>
          <cell r="G522" t="str">
            <v>规培研究生</v>
          </cell>
          <cell r="H522" t="str">
            <v>执业医师</v>
          </cell>
          <cell r="I522" t="str">
            <v>急诊内科</v>
          </cell>
        </row>
        <row r="522">
          <cell r="K522">
            <v>-20</v>
          </cell>
          <cell r="L522">
            <v>-20</v>
          </cell>
          <cell r="M522">
            <v>-40</v>
          </cell>
        </row>
        <row r="523">
          <cell r="B523" t="str">
            <v>7AM180</v>
          </cell>
          <cell r="C523">
            <v>-14835</v>
          </cell>
          <cell r="D523" t="str">
            <v>内科</v>
          </cell>
          <cell r="E523">
            <v>13957710856</v>
          </cell>
          <cell r="F523" t="str">
            <v>2021年</v>
          </cell>
          <cell r="G523" t="str">
            <v>规培研究生</v>
          </cell>
          <cell r="H523" t="str">
            <v>执业医师</v>
          </cell>
          <cell r="I523" t="str">
            <v>急诊内科</v>
          </cell>
          <cell r="J523">
            <v>-20</v>
          </cell>
          <cell r="K523">
            <v>-20</v>
          </cell>
          <cell r="L523">
            <v>-20</v>
          </cell>
          <cell r="M523">
            <v>-60</v>
          </cell>
        </row>
        <row r="524">
          <cell r="B524" t="str">
            <v>7AM181</v>
          </cell>
          <cell r="C524">
            <v>-14836</v>
          </cell>
          <cell r="D524" t="str">
            <v>内科</v>
          </cell>
          <cell r="E524">
            <v>18358381855</v>
          </cell>
          <cell r="F524" t="str">
            <v>2021年</v>
          </cell>
          <cell r="G524" t="str">
            <v>规培研究生</v>
          </cell>
          <cell r="H524" t="str">
            <v>执业医师</v>
          </cell>
          <cell r="I524" t="str">
            <v>内分泌科</v>
          </cell>
        </row>
        <row r="524">
          <cell r="M524">
            <v>0</v>
          </cell>
        </row>
        <row r="525">
          <cell r="B525" t="str">
            <v>7AM182</v>
          </cell>
          <cell r="C525">
            <v>-14837</v>
          </cell>
          <cell r="D525" t="str">
            <v>内科</v>
          </cell>
          <cell r="E525">
            <v>18066259758</v>
          </cell>
          <cell r="F525" t="str">
            <v>2021年</v>
          </cell>
          <cell r="G525" t="str">
            <v>规培研究生</v>
          </cell>
          <cell r="H525" t="str">
            <v>执业医师</v>
          </cell>
          <cell r="I525" t="str">
            <v>急诊内科</v>
          </cell>
        </row>
        <row r="525">
          <cell r="L525">
            <v>-20</v>
          </cell>
          <cell r="M525">
            <v>-20</v>
          </cell>
        </row>
        <row r="526">
          <cell r="B526" t="str">
            <v>7AM183</v>
          </cell>
          <cell r="C526">
            <v>-14838</v>
          </cell>
          <cell r="D526" t="str">
            <v>内科</v>
          </cell>
          <cell r="E526">
            <v>15867755725</v>
          </cell>
          <cell r="F526" t="str">
            <v>2021年</v>
          </cell>
          <cell r="G526" t="str">
            <v>规培研究生</v>
          </cell>
          <cell r="H526" t="str">
            <v>执业医师</v>
          </cell>
          <cell r="I526" t="str">
            <v>消化内科</v>
          </cell>
        </row>
        <row r="526">
          <cell r="L526">
            <v>-20</v>
          </cell>
          <cell r="M526">
            <v>-20</v>
          </cell>
        </row>
        <row r="527">
          <cell r="B527" t="str">
            <v>7AM184</v>
          </cell>
          <cell r="C527">
            <v>-14839</v>
          </cell>
          <cell r="D527" t="str">
            <v>内科</v>
          </cell>
          <cell r="E527">
            <v>15157545239</v>
          </cell>
          <cell r="F527" t="str">
            <v>2021年</v>
          </cell>
          <cell r="G527" t="str">
            <v>规培研究生</v>
          </cell>
          <cell r="H527" t="str">
            <v>执业医师</v>
          </cell>
          <cell r="I527" t="str">
            <v>感染科</v>
          </cell>
        </row>
        <row r="527">
          <cell r="L527">
            <v>-20</v>
          </cell>
          <cell r="M527">
            <v>-20</v>
          </cell>
        </row>
        <row r="528">
          <cell r="B528" t="str">
            <v>7AM185</v>
          </cell>
          <cell r="C528">
            <v>-14840</v>
          </cell>
          <cell r="D528" t="str">
            <v>内科</v>
          </cell>
          <cell r="E528">
            <v>13486912085</v>
          </cell>
          <cell r="F528" t="str">
            <v>2021年</v>
          </cell>
          <cell r="G528" t="str">
            <v>规培研究生</v>
          </cell>
          <cell r="H528" t="str">
            <v>执业医师</v>
          </cell>
          <cell r="I528" t="str">
            <v>内分泌科</v>
          </cell>
        </row>
        <row r="528">
          <cell r="M528">
            <v>0</v>
          </cell>
        </row>
        <row r="529">
          <cell r="B529" t="str">
            <v>7AM186</v>
          </cell>
          <cell r="C529">
            <v>-14841</v>
          </cell>
          <cell r="D529" t="str">
            <v>内科</v>
          </cell>
          <cell r="E529">
            <v>15858836562</v>
          </cell>
          <cell r="F529" t="str">
            <v>2021年</v>
          </cell>
          <cell r="G529" t="str">
            <v>规培研究生</v>
          </cell>
          <cell r="H529" t="str">
            <v>执业医师</v>
          </cell>
          <cell r="I529" t="str">
            <v>内分泌科</v>
          </cell>
        </row>
        <row r="529">
          <cell r="M529">
            <v>0</v>
          </cell>
        </row>
        <row r="530">
          <cell r="B530" t="str">
            <v>7AM187</v>
          </cell>
          <cell r="C530">
            <v>-14842</v>
          </cell>
          <cell r="D530" t="str">
            <v>内科</v>
          </cell>
          <cell r="E530">
            <v>15355667307</v>
          </cell>
          <cell r="F530" t="str">
            <v>2021年</v>
          </cell>
          <cell r="G530" t="str">
            <v>规培研究生</v>
          </cell>
          <cell r="H530" t="str">
            <v>执业医师</v>
          </cell>
          <cell r="I530" t="str">
            <v>消化内科</v>
          </cell>
          <cell r="J530">
            <v>-20</v>
          </cell>
          <cell r="K530">
            <v>-20</v>
          </cell>
          <cell r="L530">
            <v>-20</v>
          </cell>
          <cell r="M530">
            <v>-60</v>
          </cell>
        </row>
        <row r="531">
          <cell r="B531" t="str">
            <v>7AM188</v>
          </cell>
          <cell r="C531">
            <v>-14843</v>
          </cell>
          <cell r="D531" t="str">
            <v>内科</v>
          </cell>
          <cell r="E531">
            <v>15868509218</v>
          </cell>
          <cell r="F531" t="str">
            <v>2021年</v>
          </cell>
          <cell r="G531" t="str">
            <v>规培研究生</v>
          </cell>
          <cell r="H531" t="str">
            <v>执业医师</v>
          </cell>
          <cell r="I531" t="str">
            <v>血液内科</v>
          </cell>
        </row>
        <row r="531">
          <cell r="L531">
            <v>-20</v>
          </cell>
          <cell r="M531">
            <v>-20</v>
          </cell>
        </row>
        <row r="532">
          <cell r="B532" t="str">
            <v>7AM189</v>
          </cell>
          <cell r="C532">
            <v>-14844</v>
          </cell>
          <cell r="D532" t="str">
            <v>内科</v>
          </cell>
          <cell r="E532">
            <v>15170160617</v>
          </cell>
          <cell r="F532" t="str">
            <v>2021年</v>
          </cell>
          <cell r="G532" t="str">
            <v>规培研究生</v>
          </cell>
          <cell r="H532" t="str">
            <v>执业医师</v>
          </cell>
          <cell r="I532" t="str">
            <v>内分泌科</v>
          </cell>
          <cell r="J532">
            <v>-20</v>
          </cell>
          <cell r="K532">
            <v>-20</v>
          </cell>
          <cell r="L532">
            <v>-20</v>
          </cell>
          <cell r="M532">
            <v>-60</v>
          </cell>
        </row>
        <row r="533">
          <cell r="B533" t="str">
            <v>7AM190</v>
          </cell>
          <cell r="C533">
            <v>-14845</v>
          </cell>
          <cell r="D533" t="str">
            <v>内科</v>
          </cell>
          <cell r="E533">
            <v>18257773033</v>
          </cell>
          <cell r="F533" t="str">
            <v>2021年</v>
          </cell>
          <cell r="G533" t="str">
            <v>规培研究生</v>
          </cell>
          <cell r="H533" t="str">
            <v>执业医师</v>
          </cell>
          <cell r="I533" t="str">
            <v>核医学科</v>
          </cell>
        </row>
        <row r="533">
          <cell r="L533">
            <v>-20</v>
          </cell>
          <cell r="M533">
            <v>-20</v>
          </cell>
        </row>
        <row r="534">
          <cell r="B534" t="str">
            <v>7AM191</v>
          </cell>
          <cell r="C534">
            <v>-14846</v>
          </cell>
          <cell r="D534" t="str">
            <v>内科</v>
          </cell>
          <cell r="E534">
            <v>15967671484</v>
          </cell>
          <cell r="F534" t="str">
            <v>2021年</v>
          </cell>
          <cell r="G534" t="str">
            <v>规培研究生</v>
          </cell>
          <cell r="H534" t="str">
            <v>执业医师</v>
          </cell>
          <cell r="I534" t="str">
            <v>呼吸内科</v>
          </cell>
        </row>
        <row r="534">
          <cell r="M534">
            <v>0</v>
          </cell>
        </row>
        <row r="535">
          <cell r="B535" t="str">
            <v>7AM192</v>
          </cell>
          <cell r="C535">
            <v>-14847</v>
          </cell>
          <cell r="D535" t="str">
            <v>内科</v>
          </cell>
          <cell r="E535">
            <v>15858808983</v>
          </cell>
          <cell r="F535" t="str">
            <v>2021年</v>
          </cell>
          <cell r="G535" t="str">
            <v>规培研究生</v>
          </cell>
          <cell r="H535" t="str">
            <v>执业医师</v>
          </cell>
          <cell r="I535" t="str">
            <v>心血管内科</v>
          </cell>
        </row>
        <row r="535">
          <cell r="M535">
            <v>0</v>
          </cell>
        </row>
        <row r="536">
          <cell r="B536" t="str">
            <v>7AM193</v>
          </cell>
          <cell r="C536">
            <v>-14848</v>
          </cell>
          <cell r="D536" t="str">
            <v>内科</v>
          </cell>
          <cell r="E536">
            <v>18267423649</v>
          </cell>
          <cell r="F536" t="str">
            <v>2021年</v>
          </cell>
          <cell r="G536" t="str">
            <v>规培研究生</v>
          </cell>
          <cell r="H536" t="str">
            <v>执业医师</v>
          </cell>
          <cell r="I536" t="str">
            <v>皮肤科病房</v>
          </cell>
        </row>
        <row r="536">
          <cell r="M536">
            <v>0</v>
          </cell>
        </row>
        <row r="537">
          <cell r="B537" t="str">
            <v>7AM194</v>
          </cell>
          <cell r="C537">
            <v>-14849</v>
          </cell>
          <cell r="D537" t="str">
            <v>内科</v>
          </cell>
          <cell r="E537">
            <v>19850136073</v>
          </cell>
          <cell r="F537" t="str">
            <v>2021年</v>
          </cell>
          <cell r="G537" t="str">
            <v>规培研究生</v>
          </cell>
          <cell r="H537" t="str">
            <v>执业医师</v>
          </cell>
          <cell r="I537" t="str">
            <v>肿瘤内科</v>
          </cell>
        </row>
        <row r="537">
          <cell r="M537">
            <v>0</v>
          </cell>
        </row>
        <row r="538">
          <cell r="B538" t="str">
            <v>7AM195</v>
          </cell>
          <cell r="C538">
            <v>-14850</v>
          </cell>
          <cell r="D538" t="str">
            <v>内科</v>
          </cell>
          <cell r="E538">
            <v>17756597695</v>
          </cell>
          <cell r="F538" t="str">
            <v>2021年</v>
          </cell>
          <cell r="G538" t="str">
            <v>规培研究生</v>
          </cell>
          <cell r="H538" t="str">
            <v>执业医师</v>
          </cell>
          <cell r="I538" t="str">
            <v>急诊内科</v>
          </cell>
          <cell r="J538">
            <v>-20</v>
          </cell>
        </row>
        <row r="538">
          <cell r="L538">
            <v>-20</v>
          </cell>
          <cell r="M538">
            <v>-40</v>
          </cell>
        </row>
        <row r="539">
          <cell r="B539" t="str">
            <v>7AM197</v>
          </cell>
          <cell r="C539">
            <v>-14852</v>
          </cell>
          <cell r="D539" t="str">
            <v>内科</v>
          </cell>
          <cell r="E539">
            <v>18358500388</v>
          </cell>
          <cell r="F539" t="str">
            <v>2021年</v>
          </cell>
          <cell r="G539" t="str">
            <v>规培研究生</v>
          </cell>
          <cell r="H539" t="str">
            <v>执业医师</v>
          </cell>
          <cell r="I539" t="str">
            <v>急诊内科</v>
          </cell>
        </row>
        <row r="539">
          <cell r="M539">
            <v>0</v>
          </cell>
        </row>
        <row r="540">
          <cell r="B540" t="str">
            <v>7AM198</v>
          </cell>
          <cell r="C540">
            <v>-14853</v>
          </cell>
          <cell r="D540" t="str">
            <v>内科</v>
          </cell>
          <cell r="E540">
            <v>15058476152</v>
          </cell>
          <cell r="F540" t="str">
            <v>2021年</v>
          </cell>
          <cell r="G540" t="str">
            <v>规培研究生</v>
          </cell>
          <cell r="H540" t="str">
            <v>执业医师</v>
          </cell>
          <cell r="I540" t="str">
            <v>神经内科</v>
          </cell>
        </row>
        <row r="540">
          <cell r="K540">
            <v>-20</v>
          </cell>
          <cell r="L540">
            <v>-20</v>
          </cell>
          <cell r="M540">
            <v>-40</v>
          </cell>
        </row>
        <row r="541">
          <cell r="B541" t="str">
            <v>7AM199</v>
          </cell>
          <cell r="C541">
            <v>-14854</v>
          </cell>
          <cell r="D541" t="str">
            <v>内科</v>
          </cell>
          <cell r="E541">
            <v>19883398307</v>
          </cell>
          <cell r="F541" t="str">
            <v>2021年</v>
          </cell>
          <cell r="G541" t="str">
            <v>规培研究生</v>
          </cell>
          <cell r="H541" t="str">
            <v>执业医师</v>
          </cell>
          <cell r="I541" t="str">
            <v>消化内科（内科门诊）</v>
          </cell>
        </row>
        <row r="541">
          <cell r="M541">
            <v>0</v>
          </cell>
        </row>
        <row r="542">
          <cell r="B542" t="str">
            <v>7AM200</v>
          </cell>
          <cell r="C542">
            <v>-14855</v>
          </cell>
          <cell r="D542" t="str">
            <v>内科</v>
          </cell>
          <cell r="E542">
            <v>15888766321</v>
          </cell>
          <cell r="F542" t="str">
            <v>2021年</v>
          </cell>
          <cell r="G542" t="str">
            <v>规培研究生</v>
          </cell>
          <cell r="H542" t="str">
            <v>执业医师</v>
          </cell>
          <cell r="I542" t="str">
            <v>急诊内科</v>
          </cell>
          <cell r="J542">
            <v>-20</v>
          </cell>
          <cell r="K542">
            <v>-20</v>
          </cell>
          <cell r="L542">
            <v>-20</v>
          </cell>
          <cell r="M542">
            <v>-60</v>
          </cell>
        </row>
        <row r="543">
          <cell r="B543" t="str">
            <v>7AM202</v>
          </cell>
          <cell r="C543">
            <v>-14857</v>
          </cell>
          <cell r="D543" t="str">
            <v>内科</v>
          </cell>
          <cell r="E543">
            <v>15757962881</v>
          </cell>
          <cell r="F543" t="str">
            <v>2021年</v>
          </cell>
          <cell r="G543" t="str">
            <v>规培研究生</v>
          </cell>
          <cell r="H543" t="str">
            <v>执业医师</v>
          </cell>
          <cell r="I543" t="str">
            <v>感染科</v>
          </cell>
        </row>
        <row r="543">
          <cell r="L543">
            <v>-20</v>
          </cell>
          <cell r="M543">
            <v>-20</v>
          </cell>
        </row>
        <row r="544">
          <cell r="B544" t="str">
            <v>7AM203</v>
          </cell>
          <cell r="C544">
            <v>-14858</v>
          </cell>
          <cell r="D544" t="str">
            <v>内科</v>
          </cell>
          <cell r="E544">
            <v>13588899203</v>
          </cell>
          <cell r="F544" t="str">
            <v>2021年</v>
          </cell>
          <cell r="G544" t="str">
            <v>规培研究生</v>
          </cell>
          <cell r="H544" t="str">
            <v>执业医师</v>
          </cell>
          <cell r="I544" t="str">
            <v>神经内科</v>
          </cell>
          <cell r="J544">
            <v>-20</v>
          </cell>
        </row>
        <row r="544">
          <cell r="L544">
            <v>-20</v>
          </cell>
          <cell r="M544">
            <v>-40</v>
          </cell>
        </row>
        <row r="545">
          <cell r="B545" t="str">
            <v>7AM205</v>
          </cell>
          <cell r="C545">
            <v>-14860</v>
          </cell>
          <cell r="D545" t="str">
            <v>内科</v>
          </cell>
          <cell r="E545">
            <v>18267823225</v>
          </cell>
          <cell r="F545" t="str">
            <v>2021年</v>
          </cell>
          <cell r="G545" t="str">
            <v>规培研究生</v>
          </cell>
          <cell r="H545" t="str">
            <v>执业医师</v>
          </cell>
          <cell r="I545" t="str">
            <v>急诊内科</v>
          </cell>
        </row>
        <row r="545">
          <cell r="M545">
            <v>0</v>
          </cell>
        </row>
        <row r="546">
          <cell r="B546" t="str">
            <v>7AM206</v>
          </cell>
          <cell r="C546">
            <v>-14861</v>
          </cell>
          <cell r="D546" t="str">
            <v>内科</v>
          </cell>
          <cell r="E546">
            <v>15888275298</v>
          </cell>
          <cell r="F546" t="str">
            <v>2021年</v>
          </cell>
          <cell r="G546" t="str">
            <v>规培研究生</v>
          </cell>
          <cell r="H546" t="str">
            <v>执业医师</v>
          </cell>
          <cell r="I546" t="str">
            <v>神经内科</v>
          </cell>
        </row>
        <row r="546">
          <cell r="M546">
            <v>0</v>
          </cell>
        </row>
        <row r="547">
          <cell r="B547" t="str">
            <v>7AM207</v>
          </cell>
          <cell r="C547">
            <v>-14862</v>
          </cell>
          <cell r="D547" t="str">
            <v>内科</v>
          </cell>
          <cell r="E547">
            <v>15858836716</v>
          </cell>
          <cell r="F547" t="str">
            <v>2021年</v>
          </cell>
          <cell r="G547" t="str">
            <v>规培研究生</v>
          </cell>
          <cell r="H547" t="str">
            <v>执业医师</v>
          </cell>
          <cell r="I547" t="str">
            <v>急诊内科</v>
          </cell>
        </row>
        <row r="547">
          <cell r="M547">
            <v>0</v>
          </cell>
        </row>
        <row r="548">
          <cell r="B548" t="str">
            <v>7AM208</v>
          </cell>
          <cell r="C548">
            <v>-14863</v>
          </cell>
          <cell r="D548" t="str">
            <v>内科</v>
          </cell>
          <cell r="E548">
            <v>13588756855</v>
          </cell>
          <cell r="F548" t="str">
            <v>2021年</v>
          </cell>
          <cell r="G548" t="str">
            <v>规培研究生</v>
          </cell>
          <cell r="H548" t="str">
            <v>执业医师</v>
          </cell>
          <cell r="I548" t="str">
            <v>心血管内科</v>
          </cell>
        </row>
        <row r="548">
          <cell r="K548">
            <v>-20</v>
          </cell>
          <cell r="L548">
            <v>-20</v>
          </cell>
          <cell r="M548">
            <v>-40</v>
          </cell>
        </row>
        <row r="549">
          <cell r="B549" t="str">
            <v>7AM209</v>
          </cell>
          <cell r="C549">
            <v>-14864</v>
          </cell>
          <cell r="D549" t="str">
            <v>内科</v>
          </cell>
          <cell r="E549">
            <v>15257711620</v>
          </cell>
          <cell r="F549" t="str">
            <v>2021年</v>
          </cell>
          <cell r="G549" t="str">
            <v>规培研究生</v>
          </cell>
          <cell r="H549" t="str">
            <v>执业医师</v>
          </cell>
          <cell r="I549" t="str">
            <v>呼吸内科</v>
          </cell>
        </row>
        <row r="549">
          <cell r="M549">
            <v>0</v>
          </cell>
        </row>
        <row r="550">
          <cell r="B550" t="str">
            <v>7AM210</v>
          </cell>
          <cell r="C550">
            <v>-14865</v>
          </cell>
          <cell r="D550" t="str">
            <v>内科</v>
          </cell>
          <cell r="E550">
            <v>15158751997</v>
          </cell>
          <cell r="F550" t="str">
            <v>2021年</v>
          </cell>
          <cell r="G550" t="str">
            <v>规培研究生</v>
          </cell>
          <cell r="H550" t="str">
            <v>执业医师</v>
          </cell>
          <cell r="I550" t="str">
            <v>ICU</v>
          </cell>
        </row>
        <row r="550">
          <cell r="K550">
            <v>-20</v>
          </cell>
          <cell r="L550">
            <v>-20</v>
          </cell>
          <cell r="M550">
            <v>-40</v>
          </cell>
        </row>
        <row r="551">
          <cell r="B551" t="str">
            <v>7AM211</v>
          </cell>
          <cell r="C551">
            <v>-14866</v>
          </cell>
          <cell r="D551" t="str">
            <v>神经内科</v>
          </cell>
          <cell r="E551">
            <v>15168755768</v>
          </cell>
          <cell r="F551" t="str">
            <v>2021年</v>
          </cell>
          <cell r="G551" t="str">
            <v>规培研究生</v>
          </cell>
          <cell r="H551" t="str">
            <v>执业医师</v>
          </cell>
          <cell r="I551" t="str">
            <v>神经内科（神经内科急诊室）</v>
          </cell>
        </row>
        <row r="551">
          <cell r="L551">
            <v>-20</v>
          </cell>
          <cell r="M551">
            <v>-20</v>
          </cell>
        </row>
        <row r="552">
          <cell r="B552" t="str">
            <v>7AM212</v>
          </cell>
          <cell r="C552">
            <v>-14867</v>
          </cell>
          <cell r="D552" t="str">
            <v>神经内科</v>
          </cell>
          <cell r="E552">
            <v>15872709177</v>
          </cell>
          <cell r="F552" t="str">
            <v>2021年</v>
          </cell>
          <cell r="G552" t="str">
            <v>规培研究生</v>
          </cell>
          <cell r="H552" t="str">
            <v>执业医师</v>
          </cell>
          <cell r="I552" t="str">
            <v>神经内科（神经内科急诊室）</v>
          </cell>
        </row>
        <row r="552">
          <cell r="M552">
            <v>0</v>
          </cell>
        </row>
        <row r="553">
          <cell r="B553" t="str">
            <v>7AM213</v>
          </cell>
          <cell r="C553">
            <v>-14868</v>
          </cell>
          <cell r="D553" t="str">
            <v>神经内科</v>
          </cell>
          <cell r="E553">
            <v>13958825014</v>
          </cell>
          <cell r="F553" t="str">
            <v>2021年</v>
          </cell>
          <cell r="G553" t="str">
            <v>规培研究生</v>
          </cell>
          <cell r="H553" t="str">
            <v>执业医师</v>
          </cell>
          <cell r="I553" t="str">
            <v>呼吸内科</v>
          </cell>
          <cell r="J553">
            <v>-20</v>
          </cell>
          <cell r="K553">
            <v>-20</v>
          </cell>
          <cell r="L553">
            <v>-20</v>
          </cell>
          <cell r="M553">
            <v>-60</v>
          </cell>
        </row>
        <row r="554">
          <cell r="B554" t="str">
            <v>7AM214</v>
          </cell>
          <cell r="C554">
            <v>-14869</v>
          </cell>
          <cell r="D554" t="str">
            <v>神经内科</v>
          </cell>
          <cell r="E554">
            <v>15968123654</v>
          </cell>
          <cell r="F554" t="str">
            <v>2021年</v>
          </cell>
          <cell r="G554" t="str">
            <v>规培研究生</v>
          </cell>
          <cell r="H554" t="str">
            <v>执业医师</v>
          </cell>
          <cell r="I554" t="str">
            <v>心血管内科</v>
          </cell>
          <cell r="J554">
            <v>-20</v>
          </cell>
          <cell r="K554">
            <v>-20</v>
          </cell>
          <cell r="L554">
            <v>-20</v>
          </cell>
          <cell r="M554">
            <v>-60</v>
          </cell>
        </row>
        <row r="555">
          <cell r="B555" t="str">
            <v>7AM217</v>
          </cell>
          <cell r="C555">
            <v>-14872</v>
          </cell>
          <cell r="D555" t="str">
            <v>神经内科</v>
          </cell>
          <cell r="E555">
            <v>15968115319</v>
          </cell>
          <cell r="F555" t="str">
            <v>2021年</v>
          </cell>
          <cell r="G555" t="str">
            <v>规培研究生</v>
          </cell>
          <cell r="H555" t="str">
            <v>执业医师</v>
          </cell>
          <cell r="I555" t="str">
            <v>呼吸内科</v>
          </cell>
        </row>
        <row r="555">
          <cell r="K555">
            <v>-20</v>
          </cell>
          <cell r="L555">
            <v>-20</v>
          </cell>
          <cell r="M555">
            <v>-40</v>
          </cell>
        </row>
        <row r="556">
          <cell r="B556" t="str">
            <v>7AM218</v>
          </cell>
          <cell r="C556">
            <v>-14873</v>
          </cell>
          <cell r="D556" t="str">
            <v>神经内科</v>
          </cell>
          <cell r="E556">
            <v>15868706778</v>
          </cell>
          <cell r="F556" t="str">
            <v>2021年</v>
          </cell>
          <cell r="G556" t="str">
            <v>规培研究生</v>
          </cell>
          <cell r="H556" t="str">
            <v>执业医师</v>
          </cell>
          <cell r="I556" t="str">
            <v>神经内科</v>
          </cell>
          <cell r="J556">
            <v>-20</v>
          </cell>
          <cell r="K556">
            <v>-20</v>
          </cell>
          <cell r="L556">
            <v>-20</v>
          </cell>
          <cell r="M556">
            <v>-60</v>
          </cell>
        </row>
        <row r="557">
          <cell r="B557" t="str">
            <v>7AM219</v>
          </cell>
          <cell r="C557">
            <v>-14874</v>
          </cell>
          <cell r="D557" t="str">
            <v>神经内科</v>
          </cell>
          <cell r="E557">
            <v>13586811816</v>
          </cell>
          <cell r="F557" t="str">
            <v>2021年</v>
          </cell>
          <cell r="G557" t="str">
            <v>规培研究生</v>
          </cell>
          <cell r="H557" t="str">
            <v>执业医师</v>
          </cell>
          <cell r="I557" t="str">
            <v>神经内科</v>
          </cell>
        </row>
        <row r="557">
          <cell r="L557">
            <v>-20</v>
          </cell>
          <cell r="M557">
            <v>-20</v>
          </cell>
        </row>
        <row r="558">
          <cell r="B558" t="str">
            <v>7AM220</v>
          </cell>
          <cell r="C558">
            <v>-14875</v>
          </cell>
          <cell r="D558" t="str">
            <v>神经内科</v>
          </cell>
          <cell r="E558">
            <v>13615773936</v>
          </cell>
          <cell r="F558" t="str">
            <v>2021年</v>
          </cell>
          <cell r="G558" t="str">
            <v>规培研究生</v>
          </cell>
          <cell r="H558" t="str">
            <v>执业医师</v>
          </cell>
          <cell r="I558" t="str">
            <v>神经内科（神经电生理室及TCD）</v>
          </cell>
        </row>
        <row r="558">
          <cell r="L558">
            <v>-20</v>
          </cell>
          <cell r="M558">
            <v>-20</v>
          </cell>
        </row>
        <row r="559">
          <cell r="B559" t="str">
            <v>7AM221</v>
          </cell>
          <cell r="C559">
            <v>-14876</v>
          </cell>
          <cell r="D559" t="str">
            <v>神经内科</v>
          </cell>
          <cell r="E559">
            <v>13616775265</v>
          </cell>
          <cell r="F559" t="str">
            <v>2021年</v>
          </cell>
          <cell r="G559" t="str">
            <v>规培研究生</v>
          </cell>
          <cell r="H559" t="str">
            <v>执业医师</v>
          </cell>
          <cell r="I559" t="str">
            <v>神经内科（神经电生理室及TCD）</v>
          </cell>
        </row>
        <row r="559">
          <cell r="M559">
            <v>0</v>
          </cell>
        </row>
        <row r="560">
          <cell r="B560" t="str">
            <v>7AM222</v>
          </cell>
          <cell r="C560">
            <v>-14877</v>
          </cell>
          <cell r="D560" t="str">
            <v>神经内科</v>
          </cell>
          <cell r="E560">
            <v>18267723708</v>
          </cell>
          <cell r="F560" t="str">
            <v>2021年</v>
          </cell>
          <cell r="G560" t="str">
            <v>规培研究生</v>
          </cell>
          <cell r="H560" t="str">
            <v>执业医师</v>
          </cell>
          <cell r="I560" t="str">
            <v>精神科轻症病房</v>
          </cell>
        </row>
        <row r="560">
          <cell r="K560">
            <v>-20</v>
          </cell>
        </row>
        <row r="560">
          <cell r="M560">
            <v>-20</v>
          </cell>
        </row>
        <row r="561">
          <cell r="B561" t="str">
            <v>7AM223</v>
          </cell>
          <cell r="C561">
            <v>-14878</v>
          </cell>
          <cell r="D561" t="str">
            <v>神经内科</v>
          </cell>
          <cell r="E561">
            <v>15397402865</v>
          </cell>
          <cell r="F561" t="str">
            <v>2021年</v>
          </cell>
          <cell r="G561" t="str">
            <v>规培研究生</v>
          </cell>
          <cell r="H561" t="str">
            <v>无</v>
          </cell>
          <cell r="I561" t="str">
            <v>精神科轻症病房</v>
          </cell>
        </row>
        <row r="561">
          <cell r="K561">
            <v>-20</v>
          </cell>
        </row>
        <row r="561">
          <cell r="M561">
            <v>-20</v>
          </cell>
        </row>
        <row r="562">
          <cell r="B562" t="str">
            <v>7AM224</v>
          </cell>
          <cell r="C562">
            <v>-14879</v>
          </cell>
          <cell r="D562" t="str">
            <v>神经内科</v>
          </cell>
          <cell r="E562">
            <v>15888270768</v>
          </cell>
          <cell r="F562" t="str">
            <v>2021年</v>
          </cell>
          <cell r="G562" t="str">
            <v>规培研究生</v>
          </cell>
          <cell r="H562" t="str">
            <v>执业医师</v>
          </cell>
          <cell r="I562" t="str">
            <v>神经外科</v>
          </cell>
        </row>
        <row r="562">
          <cell r="L562">
            <v>-20</v>
          </cell>
          <cell r="M562">
            <v>-20</v>
          </cell>
        </row>
        <row r="563">
          <cell r="B563" t="str">
            <v>7AM225</v>
          </cell>
          <cell r="C563">
            <v>-14880</v>
          </cell>
          <cell r="D563" t="str">
            <v>神经内科</v>
          </cell>
          <cell r="E563">
            <v>13616866195</v>
          </cell>
          <cell r="F563" t="str">
            <v>2021年</v>
          </cell>
          <cell r="G563" t="str">
            <v>规培研究生</v>
          </cell>
          <cell r="H563" t="str">
            <v>无</v>
          </cell>
          <cell r="I563" t="str">
            <v>神经外科</v>
          </cell>
        </row>
        <row r="563">
          <cell r="L563">
            <v>-20</v>
          </cell>
          <cell r="M563">
            <v>-20</v>
          </cell>
        </row>
        <row r="564">
          <cell r="B564" t="str">
            <v>7AM226</v>
          </cell>
          <cell r="C564">
            <v>-14881</v>
          </cell>
          <cell r="D564" t="str">
            <v>神经内科</v>
          </cell>
          <cell r="E564">
            <v>15988167056</v>
          </cell>
          <cell r="F564" t="str">
            <v>2021年</v>
          </cell>
          <cell r="G564" t="str">
            <v>规培研究生</v>
          </cell>
          <cell r="H564" t="str">
            <v>执业医师</v>
          </cell>
          <cell r="I564" t="str">
            <v>ICU（神内ICU）</v>
          </cell>
        </row>
        <row r="564">
          <cell r="L564">
            <v>-20</v>
          </cell>
          <cell r="M564">
            <v>-20</v>
          </cell>
        </row>
        <row r="565">
          <cell r="B565" t="str">
            <v>7AM227</v>
          </cell>
          <cell r="C565">
            <v>-14882</v>
          </cell>
          <cell r="D565" t="str">
            <v>神经内科</v>
          </cell>
          <cell r="E565">
            <v>15258087801</v>
          </cell>
          <cell r="F565" t="str">
            <v>2021年</v>
          </cell>
          <cell r="G565" t="str">
            <v>规培研究生</v>
          </cell>
          <cell r="H565" t="str">
            <v>无</v>
          </cell>
          <cell r="I565" t="str">
            <v>ICU（神内ICU）</v>
          </cell>
        </row>
        <row r="565">
          <cell r="K565">
            <v>-20</v>
          </cell>
          <cell r="L565">
            <v>-20</v>
          </cell>
          <cell r="M565">
            <v>-40</v>
          </cell>
        </row>
        <row r="566">
          <cell r="B566" t="str">
            <v>7AM228</v>
          </cell>
          <cell r="C566">
            <v>-14883</v>
          </cell>
          <cell r="D566" t="str">
            <v>神经内科</v>
          </cell>
          <cell r="E566">
            <v>18815015619</v>
          </cell>
          <cell r="F566" t="str">
            <v>2021年</v>
          </cell>
          <cell r="G566" t="str">
            <v>规培研究生</v>
          </cell>
          <cell r="H566" t="str">
            <v>执业医师</v>
          </cell>
          <cell r="I566" t="str">
            <v>ICU（神内ICU）</v>
          </cell>
        </row>
        <row r="566">
          <cell r="L566">
            <v>-20</v>
          </cell>
          <cell r="M566">
            <v>-20</v>
          </cell>
        </row>
        <row r="567">
          <cell r="B567" t="str">
            <v>7AM229</v>
          </cell>
          <cell r="C567">
            <v>-14884</v>
          </cell>
          <cell r="D567" t="str">
            <v>神经内科</v>
          </cell>
          <cell r="E567">
            <v>15888711553</v>
          </cell>
          <cell r="F567" t="str">
            <v>2021年</v>
          </cell>
          <cell r="G567" t="str">
            <v>规培研究生</v>
          </cell>
          <cell r="H567" t="str">
            <v>执业医师</v>
          </cell>
          <cell r="I567" t="str">
            <v>神经内科</v>
          </cell>
        </row>
        <row r="567">
          <cell r="M567">
            <v>0</v>
          </cell>
        </row>
        <row r="568">
          <cell r="B568" t="str">
            <v>7AM230</v>
          </cell>
          <cell r="C568">
            <v>-14885</v>
          </cell>
          <cell r="D568" t="str">
            <v>神经内科</v>
          </cell>
          <cell r="E568">
            <v>13858872310</v>
          </cell>
          <cell r="F568" t="str">
            <v>2021年</v>
          </cell>
          <cell r="G568" t="str">
            <v>规培研究生</v>
          </cell>
          <cell r="H568" t="str">
            <v>执业医师</v>
          </cell>
          <cell r="I568" t="str">
            <v>神经内科</v>
          </cell>
        </row>
        <row r="568">
          <cell r="L568">
            <v>-20</v>
          </cell>
          <cell r="M568">
            <v>-20</v>
          </cell>
        </row>
        <row r="569">
          <cell r="B569" t="str">
            <v>7AM231</v>
          </cell>
          <cell r="C569">
            <v>-14886</v>
          </cell>
          <cell r="D569" t="str">
            <v>神经内科</v>
          </cell>
          <cell r="E569">
            <v>15067755928</v>
          </cell>
          <cell r="F569" t="str">
            <v>2021年</v>
          </cell>
          <cell r="G569" t="str">
            <v>规培研究生</v>
          </cell>
          <cell r="H569" t="str">
            <v>执业医师</v>
          </cell>
          <cell r="I569" t="str">
            <v>神经内科</v>
          </cell>
        </row>
        <row r="569">
          <cell r="L569">
            <v>-20</v>
          </cell>
          <cell r="M569">
            <v>-20</v>
          </cell>
        </row>
        <row r="570">
          <cell r="B570" t="str">
            <v>7AM232</v>
          </cell>
          <cell r="C570">
            <v>-14887</v>
          </cell>
          <cell r="D570" t="str">
            <v>皮肤科</v>
          </cell>
          <cell r="E570">
            <v>18815137981</v>
          </cell>
          <cell r="F570" t="str">
            <v>2021年</v>
          </cell>
          <cell r="G570" t="str">
            <v>规培研究生</v>
          </cell>
          <cell r="H570" t="str">
            <v>执业医师</v>
          </cell>
          <cell r="I570" t="str">
            <v>皮肤科病房</v>
          </cell>
        </row>
        <row r="570">
          <cell r="M570">
            <v>0</v>
          </cell>
        </row>
        <row r="571">
          <cell r="B571" t="str">
            <v>7AM233</v>
          </cell>
          <cell r="C571">
            <v>-14888</v>
          </cell>
          <cell r="D571" t="str">
            <v>皮肤科</v>
          </cell>
          <cell r="E571">
            <v>15057731728</v>
          </cell>
          <cell r="F571" t="str">
            <v>2021年</v>
          </cell>
          <cell r="G571" t="str">
            <v>规培研究生</v>
          </cell>
          <cell r="H571" t="str">
            <v>执业医师</v>
          </cell>
          <cell r="I571" t="str">
            <v>皮肤科病房</v>
          </cell>
        </row>
        <row r="571">
          <cell r="K571">
            <v>-20</v>
          </cell>
          <cell r="L571">
            <v>-20</v>
          </cell>
          <cell r="M571">
            <v>-40</v>
          </cell>
        </row>
        <row r="572">
          <cell r="B572" t="str">
            <v>7AM234</v>
          </cell>
          <cell r="C572">
            <v>-14889</v>
          </cell>
          <cell r="D572" t="str">
            <v>皮肤科</v>
          </cell>
          <cell r="E572">
            <v>19518138354</v>
          </cell>
          <cell r="F572" t="str">
            <v>2021年</v>
          </cell>
          <cell r="G572" t="str">
            <v>规培研究生</v>
          </cell>
          <cell r="H572" t="str">
            <v>执业医师</v>
          </cell>
          <cell r="I572" t="str">
            <v>皮肤科门诊</v>
          </cell>
          <cell r="J572">
            <v>-20</v>
          </cell>
          <cell r="K572">
            <v>-20</v>
          </cell>
          <cell r="L572">
            <v>-20</v>
          </cell>
          <cell r="M572">
            <v>-60</v>
          </cell>
        </row>
        <row r="573">
          <cell r="B573" t="str">
            <v>7AM235</v>
          </cell>
          <cell r="C573">
            <v>-14890</v>
          </cell>
          <cell r="D573" t="str">
            <v>急诊科</v>
          </cell>
          <cell r="E573">
            <v>15888279606</v>
          </cell>
          <cell r="F573" t="str">
            <v>2021年</v>
          </cell>
          <cell r="G573" t="str">
            <v>规培研究生</v>
          </cell>
          <cell r="H573" t="str">
            <v>执业医师</v>
          </cell>
          <cell r="I573" t="str">
            <v>超声科+放射科</v>
          </cell>
          <cell r="J573">
            <v>-20</v>
          </cell>
          <cell r="K573">
            <v>-20</v>
          </cell>
          <cell r="L573">
            <v>-20</v>
          </cell>
          <cell r="M573">
            <v>-60</v>
          </cell>
        </row>
        <row r="574">
          <cell r="B574" t="str">
            <v>7AM236</v>
          </cell>
          <cell r="C574">
            <v>-14891</v>
          </cell>
          <cell r="D574" t="str">
            <v>急诊科</v>
          </cell>
          <cell r="E574">
            <v>15858262429</v>
          </cell>
          <cell r="F574" t="str">
            <v>2021年</v>
          </cell>
          <cell r="G574" t="str">
            <v>规培研究生</v>
          </cell>
          <cell r="H574" t="str">
            <v>执业医师</v>
          </cell>
          <cell r="I574" t="str">
            <v>神经外科</v>
          </cell>
        </row>
        <row r="574">
          <cell r="M574">
            <v>0</v>
          </cell>
        </row>
        <row r="575">
          <cell r="B575" t="str">
            <v>7AM237</v>
          </cell>
          <cell r="C575">
            <v>-14892</v>
          </cell>
          <cell r="D575" t="str">
            <v>急诊科</v>
          </cell>
          <cell r="E575">
            <v>15858836651</v>
          </cell>
          <cell r="F575" t="str">
            <v>2021年</v>
          </cell>
          <cell r="G575" t="str">
            <v>规培研究生</v>
          </cell>
          <cell r="H575" t="str">
            <v>执业医师</v>
          </cell>
          <cell r="I575" t="str">
            <v>ICU</v>
          </cell>
        </row>
        <row r="575">
          <cell r="L575">
            <v>-20</v>
          </cell>
          <cell r="M575">
            <v>-20</v>
          </cell>
        </row>
        <row r="576">
          <cell r="B576" t="str">
            <v>7AM238</v>
          </cell>
          <cell r="C576">
            <v>-14893</v>
          </cell>
          <cell r="D576" t="str">
            <v>急诊科</v>
          </cell>
          <cell r="E576">
            <v>17366690761</v>
          </cell>
          <cell r="F576" t="str">
            <v>2021年</v>
          </cell>
          <cell r="G576" t="str">
            <v>规培研究生</v>
          </cell>
          <cell r="H576" t="str">
            <v>执业医师</v>
          </cell>
          <cell r="I576" t="str">
            <v>急诊内科</v>
          </cell>
          <cell r="J576">
            <v>-20</v>
          </cell>
          <cell r="K576">
            <v>-20</v>
          </cell>
        </row>
        <row r="576">
          <cell r="M576">
            <v>-40</v>
          </cell>
        </row>
        <row r="577">
          <cell r="B577" t="str">
            <v>7AM239</v>
          </cell>
          <cell r="C577">
            <v>-14894</v>
          </cell>
          <cell r="D577" t="str">
            <v>急诊科</v>
          </cell>
          <cell r="E577">
            <v>13971585452</v>
          </cell>
          <cell r="F577" t="str">
            <v>2021年</v>
          </cell>
          <cell r="G577" t="str">
            <v>规培研究生</v>
          </cell>
          <cell r="H577" t="str">
            <v>执业医师</v>
          </cell>
          <cell r="I577" t="str">
            <v>胃肠外科</v>
          </cell>
        </row>
        <row r="577">
          <cell r="M577">
            <v>0</v>
          </cell>
        </row>
        <row r="578">
          <cell r="B578" t="str">
            <v>7AM240</v>
          </cell>
          <cell r="C578">
            <v>-14895</v>
          </cell>
          <cell r="D578" t="str">
            <v>急诊科</v>
          </cell>
          <cell r="E578">
            <v>15674926954</v>
          </cell>
          <cell r="F578" t="str">
            <v>2021年</v>
          </cell>
          <cell r="G578" t="str">
            <v>规培研究生</v>
          </cell>
          <cell r="H578" t="str">
            <v>执业医师</v>
          </cell>
          <cell r="I578" t="str">
            <v>皮肤科</v>
          </cell>
        </row>
        <row r="578">
          <cell r="M578">
            <v>0</v>
          </cell>
        </row>
        <row r="579">
          <cell r="B579" t="str">
            <v>7AM241</v>
          </cell>
          <cell r="C579">
            <v>-14896</v>
          </cell>
          <cell r="D579" t="str">
            <v>急诊科</v>
          </cell>
          <cell r="E579">
            <v>13567753288</v>
          </cell>
          <cell r="F579" t="str">
            <v>2021年</v>
          </cell>
          <cell r="G579" t="str">
            <v>规培研究生</v>
          </cell>
          <cell r="H579" t="str">
            <v>执业医师</v>
          </cell>
          <cell r="I579" t="str">
            <v>心胸外科</v>
          </cell>
          <cell r="J579">
            <v>-20</v>
          </cell>
          <cell r="K579">
            <v>-20</v>
          </cell>
          <cell r="L579">
            <v>-20</v>
          </cell>
          <cell r="M579">
            <v>-60</v>
          </cell>
        </row>
        <row r="580">
          <cell r="B580" t="str">
            <v>7AM242</v>
          </cell>
          <cell r="C580">
            <v>-14897</v>
          </cell>
          <cell r="D580" t="str">
            <v>重症医学科</v>
          </cell>
          <cell r="E580">
            <v>18857387896</v>
          </cell>
          <cell r="F580" t="str">
            <v>2021年</v>
          </cell>
          <cell r="G580" t="str">
            <v>规培研究生</v>
          </cell>
          <cell r="H580" t="str">
            <v>执业医师</v>
          </cell>
          <cell r="I580" t="str">
            <v>外科急诊</v>
          </cell>
        </row>
        <row r="580">
          <cell r="L580">
            <v>-20</v>
          </cell>
          <cell r="M580">
            <v>-20</v>
          </cell>
        </row>
        <row r="581">
          <cell r="B581" t="str">
            <v>7AM243</v>
          </cell>
          <cell r="C581">
            <v>-14898</v>
          </cell>
          <cell r="D581" t="str">
            <v>重症医学科</v>
          </cell>
          <cell r="E581">
            <v>15973018012</v>
          </cell>
          <cell r="F581" t="str">
            <v>2021年</v>
          </cell>
          <cell r="G581" t="str">
            <v>规培研究生</v>
          </cell>
          <cell r="H581" t="str">
            <v>执业医师</v>
          </cell>
          <cell r="I581" t="str">
            <v>创伤外科</v>
          </cell>
        </row>
        <row r="581">
          <cell r="K581">
            <v>-20</v>
          </cell>
          <cell r="L581">
            <v>-20</v>
          </cell>
          <cell r="M581">
            <v>-40</v>
          </cell>
        </row>
        <row r="582">
          <cell r="B582" t="str">
            <v>7AM406</v>
          </cell>
          <cell r="C582">
            <v>-14648</v>
          </cell>
          <cell r="D582" t="str">
            <v>内科</v>
          </cell>
          <cell r="E582">
            <v>15868716808</v>
          </cell>
          <cell r="F582" t="str">
            <v>2021年</v>
          </cell>
          <cell r="G582" t="str">
            <v>规培研究生</v>
          </cell>
          <cell r="H582" t="str">
            <v>执业医师</v>
          </cell>
          <cell r="I582" t="str">
            <v>消化内科</v>
          </cell>
          <cell r="J582">
            <v>-20</v>
          </cell>
          <cell r="K582">
            <v>-20</v>
          </cell>
          <cell r="L582">
            <v>-20</v>
          </cell>
          <cell r="M582">
            <v>-60</v>
          </cell>
        </row>
        <row r="583">
          <cell r="B583" t="str">
            <v>7AM245</v>
          </cell>
          <cell r="C583">
            <v>-14900</v>
          </cell>
          <cell r="D583" t="str">
            <v>全科医学科</v>
          </cell>
          <cell r="E583">
            <v>13616866949</v>
          </cell>
          <cell r="F583" t="str">
            <v>2021年</v>
          </cell>
          <cell r="G583" t="str">
            <v>规培研究生</v>
          </cell>
          <cell r="H583" t="str">
            <v>执业医师</v>
          </cell>
          <cell r="I583" t="str">
            <v>儿科</v>
          </cell>
        </row>
        <row r="583">
          <cell r="K583">
            <v>-20</v>
          </cell>
        </row>
        <row r="583">
          <cell r="M583">
            <v>-20</v>
          </cell>
        </row>
        <row r="584">
          <cell r="B584" t="str">
            <v>7AM247</v>
          </cell>
          <cell r="C584">
            <v>-14902</v>
          </cell>
          <cell r="D584" t="str">
            <v>康复医学科</v>
          </cell>
          <cell r="E584">
            <v>18256051405</v>
          </cell>
          <cell r="F584" t="str">
            <v>2021年</v>
          </cell>
          <cell r="G584" t="str">
            <v>规培研究生</v>
          </cell>
          <cell r="H584" t="str">
            <v>执业医师</v>
          </cell>
          <cell r="I584" t="str">
            <v>针推理疗科（康复门诊）</v>
          </cell>
        </row>
        <row r="584">
          <cell r="M584">
            <v>0</v>
          </cell>
        </row>
        <row r="585">
          <cell r="B585" t="str">
            <v>7AM248</v>
          </cell>
          <cell r="C585">
            <v>-14903</v>
          </cell>
          <cell r="D585" t="str">
            <v>康复医学科</v>
          </cell>
          <cell r="E585">
            <v>15158722976</v>
          </cell>
          <cell r="F585" t="str">
            <v>2021年</v>
          </cell>
          <cell r="G585" t="str">
            <v>规培研究生</v>
          </cell>
          <cell r="H585" t="str">
            <v>执业医师</v>
          </cell>
          <cell r="I585" t="str">
            <v>康复医学科（骨科康复）</v>
          </cell>
          <cell r="J585">
            <v>-20</v>
          </cell>
          <cell r="K585">
            <v>-20</v>
          </cell>
          <cell r="L585">
            <v>-20</v>
          </cell>
          <cell r="M585">
            <v>-60</v>
          </cell>
        </row>
        <row r="586">
          <cell r="B586" t="str">
            <v>7AM249</v>
          </cell>
          <cell r="C586">
            <v>-14904</v>
          </cell>
          <cell r="D586" t="str">
            <v>康复医学科</v>
          </cell>
          <cell r="E586">
            <v>15168756328</v>
          </cell>
          <cell r="F586" t="str">
            <v>2021年</v>
          </cell>
          <cell r="G586" t="str">
            <v>规培研究生</v>
          </cell>
          <cell r="H586" t="str">
            <v>执业医师</v>
          </cell>
          <cell r="I586" t="str">
            <v>康复医学科（骨科康复）</v>
          </cell>
        </row>
        <row r="586">
          <cell r="M586">
            <v>0</v>
          </cell>
        </row>
        <row r="587">
          <cell r="B587" t="str">
            <v>7AM250</v>
          </cell>
          <cell r="C587">
            <v>-14905</v>
          </cell>
          <cell r="D587" t="str">
            <v>康复医学科</v>
          </cell>
          <cell r="E587">
            <v>13615777665</v>
          </cell>
          <cell r="F587" t="str">
            <v>2021年</v>
          </cell>
          <cell r="G587" t="str">
            <v>规培研究生</v>
          </cell>
          <cell r="H587" t="str">
            <v>执业医师</v>
          </cell>
          <cell r="I587" t="str">
            <v>康复医学科（神经康复）</v>
          </cell>
        </row>
        <row r="587">
          <cell r="K587">
            <v>-20</v>
          </cell>
        </row>
        <row r="587">
          <cell r="M587">
            <v>-20</v>
          </cell>
        </row>
        <row r="588">
          <cell r="B588" t="str">
            <v>7AM251</v>
          </cell>
          <cell r="C588">
            <v>-14906</v>
          </cell>
          <cell r="D588" t="str">
            <v>外科</v>
          </cell>
          <cell r="E588">
            <v>15858836753</v>
          </cell>
          <cell r="F588" t="str">
            <v>2021年</v>
          </cell>
          <cell r="G588" t="str">
            <v>规培研究生</v>
          </cell>
          <cell r="H588" t="str">
            <v>执业医师</v>
          </cell>
          <cell r="I588" t="str">
            <v>骨科</v>
          </cell>
        </row>
        <row r="588">
          <cell r="K588">
            <v>-20</v>
          </cell>
          <cell r="L588">
            <v>-20</v>
          </cell>
          <cell r="M588">
            <v>-40</v>
          </cell>
        </row>
        <row r="589">
          <cell r="B589" t="str">
            <v>7AM252</v>
          </cell>
          <cell r="C589">
            <v>-14907</v>
          </cell>
          <cell r="D589" t="str">
            <v>外科</v>
          </cell>
          <cell r="E589">
            <v>13968898772</v>
          </cell>
          <cell r="F589" t="str">
            <v>2021年</v>
          </cell>
          <cell r="G589" t="str">
            <v>规培研究生</v>
          </cell>
          <cell r="H589" t="str">
            <v>执业医师</v>
          </cell>
          <cell r="I589" t="str">
            <v>急诊外科门急诊（含创伤外科）</v>
          </cell>
        </row>
        <row r="589">
          <cell r="M589">
            <v>0</v>
          </cell>
        </row>
        <row r="590">
          <cell r="B590" t="str">
            <v>7AM253</v>
          </cell>
          <cell r="C590">
            <v>-14908</v>
          </cell>
          <cell r="D590" t="str">
            <v>外科（泌尿外科）</v>
          </cell>
          <cell r="E590">
            <v>15868092123</v>
          </cell>
          <cell r="F590" t="str">
            <v>2021年</v>
          </cell>
          <cell r="G590" t="str">
            <v>规培研究生</v>
          </cell>
          <cell r="H590" t="str">
            <v>执业医师</v>
          </cell>
          <cell r="I590" t="str">
            <v>急诊外科门诊</v>
          </cell>
          <cell r="J590">
            <v>-20</v>
          </cell>
          <cell r="K590">
            <v>-20</v>
          </cell>
          <cell r="L590">
            <v>-20</v>
          </cell>
          <cell r="M590">
            <v>-60</v>
          </cell>
        </row>
        <row r="591">
          <cell r="B591" t="str">
            <v>7AM254</v>
          </cell>
          <cell r="C591">
            <v>-14909</v>
          </cell>
          <cell r="D591" t="str">
            <v>外科</v>
          </cell>
          <cell r="E591">
            <v>15857797123</v>
          </cell>
          <cell r="F591" t="str">
            <v>2021年</v>
          </cell>
          <cell r="G591" t="str">
            <v>规培研究生</v>
          </cell>
          <cell r="H591" t="str">
            <v>执业医师</v>
          </cell>
          <cell r="I591" t="str">
            <v>结直肠外科</v>
          </cell>
        </row>
        <row r="591">
          <cell r="L591">
            <v>-20</v>
          </cell>
          <cell r="M591">
            <v>-20</v>
          </cell>
        </row>
        <row r="592">
          <cell r="B592" t="str">
            <v>7AM255</v>
          </cell>
          <cell r="C592">
            <v>-14910</v>
          </cell>
          <cell r="D592" t="str">
            <v>外科</v>
          </cell>
          <cell r="E592">
            <v>15988132787</v>
          </cell>
          <cell r="F592" t="str">
            <v>2021年</v>
          </cell>
          <cell r="G592" t="str">
            <v>规培研究生</v>
          </cell>
          <cell r="H592" t="str">
            <v>执业医师</v>
          </cell>
          <cell r="I592" t="str">
            <v>麻醉科</v>
          </cell>
        </row>
        <row r="592">
          <cell r="L592">
            <v>-20</v>
          </cell>
          <cell r="M592">
            <v>-20</v>
          </cell>
        </row>
        <row r="593">
          <cell r="B593" t="str">
            <v>7AM258</v>
          </cell>
          <cell r="C593">
            <v>-14913</v>
          </cell>
          <cell r="D593" t="str">
            <v>外科</v>
          </cell>
          <cell r="E593">
            <v>15888717719</v>
          </cell>
          <cell r="F593" t="str">
            <v>2021年</v>
          </cell>
          <cell r="G593" t="str">
            <v>规培研究生</v>
          </cell>
          <cell r="H593" t="str">
            <v>执业医师</v>
          </cell>
          <cell r="I593" t="str">
            <v>烧伤·伤口中心</v>
          </cell>
        </row>
        <row r="593">
          <cell r="K593">
            <v>-20</v>
          </cell>
          <cell r="L593">
            <v>-20</v>
          </cell>
          <cell r="M593">
            <v>-40</v>
          </cell>
        </row>
        <row r="594">
          <cell r="B594" t="str">
            <v>7AM259</v>
          </cell>
          <cell r="C594">
            <v>-14914</v>
          </cell>
          <cell r="D594" t="str">
            <v>外科（神经外科方向）</v>
          </cell>
          <cell r="E594">
            <v>17858379180</v>
          </cell>
          <cell r="F594" t="str">
            <v>2021年</v>
          </cell>
          <cell r="G594" t="str">
            <v>规培研究生</v>
          </cell>
          <cell r="H594" t="str">
            <v>执业医师</v>
          </cell>
          <cell r="I594" t="str">
            <v>神经内科</v>
          </cell>
        </row>
        <row r="594">
          <cell r="M594">
            <v>0</v>
          </cell>
        </row>
        <row r="595">
          <cell r="B595" t="str">
            <v>7AM260</v>
          </cell>
          <cell r="C595">
            <v>-14915</v>
          </cell>
          <cell r="D595" t="str">
            <v>外科</v>
          </cell>
          <cell r="E595">
            <v>15258086656</v>
          </cell>
          <cell r="F595" t="str">
            <v>2021年</v>
          </cell>
          <cell r="G595" t="str">
            <v>规培研究生</v>
          </cell>
          <cell r="H595" t="str">
            <v>执业医师</v>
          </cell>
          <cell r="I595" t="str">
            <v>骨科</v>
          </cell>
        </row>
        <row r="595">
          <cell r="M595">
            <v>0</v>
          </cell>
        </row>
        <row r="596">
          <cell r="B596" t="str">
            <v>7AM261</v>
          </cell>
          <cell r="C596">
            <v>-14916</v>
          </cell>
          <cell r="D596" t="str">
            <v>外科（心胸外科）</v>
          </cell>
          <cell r="E596">
            <v>15057765528</v>
          </cell>
          <cell r="F596" t="str">
            <v>2021年</v>
          </cell>
          <cell r="G596" t="str">
            <v>规培研究生</v>
          </cell>
          <cell r="H596" t="str">
            <v>执业医师</v>
          </cell>
          <cell r="I596" t="str">
            <v>ICU（SICU）</v>
          </cell>
          <cell r="J596">
            <v>-20</v>
          </cell>
          <cell r="K596">
            <v>-20</v>
          </cell>
          <cell r="L596">
            <v>-20</v>
          </cell>
          <cell r="M596">
            <v>-60</v>
          </cell>
        </row>
        <row r="597">
          <cell r="B597" t="str">
            <v>7AM262</v>
          </cell>
          <cell r="C597">
            <v>-14917</v>
          </cell>
          <cell r="D597" t="str">
            <v>外科（心胸外科）</v>
          </cell>
          <cell r="E597">
            <v>15868539990</v>
          </cell>
          <cell r="F597" t="str">
            <v>2021年</v>
          </cell>
          <cell r="G597" t="str">
            <v>规培研究生</v>
          </cell>
          <cell r="H597" t="str">
            <v>执业医师</v>
          </cell>
          <cell r="I597" t="str">
            <v>泌尿外科</v>
          </cell>
          <cell r="J597">
            <v>-20</v>
          </cell>
          <cell r="K597">
            <v>-20</v>
          </cell>
          <cell r="L597">
            <v>-20</v>
          </cell>
          <cell r="M597">
            <v>-60</v>
          </cell>
        </row>
        <row r="598">
          <cell r="B598" t="str">
            <v>7AM263</v>
          </cell>
          <cell r="C598">
            <v>-14918</v>
          </cell>
          <cell r="D598" t="str">
            <v>外科（心胸外科）</v>
          </cell>
          <cell r="E598">
            <v>15727816998</v>
          </cell>
          <cell r="F598" t="str">
            <v>2021年</v>
          </cell>
          <cell r="G598" t="str">
            <v>规培研究生</v>
          </cell>
          <cell r="H598" t="str">
            <v>执业医师</v>
          </cell>
          <cell r="I598" t="str">
            <v>血管外科</v>
          </cell>
        </row>
        <row r="598">
          <cell r="M598">
            <v>0</v>
          </cell>
        </row>
        <row r="599">
          <cell r="B599" t="str">
            <v>7AM266</v>
          </cell>
          <cell r="C599">
            <v>-14921</v>
          </cell>
          <cell r="D599" t="str">
            <v>外科（神经外科方向）</v>
          </cell>
          <cell r="E599">
            <v>15888271121</v>
          </cell>
          <cell r="F599" t="str">
            <v>2021年</v>
          </cell>
          <cell r="G599" t="str">
            <v>规培研究生</v>
          </cell>
          <cell r="H599" t="str">
            <v>执业医师</v>
          </cell>
          <cell r="I599" t="str">
            <v>肝胆外科</v>
          </cell>
          <cell r="J599">
            <v>-20</v>
          </cell>
          <cell r="K599">
            <v>-20</v>
          </cell>
          <cell r="L599">
            <v>-20</v>
          </cell>
          <cell r="M599">
            <v>-60</v>
          </cell>
        </row>
        <row r="600">
          <cell r="B600" t="str">
            <v>7AM267</v>
          </cell>
          <cell r="C600">
            <v>-14922</v>
          </cell>
          <cell r="D600" t="str">
            <v>外科（心胸外科）</v>
          </cell>
          <cell r="E600">
            <v>18815015279</v>
          </cell>
          <cell r="F600" t="str">
            <v>2021年</v>
          </cell>
          <cell r="G600" t="str">
            <v>规培研究生</v>
          </cell>
          <cell r="H600" t="str">
            <v>执业医师</v>
          </cell>
          <cell r="I600" t="str">
            <v>肝胆外科</v>
          </cell>
        </row>
        <row r="600">
          <cell r="L600">
            <v>-20</v>
          </cell>
          <cell r="M600">
            <v>-20</v>
          </cell>
        </row>
        <row r="601">
          <cell r="B601" t="str">
            <v>7AM268</v>
          </cell>
          <cell r="C601">
            <v>-14923</v>
          </cell>
          <cell r="D601" t="str">
            <v>外科（心胸外科）</v>
          </cell>
          <cell r="E601">
            <v>18267735255</v>
          </cell>
          <cell r="F601" t="str">
            <v>2021年</v>
          </cell>
          <cell r="G601" t="str">
            <v>规培研究生</v>
          </cell>
          <cell r="H601" t="str">
            <v>执业医师</v>
          </cell>
          <cell r="I601" t="str">
            <v>骨科</v>
          </cell>
        </row>
        <row r="601">
          <cell r="M601">
            <v>0</v>
          </cell>
        </row>
        <row r="602">
          <cell r="B602" t="str">
            <v>7AM269</v>
          </cell>
          <cell r="C602">
            <v>-14924</v>
          </cell>
          <cell r="D602" t="str">
            <v>外科（心胸外科）</v>
          </cell>
          <cell r="E602">
            <v>15336899656</v>
          </cell>
          <cell r="F602" t="str">
            <v>2021年</v>
          </cell>
          <cell r="G602" t="str">
            <v>规培研究生</v>
          </cell>
          <cell r="H602" t="str">
            <v>执业医师</v>
          </cell>
          <cell r="I602" t="str">
            <v>急诊外科门急诊（含创伤外科）</v>
          </cell>
          <cell r="J602">
            <v>-20</v>
          </cell>
          <cell r="K602">
            <v>-20</v>
          </cell>
          <cell r="L602">
            <v>-20</v>
          </cell>
          <cell r="M602">
            <v>-60</v>
          </cell>
        </row>
        <row r="603">
          <cell r="B603" t="str">
            <v>7AM270</v>
          </cell>
          <cell r="C603">
            <v>-14925</v>
          </cell>
          <cell r="D603" t="str">
            <v>外科（神经外科方向）</v>
          </cell>
          <cell r="E603">
            <v>18357433791</v>
          </cell>
          <cell r="F603" t="str">
            <v>2021年</v>
          </cell>
          <cell r="G603" t="str">
            <v>规培研究生</v>
          </cell>
          <cell r="H603" t="str">
            <v>执业医师</v>
          </cell>
          <cell r="I603" t="str">
            <v>胃肠外科</v>
          </cell>
          <cell r="J603">
            <v>-20</v>
          </cell>
          <cell r="K603">
            <v>-20</v>
          </cell>
          <cell r="L603">
            <v>-20</v>
          </cell>
          <cell r="M603">
            <v>-60</v>
          </cell>
        </row>
        <row r="604">
          <cell r="B604" t="str">
            <v>7AM271</v>
          </cell>
          <cell r="C604">
            <v>-14926</v>
          </cell>
          <cell r="D604" t="str">
            <v>外科</v>
          </cell>
          <cell r="E604">
            <v>15067726663</v>
          </cell>
          <cell r="F604" t="str">
            <v>2021年</v>
          </cell>
          <cell r="G604" t="str">
            <v>规培研究生</v>
          </cell>
          <cell r="H604" t="str">
            <v>执业医师</v>
          </cell>
          <cell r="I604" t="str">
            <v>肝胆外科</v>
          </cell>
        </row>
        <row r="604">
          <cell r="L604">
            <v>-20</v>
          </cell>
          <cell r="M604">
            <v>-20</v>
          </cell>
        </row>
        <row r="605">
          <cell r="B605" t="str">
            <v>7AM275</v>
          </cell>
          <cell r="C605">
            <v>-14930</v>
          </cell>
          <cell r="D605" t="str">
            <v>外科</v>
          </cell>
          <cell r="E605">
            <v>13857754644</v>
          </cell>
          <cell r="F605" t="str">
            <v>2021年</v>
          </cell>
          <cell r="G605" t="str">
            <v>规培研究生</v>
          </cell>
          <cell r="H605" t="str">
            <v>执业医师</v>
          </cell>
          <cell r="I605" t="str">
            <v>血管外科</v>
          </cell>
        </row>
        <row r="605">
          <cell r="M605">
            <v>0</v>
          </cell>
        </row>
        <row r="606">
          <cell r="B606" t="str">
            <v>7AM276</v>
          </cell>
          <cell r="C606">
            <v>-14931</v>
          </cell>
          <cell r="D606" t="str">
            <v>外科（神经外科方向）</v>
          </cell>
          <cell r="E606">
            <v>18867745318</v>
          </cell>
          <cell r="F606" t="str">
            <v>2021年</v>
          </cell>
          <cell r="G606" t="str">
            <v>规培研究生</v>
          </cell>
          <cell r="H606" t="str">
            <v>执业医师</v>
          </cell>
          <cell r="I606" t="str">
            <v>神经外科（急诊）</v>
          </cell>
          <cell r="J606">
            <v>-20</v>
          </cell>
          <cell r="K606">
            <v>-20</v>
          </cell>
          <cell r="L606">
            <v>-20</v>
          </cell>
          <cell r="M606">
            <v>-60</v>
          </cell>
        </row>
        <row r="607">
          <cell r="B607" t="str">
            <v>7AM277</v>
          </cell>
          <cell r="C607">
            <v>-14932</v>
          </cell>
          <cell r="D607" t="str">
            <v>外科（神经外科方向）</v>
          </cell>
          <cell r="E607">
            <v>13631200086</v>
          </cell>
          <cell r="F607" t="str">
            <v>2021年</v>
          </cell>
          <cell r="G607" t="str">
            <v>规培研究生</v>
          </cell>
          <cell r="H607" t="str">
            <v>执业医师</v>
          </cell>
          <cell r="I607" t="str">
            <v>血管外科</v>
          </cell>
        </row>
        <row r="607">
          <cell r="M607">
            <v>0</v>
          </cell>
        </row>
        <row r="608">
          <cell r="B608" t="str">
            <v>7AM278</v>
          </cell>
          <cell r="C608">
            <v>-14933</v>
          </cell>
          <cell r="D608" t="str">
            <v>外科（神经外科方向）</v>
          </cell>
          <cell r="E608">
            <v>13858881301</v>
          </cell>
          <cell r="F608" t="str">
            <v>2021年</v>
          </cell>
          <cell r="G608" t="str">
            <v>规培研究生</v>
          </cell>
          <cell r="H608" t="str">
            <v>执业医师</v>
          </cell>
          <cell r="I608" t="str">
            <v>心胸外科</v>
          </cell>
          <cell r="J608">
            <v>-20</v>
          </cell>
        </row>
        <row r="608">
          <cell r="M608">
            <v>-20</v>
          </cell>
        </row>
        <row r="609">
          <cell r="B609" t="str">
            <v>7AM279</v>
          </cell>
          <cell r="C609">
            <v>-14934</v>
          </cell>
          <cell r="D609" t="str">
            <v>外科（神经外科方向）</v>
          </cell>
          <cell r="E609">
            <v>13780157569</v>
          </cell>
          <cell r="F609" t="str">
            <v>2021年</v>
          </cell>
          <cell r="G609" t="str">
            <v>规培研究生</v>
          </cell>
          <cell r="H609" t="str">
            <v>执业医师</v>
          </cell>
          <cell r="I609" t="str">
            <v>骨科</v>
          </cell>
          <cell r="J609">
            <v>-20</v>
          </cell>
          <cell r="K609">
            <v>-20</v>
          </cell>
          <cell r="L609">
            <v>-20</v>
          </cell>
          <cell r="M609">
            <v>-60</v>
          </cell>
        </row>
        <row r="610">
          <cell r="B610" t="str">
            <v>7AM280</v>
          </cell>
          <cell r="C610">
            <v>-14935</v>
          </cell>
          <cell r="D610" t="str">
            <v>外科（神经外科方向）</v>
          </cell>
          <cell r="E610">
            <v>13868579559</v>
          </cell>
          <cell r="F610" t="str">
            <v>2021年</v>
          </cell>
          <cell r="G610" t="str">
            <v>规培研究生</v>
          </cell>
          <cell r="H610" t="str">
            <v>执业医师</v>
          </cell>
          <cell r="I610" t="str">
            <v>神经内科</v>
          </cell>
          <cell r="J610">
            <v>-20</v>
          </cell>
          <cell r="K610">
            <v>-20</v>
          </cell>
          <cell r="L610">
            <v>-20</v>
          </cell>
          <cell r="M610">
            <v>-60</v>
          </cell>
        </row>
        <row r="611">
          <cell r="B611" t="str">
            <v>7AM281</v>
          </cell>
          <cell r="C611">
            <v>-14936</v>
          </cell>
          <cell r="D611" t="str">
            <v>外科（神经外科方向）</v>
          </cell>
          <cell r="E611">
            <v>15888718265</v>
          </cell>
          <cell r="F611" t="str">
            <v>2021年</v>
          </cell>
          <cell r="G611" t="str">
            <v>规培研究生</v>
          </cell>
          <cell r="H611" t="str">
            <v>执业医师</v>
          </cell>
          <cell r="I611" t="str">
            <v>神经内科</v>
          </cell>
        </row>
        <row r="611">
          <cell r="M611">
            <v>0</v>
          </cell>
        </row>
        <row r="612">
          <cell r="B612" t="str">
            <v>7AM282</v>
          </cell>
          <cell r="C612">
            <v>-14937</v>
          </cell>
          <cell r="D612" t="str">
            <v>骨科</v>
          </cell>
          <cell r="E612">
            <v>15868713868</v>
          </cell>
          <cell r="F612" t="str">
            <v>2021年</v>
          </cell>
          <cell r="G612" t="str">
            <v>规培研究生</v>
          </cell>
          <cell r="H612" t="str">
            <v>执业医师</v>
          </cell>
          <cell r="I612" t="str">
            <v>胃肠外科</v>
          </cell>
        </row>
        <row r="612">
          <cell r="L612">
            <v>-20</v>
          </cell>
          <cell r="M612">
            <v>-20</v>
          </cell>
        </row>
        <row r="613">
          <cell r="B613" t="str">
            <v>7AM283</v>
          </cell>
          <cell r="C613">
            <v>-14938</v>
          </cell>
          <cell r="D613" t="str">
            <v>骨科</v>
          </cell>
          <cell r="E613">
            <v>18815138138</v>
          </cell>
          <cell r="F613" t="str">
            <v>2021年</v>
          </cell>
          <cell r="G613" t="str">
            <v>规培研究生</v>
          </cell>
          <cell r="H613" t="str">
            <v>执业医师</v>
          </cell>
          <cell r="I613" t="str">
            <v>骨科（关节与矫形外科）</v>
          </cell>
          <cell r="J613">
            <v>-20</v>
          </cell>
          <cell r="K613">
            <v>-20</v>
          </cell>
          <cell r="L613">
            <v>-20</v>
          </cell>
          <cell r="M613">
            <v>-60</v>
          </cell>
        </row>
        <row r="614">
          <cell r="B614" t="str">
            <v>7AM284</v>
          </cell>
          <cell r="C614">
            <v>-14939</v>
          </cell>
          <cell r="D614" t="str">
            <v>骨科</v>
          </cell>
          <cell r="E614">
            <v>18072126153</v>
          </cell>
          <cell r="F614" t="str">
            <v>2021年</v>
          </cell>
          <cell r="G614" t="str">
            <v>规培研究生</v>
          </cell>
          <cell r="H614" t="str">
            <v>执业医师</v>
          </cell>
          <cell r="I614" t="str">
            <v>骨科（创伤骨科）</v>
          </cell>
          <cell r="J614">
            <v>-20</v>
          </cell>
          <cell r="K614">
            <v>-20</v>
          </cell>
          <cell r="L614">
            <v>-20</v>
          </cell>
          <cell r="M614">
            <v>-60</v>
          </cell>
        </row>
        <row r="615">
          <cell r="B615" t="str">
            <v>7AM285</v>
          </cell>
          <cell r="C615">
            <v>-14940</v>
          </cell>
          <cell r="D615" t="str">
            <v>骨科</v>
          </cell>
          <cell r="E615">
            <v>15888279398</v>
          </cell>
          <cell r="F615" t="str">
            <v>2021年</v>
          </cell>
          <cell r="G615" t="str">
            <v>规培研究生</v>
          </cell>
          <cell r="H615" t="str">
            <v>执业医师</v>
          </cell>
          <cell r="I615" t="str">
            <v>放射科</v>
          </cell>
          <cell r="J615">
            <v>-20</v>
          </cell>
          <cell r="K615">
            <v>-20</v>
          </cell>
          <cell r="L615">
            <v>-20</v>
          </cell>
          <cell r="M615">
            <v>-60</v>
          </cell>
        </row>
        <row r="616">
          <cell r="B616" t="str">
            <v>7AM286</v>
          </cell>
          <cell r="C616">
            <v>-14941</v>
          </cell>
          <cell r="D616" t="str">
            <v>骨科</v>
          </cell>
          <cell r="E616">
            <v>15158716636</v>
          </cell>
          <cell r="F616" t="str">
            <v>2021年</v>
          </cell>
          <cell r="G616" t="str">
            <v>规培研究生</v>
          </cell>
          <cell r="H616" t="str">
            <v>无</v>
          </cell>
          <cell r="I616" t="str">
            <v>甲状腺外科+结直肠肛门外科</v>
          </cell>
          <cell r="J616">
            <v>-20</v>
          </cell>
          <cell r="K616">
            <v>-20</v>
          </cell>
          <cell r="L616">
            <v>-20</v>
          </cell>
          <cell r="M616">
            <v>-60</v>
          </cell>
        </row>
        <row r="617">
          <cell r="B617" t="str">
            <v>7AM287</v>
          </cell>
          <cell r="C617">
            <v>-14942</v>
          </cell>
          <cell r="D617" t="str">
            <v>骨科</v>
          </cell>
          <cell r="E617">
            <v>18334480072</v>
          </cell>
          <cell r="F617" t="str">
            <v>2021年</v>
          </cell>
          <cell r="G617" t="str">
            <v>规培研究生</v>
          </cell>
          <cell r="H617" t="str">
            <v>执业医师</v>
          </cell>
          <cell r="I617" t="str">
            <v>骨科（手外科）</v>
          </cell>
          <cell r="J617">
            <v>-20</v>
          </cell>
          <cell r="K617">
            <v>-20</v>
          </cell>
          <cell r="L617">
            <v>-20</v>
          </cell>
          <cell r="M617">
            <v>-60</v>
          </cell>
        </row>
        <row r="618">
          <cell r="B618" t="str">
            <v>7AM288</v>
          </cell>
          <cell r="C618">
            <v>-14943</v>
          </cell>
          <cell r="D618" t="str">
            <v>骨科</v>
          </cell>
          <cell r="E618">
            <v>15088928228</v>
          </cell>
          <cell r="F618" t="str">
            <v>2021年</v>
          </cell>
          <cell r="G618" t="str">
            <v>规培研究生</v>
          </cell>
          <cell r="H618" t="str">
            <v>执业医师</v>
          </cell>
          <cell r="I618" t="str">
            <v>骨科（手外科）</v>
          </cell>
          <cell r="J618">
            <v>-20</v>
          </cell>
          <cell r="K618">
            <v>-20</v>
          </cell>
          <cell r="L618">
            <v>-20</v>
          </cell>
          <cell r="M618">
            <v>-60</v>
          </cell>
        </row>
        <row r="619">
          <cell r="B619" t="str">
            <v>7AM289</v>
          </cell>
          <cell r="C619">
            <v>-14944</v>
          </cell>
          <cell r="D619" t="str">
            <v>骨科</v>
          </cell>
          <cell r="E619">
            <v>15258032778</v>
          </cell>
          <cell r="F619" t="str">
            <v>2021年</v>
          </cell>
          <cell r="G619" t="str">
            <v>规培研究生</v>
          </cell>
          <cell r="H619" t="str">
            <v>执业医师</v>
          </cell>
          <cell r="I619" t="str">
            <v>骨科（脊柱外科）</v>
          </cell>
        </row>
        <row r="619">
          <cell r="M619">
            <v>0</v>
          </cell>
        </row>
        <row r="620">
          <cell r="B620" t="str">
            <v>7AM290</v>
          </cell>
          <cell r="C620">
            <v>-14945</v>
          </cell>
          <cell r="D620" t="str">
            <v>妇产科</v>
          </cell>
          <cell r="E620">
            <v>15258098208</v>
          </cell>
          <cell r="F620" t="str">
            <v>2021年</v>
          </cell>
          <cell r="G620" t="str">
            <v>规培研究生</v>
          </cell>
          <cell r="H620" t="str">
            <v>执业医师</v>
          </cell>
          <cell r="I620" t="str">
            <v>妇科病房</v>
          </cell>
        </row>
        <row r="620">
          <cell r="M620">
            <v>0</v>
          </cell>
        </row>
        <row r="621">
          <cell r="B621" t="str">
            <v>7AM291</v>
          </cell>
          <cell r="C621">
            <v>-14946</v>
          </cell>
          <cell r="D621" t="str">
            <v>妇产科</v>
          </cell>
          <cell r="E621">
            <v>13588163387</v>
          </cell>
          <cell r="F621" t="str">
            <v>2021年</v>
          </cell>
          <cell r="G621" t="str">
            <v>规培研究生</v>
          </cell>
          <cell r="H621" t="str">
            <v>执业医师</v>
          </cell>
          <cell r="I621" t="str">
            <v>产科病房</v>
          </cell>
        </row>
        <row r="621">
          <cell r="M621">
            <v>0</v>
          </cell>
        </row>
        <row r="622">
          <cell r="B622" t="str">
            <v>7AM292</v>
          </cell>
          <cell r="C622">
            <v>-14947</v>
          </cell>
          <cell r="D622" t="str">
            <v>妇产科</v>
          </cell>
          <cell r="E622">
            <v>15397339043</v>
          </cell>
          <cell r="F622" t="str">
            <v>2021年</v>
          </cell>
          <cell r="G622" t="str">
            <v>规培研究生</v>
          </cell>
          <cell r="H622" t="str">
            <v>执业医师</v>
          </cell>
          <cell r="I622" t="str">
            <v>产科病房</v>
          </cell>
        </row>
        <row r="622">
          <cell r="K622">
            <v>-20</v>
          </cell>
          <cell r="L622">
            <v>-20</v>
          </cell>
          <cell r="M622">
            <v>-40</v>
          </cell>
        </row>
        <row r="623">
          <cell r="B623" t="str">
            <v>7AM293</v>
          </cell>
          <cell r="C623">
            <v>-14948</v>
          </cell>
          <cell r="D623" t="str">
            <v>妇产科</v>
          </cell>
          <cell r="E623">
            <v>15968753386</v>
          </cell>
          <cell r="F623" t="str">
            <v>2021年</v>
          </cell>
          <cell r="G623" t="str">
            <v>规培研究生</v>
          </cell>
          <cell r="H623" t="str">
            <v>执业医师</v>
          </cell>
          <cell r="I623" t="str">
            <v>妇科门诊</v>
          </cell>
        </row>
        <row r="623">
          <cell r="M623">
            <v>0</v>
          </cell>
        </row>
        <row r="624">
          <cell r="B624" t="str">
            <v>7AM294</v>
          </cell>
          <cell r="C624">
            <v>-14949</v>
          </cell>
          <cell r="D624" t="str">
            <v>妇产科</v>
          </cell>
          <cell r="E624">
            <v>13857798355</v>
          </cell>
          <cell r="F624" t="str">
            <v>2021年</v>
          </cell>
          <cell r="G624" t="str">
            <v>规培研究生</v>
          </cell>
          <cell r="H624" t="str">
            <v>执业医师</v>
          </cell>
          <cell r="I624" t="str">
            <v>产科病房</v>
          </cell>
        </row>
        <row r="624">
          <cell r="M624">
            <v>0</v>
          </cell>
        </row>
        <row r="625">
          <cell r="B625" t="str">
            <v>7AM295</v>
          </cell>
          <cell r="C625">
            <v>-14950</v>
          </cell>
          <cell r="D625" t="str">
            <v>妇产科</v>
          </cell>
          <cell r="E625">
            <v>15858839198</v>
          </cell>
          <cell r="F625" t="str">
            <v>2021年</v>
          </cell>
          <cell r="G625" t="str">
            <v>规培研究生</v>
          </cell>
          <cell r="H625" t="str">
            <v>执业医师</v>
          </cell>
          <cell r="I625" t="str">
            <v>妇科门诊</v>
          </cell>
          <cell r="J625">
            <v>-20</v>
          </cell>
          <cell r="K625">
            <v>-20</v>
          </cell>
        </row>
        <row r="625">
          <cell r="M625">
            <v>-40</v>
          </cell>
        </row>
        <row r="626">
          <cell r="B626" t="str">
            <v>7AM296</v>
          </cell>
          <cell r="C626">
            <v>-14951</v>
          </cell>
          <cell r="D626" t="str">
            <v>眼科</v>
          </cell>
          <cell r="E626">
            <v>18357373022</v>
          </cell>
          <cell r="F626" t="str">
            <v>2021年</v>
          </cell>
          <cell r="G626" t="str">
            <v>规培研究生</v>
          </cell>
          <cell r="H626" t="str">
            <v>无</v>
          </cell>
          <cell r="I626" t="str">
            <v>眼科（眼科门诊）</v>
          </cell>
        </row>
        <row r="626">
          <cell r="M626">
            <v>0</v>
          </cell>
        </row>
        <row r="627">
          <cell r="B627" t="str">
            <v>7AM297</v>
          </cell>
          <cell r="C627">
            <v>-14952</v>
          </cell>
          <cell r="D627" t="str">
            <v>耳鼻咽喉科</v>
          </cell>
          <cell r="E627">
            <v>18815138231</v>
          </cell>
          <cell r="F627" t="str">
            <v>2021年</v>
          </cell>
          <cell r="G627" t="str">
            <v>规培研究生</v>
          </cell>
          <cell r="H627" t="str">
            <v>执业医师</v>
          </cell>
          <cell r="I627" t="str">
            <v>耳鼻咽喉科（鼻科病房）</v>
          </cell>
        </row>
        <row r="627">
          <cell r="L627">
            <v>-20</v>
          </cell>
          <cell r="M627">
            <v>-20</v>
          </cell>
        </row>
        <row r="628">
          <cell r="B628" t="str">
            <v>7AM298</v>
          </cell>
          <cell r="C628">
            <v>-14953</v>
          </cell>
          <cell r="D628" t="str">
            <v>耳鼻咽喉科</v>
          </cell>
          <cell r="E628">
            <v>17538516706</v>
          </cell>
          <cell r="F628" t="str">
            <v>2021年</v>
          </cell>
          <cell r="G628" t="str">
            <v>规培研究生</v>
          </cell>
          <cell r="H628" t="str">
            <v>执业医师</v>
          </cell>
          <cell r="I628" t="str">
            <v>ICU</v>
          </cell>
        </row>
        <row r="628">
          <cell r="K628">
            <v>-20</v>
          </cell>
          <cell r="L628">
            <v>-20</v>
          </cell>
          <cell r="M628">
            <v>-40</v>
          </cell>
        </row>
        <row r="629">
          <cell r="B629" t="str">
            <v>7AM299</v>
          </cell>
          <cell r="C629">
            <v>-14954</v>
          </cell>
          <cell r="D629" t="str">
            <v>麻醉科</v>
          </cell>
          <cell r="E629">
            <v>15158670177</v>
          </cell>
          <cell r="F629" t="str">
            <v>2021年</v>
          </cell>
          <cell r="G629" t="str">
            <v>规培研究生</v>
          </cell>
          <cell r="H629" t="str">
            <v>执业医师</v>
          </cell>
          <cell r="I629" t="str">
            <v>麻醉科（妇产科麻醉）</v>
          </cell>
          <cell r="J629">
            <v>-20</v>
          </cell>
        </row>
        <row r="629">
          <cell r="M629">
            <v>-20</v>
          </cell>
        </row>
        <row r="630">
          <cell r="B630" t="str">
            <v>7AM300</v>
          </cell>
          <cell r="C630">
            <v>-14955</v>
          </cell>
          <cell r="D630" t="str">
            <v>麻醉科</v>
          </cell>
          <cell r="E630">
            <v>15825622518</v>
          </cell>
          <cell r="F630" t="str">
            <v>2021年</v>
          </cell>
          <cell r="G630" t="str">
            <v>规培研究生</v>
          </cell>
          <cell r="H630" t="str">
            <v>执业医师</v>
          </cell>
          <cell r="I630" t="str">
            <v>麻醉科（小儿外科麻醉）</v>
          </cell>
          <cell r="J630">
            <v>-20</v>
          </cell>
        </row>
        <row r="630">
          <cell r="M630">
            <v>-20</v>
          </cell>
        </row>
        <row r="631">
          <cell r="B631" t="str">
            <v>7AM301</v>
          </cell>
          <cell r="C631">
            <v>-14956</v>
          </cell>
          <cell r="D631" t="str">
            <v>麻醉科</v>
          </cell>
          <cell r="E631">
            <v>15258089958</v>
          </cell>
          <cell r="F631" t="str">
            <v>2021年</v>
          </cell>
          <cell r="G631" t="str">
            <v>规培研究生</v>
          </cell>
          <cell r="H631" t="str">
            <v>执业医师</v>
          </cell>
          <cell r="I631" t="str">
            <v>麻醉科（胸心血管外科麻醉）</v>
          </cell>
          <cell r="J631">
            <v>-20</v>
          </cell>
          <cell r="K631">
            <v>-20</v>
          </cell>
          <cell r="L631">
            <v>-20</v>
          </cell>
          <cell r="M631">
            <v>-60</v>
          </cell>
        </row>
        <row r="632">
          <cell r="B632" t="str">
            <v>7AM302</v>
          </cell>
          <cell r="C632">
            <v>-14957</v>
          </cell>
          <cell r="D632" t="str">
            <v>麻醉科</v>
          </cell>
          <cell r="E632">
            <v>15868096958</v>
          </cell>
          <cell r="F632" t="str">
            <v>2021年</v>
          </cell>
          <cell r="G632" t="str">
            <v>规培研究生</v>
          </cell>
          <cell r="H632" t="str">
            <v>执业医师</v>
          </cell>
          <cell r="I632" t="str">
            <v>麻醉科（普外科麻醉）</v>
          </cell>
          <cell r="J632">
            <v>-20</v>
          </cell>
          <cell r="K632">
            <v>-20</v>
          </cell>
          <cell r="L632">
            <v>-20</v>
          </cell>
          <cell r="M632">
            <v>-60</v>
          </cell>
        </row>
        <row r="633">
          <cell r="B633" t="str">
            <v>7AM303</v>
          </cell>
          <cell r="C633">
            <v>-14958</v>
          </cell>
          <cell r="D633" t="str">
            <v>麻醉科</v>
          </cell>
          <cell r="E633">
            <v>13588810740</v>
          </cell>
          <cell r="F633" t="str">
            <v>2021年</v>
          </cell>
          <cell r="G633" t="str">
            <v>规培研究生</v>
          </cell>
          <cell r="H633" t="str">
            <v>执业医师</v>
          </cell>
          <cell r="I633" t="str">
            <v>ICU</v>
          </cell>
        </row>
        <row r="633">
          <cell r="L633">
            <v>-20</v>
          </cell>
          <cell r="M633">
            <v>-20</v>
          </cell>
        </row>
        <row r="634">
          <cell r="B634" t="str">
            <v>7AM304</v>
          </cell>
          <cell r="C634">
            <v>-14959</v>
          </cell>
          <cell r="D634" t="str">
            <v>麻醉科</v>
          </cell>
          <cell r="E634">
            <v>15868708123</v>
          </cell>
          <cell r="F634" t="str">
            <v>2021年</v>
          </cell>
          <cell r="G634" t="str">
            <v>规培研究生</v>
          </cell>
          <cell r="H634" t="str">
            <v>执业医师</v>
          </cell>
          <cell r="I634" t="str">
            <v>麻醉科（神经外科麻醉）</v>
          </cell>
        </row>
        <row r="634">
          <cell r="M634">
            <v>0</v>
          </cell>
        </row>
        <row r="635">
          <cell r="B635" t="str">
            <v>7AM305</v>
          </cell>
          <cell r="C635">
            <v>-14960</v>
          </cell>
          <cell r="D635" t="str">
            <v>麻醉科</v>
          </cell>
          <cell r="E635">
            <v>15279871301</v>
          </cell>
          <cell r="F635" t="str">
            <v>2021年</v>
          </cell>
          <cell r="G635" t="str">
            <v>规培研究生</v>
          </cell>
          <cell r="H635" t="str">
            <v>执业医师</v>
          </cell>
          <cell r="I635" t="str">
            <v>麻醉科（妇产科麻醉）</v>
          </cell>
        </row>
        <row r="635">
          <cell r="M635">
            <v>0</v>
          </cell>
        </row>
        <row r="636">
          <cell r="B636" t="str">
            <v>7AM306</v>
          </cell>
          <cell r="C636">
            <v>-14961</v>
          </cell>
          <cell r="D636" t="str">
            <v>麻醉科</v>
          </cell>
          <cell r="E636">
            <v>15868713188</v>
          </cell>
          <cell r="F636" t="str">
            <v>2021年</v>
          </cell>
          <cell r="G636" t="str">
            <v>规培研究生</v>
          </cell>
          <cell r="H636" t="str">
            <v>执业医师</v>
          </cell>
          <cell r="I636" t="str">
            <v>麻醉科（神经外科麻醉）</v>
          </cell>
        </row>
        <row r="636">
          <cell r="L636">
            <v>-20</v>
          </cell>
          <cell r="M636">
            <v>-20</v>
          </cell>
        </row>
        <row r="637">
          <cell r="B637" t="str">
            <v>7AM307</v>
          </cell>
          <cell r="C637">
            <v>-14962</v>
          </cell>
          <cell r="D637" t="str">
            <v>麻醉科</v>
          </cell>
          <cell r="E637">
            <v>15258683330</v>
          </cell>
          <cell r="F637" t="str">
            <v>2021年</v>
          </cell>
          <cell r="G637" t="str">
            <v>规培研究生</v>
          </cell>
          <cell r="H637" t="str">
            <v>执业医师</v>
          </cell>
          <cell r="I637" t="str">
            <v>疼痛科</v>
          </cell>
          <cell r="J637">
            <v>-20</v>
          </cell>
          <cell r="K637">
            <v>-20</v>
          </cell>
          <cell r="L637">
            <v>-20</v>
          </cell>
          <cell r="M637">
            <v>-60</v>
          </cell>
        </row>
        <row r="638">
          <cell r="B638" t="str">
            <v>7AM308</v>
          </cell>
          <cell r="C638">
            <v>-14963</v>
          </cell>
          <cell r="D638" t="str">
            <v>麻醉科</v>
          </cell>
          <cell r="E638">
            <v>18858829588</v>
          </cell>
          <cell r="F638" t="str">
            <v>2021年</v>
          </cell>
          <cell r="G638" t="str">
            <v>规培研究生</v>
          </cell>
          <cell r="H638" t="str">
            <v>执业医师</v>
          </cell>
          <cell r="I638" t="str">
            <v>麻醉科（胸心血管外科麻醉）</v>
          </cell>
        </row>
        <row r="638">
          <cell r="L638">
            <v>-20</v>
          </cell>
          <cell r="M638">
            <v>-20</v>
          </cell>
        </row>
        <row r="639">
          <cell r="B639" t="str">
            <v>7AM309</v>
          </cell>
          <cell r="C639">
            <v>-14964</v>
          </cell>
          <cell r="D639" t="str">
            <v>麻醉科</v>
          </cell>
          <cell r="E639">
            <v>15957791538</v>
          </cell>
          <cell r="F639" t="str">
            <v>2021年</v>
          </cell>
          <cell r="G639" t="str">
            <v>规培研究生</v>
          </cell>
          <cell r="H639" t="str">
            <v>执业医师</v>
          </cell>
          <cell r="I639" t="str">
            <v>ICU</v>
          </cell>
        </row>
        <row r="639">
          <cell r="L639">
            <v>-20</v>
          </cell>
          <cell r="M639">
            <v>-20</v>
          </cell>
        </row>
        <row r="640">
          <cell r="B640" t="str">
            <v>7AM310</v>
          </cell>
          <cell r="C640">
            <v>-14965</v>
          </cell>
          <cell r="D640" t="str">
            <v>麻醉科</v>
          </cell>
          <cell r="E640">
            <v>19518179290</v>
          </cell>
          <cell r="F640" t="str">
            <v>2021年</v>
          </cell>
          <cell r="G640" t="str">
            <v>规培研究生</v>
          </cell>
          <cell r="H640" t="str">
            <v>无</v>
          </cell>
          <cell r="I640" t="str">
            <v>ICU</v>
          </cell>
          <cell r="J640">
            <v>-20</v>
          </cell>
          <cell r="K640">
            <v>-20</v>
          </cell>
          <cell r="L640">
            <v>-20</v>
          </cell>
          <cell r="M640">
            <v>-60</v>
          </cell>
        </row>
        <row r="641">
          <cell r="B641" t="str">
            <v>7AM311</v>
          </cell>
          <cell r="C641">
            <v>-14966</v>
          </cell>
          <cell r="D641" t="str">
            <v>麻醉科</v>
          </cell>
          <cell r="E641">
            <v>18357227806</v>
          </cell>
          <cell r="F641" t="str">
            <v>2021年</v>
          </cell>
          <cell r="G641" t="str">
            <v>规培研究生</v>
          </cell>
          <cell r="H641" t="str">
            <v>执业医师</v>
          </cell>
          <cell r="I641" t="str">
            <v>麻醉科（小儿外科麻醉）</v>
          </cell>
          <cell r="J641">
            <v>-20</v>
          </cell>
        </row>
        <row r="641">
          <cell r="L641">
            <v>-20</v>
          </cell>
          <cell r="M641">
            <v>-40</v>
          </cell>
        </row>
        <row r="642">
          <cell r="B642" t="str">
            <v>7AM312</v>
          </cell>
          <cell r="C642">
            <v>-14967</v>
          </cell>
          <cell r="D642" t="str">
            <v>临床病理科</v>
          </cell>
          <cell r="E642">
            <v>15067832930</v>
          </cell>
          <cell r="F642" t="str">
            <v>2021年</v>
          </cell>
          <cell r="G642" t="str">
            <v>规培研究生</v>
          </cell>
          <cell r="H642" t="str">
            <v>无</v>
          </cell>
          <cell r="I642" t="str">
            <v>病理科（组织病理诊断和/分子病理诊断）</v>
          </cell>
        </row>
        <row r="642">
          <cell r="K642">
            <v>-20</v>
          </cell>
          <cell r="L642">
            <v>-20</v>
          </cell>
          <cell r="M642">
            <v>-40</v>
          </cell>
        </row>
        <row r="643">
          <cell r="B643" t="str">
            <v>7AM313</v>
          </cell>
          <cell r="C643">
            <v>-14968</v>
          </cell>
          <cell r="D643" t="str">
            <v>临床病理科</v>
          </cell>
          <cell r="E643">
            <v>15868709889</v>
          </cell>
          <cell r="F643" t="str">
            <v>2021年</v>
          </cell>
          <cell r="G643" t="str">
            <v>规培研究生</v>
          </cell>
          <cell r="H643" t="str">
            <v>执业医师</v>
          </cell>
          <cell r="I643" t="str">
            <v>病理科（组织病理诊断和/分子病理诊断）</v>
          </cell>
        </row>
        <row r="643">
          <cell r="M643">
            <v>0</v>
          </cell>
        </row>
        <row r="644">
          <cell r="B644" t="str">
            <v>7AM314</v>
          </cell>
          <cell r="C644">
            <v>-14969</v>
          </cell>
          <cell r="D644" t="str">
            <v>检验医学科</v>
          </cell>
          <cell r="E644">
            <v>15825121822</v>
          </cell>
          <cell r="F644" t="str">
            <v>2021年</v>
          </cell>
          <cell r="G644" t="str">
            <v>规培研究生</v>
          </cell>
          <cell r="H644" t="str">
            <v>执业医师</v>
          </cell>
          <cell r="I644" t="str">
            <v>检验科（临床体液血液检验专业）输血</v>
          </cell>
        </row>
        <row r="644">
          <cell r="M644">
            <v>0</v>
          </cell>
        </row>
        <row r="645">
          <cell r="B645" t="str">
            <v>7AM315</v>
          </cell>
          <cell r="C645">
            <v>-14970</v>
          </cell>
          <cell r="D645" t="str">
            <v>检验医学科</v>
          </cell>
          <cell r="E645">
            <v>15140871289</v>
          </cell>
          <cell r="F645" t="str">
            <v>2021年</v>
          </cell>
          <cell r="G645" t="str">
            <v>规培研究生</v>
          </cell>
          <cell r="H645" t="str">
            <v>执业医师</v>
          </cell>
          <cell r="I645" t="str">
            <v>检验科（临床体液血液检验专业）临检1</v>
          </cell>
        </row>
        <row r="645">
          <cell r="K645">
            <v>-20</v>
          </cell>
          <cell r="L645">
            <v>-20</v>
          </cell>
          <cell r="M645">
            <v>-40</v>
          </cell>
        </row>
        <row r="646">
          <cell r="B646" t="str">
            <v>7AM316</v>
          </cell>
          <cell r="C646">
            <v>-14971</v>
          </cell>
          <cell r="D646" t="str">
            <v>检验医学科</v>
          </cell>
          <cell r="E646">
            <v>13420182654</v>
          </cell>
          <cell r="F646" t="str">
            <v>2021年</v>
          </cell>
          <cell r="G646" t="str">
            <v>规培研究生</v>
          </cell>
          <cell r="H646" t="str">
            <v>执业医师</v>
          </cell>
          <cell r="I646" t="str">
            <v>检验科（临床免疫学专业）</v>
          </cell>
        </row>
        <row r="646">
          <cell r="M646">
            <v>0</v>
          </cell>
        </row>
        <row r="647">
          <cell r="B647" t="str">
            <v>7AM317</v>
          </cell>
          <cell r="C647">
            <v>-14972</v>
          </cell>
          <cell r="D647" t="str">
            <v>检验医学科</v>
          </cell>
          <cell r="E647">
            <v>13525032262</v>
          </cell>
          <cell r="F647" t="str">
            <v>2021年</v>
          </cell>
          <cell r="G647" t="str">
            <v>规培研究生</v>
          </cell>
          <cell r="H647" t="str">
            <v>执业医师</v>
          </cell>
          <cell r="I647" t="str">
            <v>检验科（临床体液血液检验专业）细胞</v>
          </cell>
        </row>
        <row r="647">
          <cell r="M647">
            <v>0</v>
          </cell>
        </row>
        <row r="648">
          <cell r="B648" t="str">
            <v>7AM318</v>
          </cell>
          <cell r="C648">
            <v>-14973</v>
          </cell>
          <cell r="D648" t="str">
            <v>检验医学科</v>
          </cell>
          <cell r="E648">
            <v>17718132437</v>
          </cell>
          <cell r="F648" t="str">
            <v>2021年</v>
          </cell>
          <cell r="G648" t="str">
            <v>规培研究生</v>
          </cell>
          <cell r="H648" t="str">
            <v>执业医师</v>
          </cell>
          <cell r="I648" t="str">
            <v>检验科（临床体液血液检验专业）临检1</v>
          </cell>
        </row>
        <row r="648">
          <cell r="M648">
            <v>0</v>
          </cell>
        </row>
        <row r="649">
          <cell r="B649" t="str">
            <v>7AM319</v>
          </cell>
          <cell r="C649">
            <v>-14974</v>
          </cell>
          <cell r="D649" t="str">
            <v>检验医学科</v>
          </cell>
          <cell r="E649">
            <v>18773119872</v>
          </cell>
          <cell r="F649" t="str">
            <v>2021年</v>
          </cell>
          <cell r="G649" t="str">
            <v>规培研究生</v>
          </cell>
          <cell r="H649" t="str">
            <v>执业医师</v>
          </cell>
          <cell r="I649" t="str">
            <v>检验科（临床体液血液检验专业）急诊</v>
          </cell>
        </row>
        <row r="649">
          <cell r="M649">
            <v>0</v>
          </cell>
        </row>
        <row r="650">
          <cell r="B650" t="str">
            <v>7AM320</v>
          </cell>
          <cell r="C650">
            <v>-14975</v>
          </cell>
          <cell r="D650" t="str">
            <v>检验医学科</v>
          </cell>
          <cell r="E650">
            <v>18113641285</v>
          </cell>
          <cell r="F650" t="str">
            <v>2021年</v>
          </cell>
          <cell r="G650" t="str">
            <v>规培研究生</v>
          </cell>
          <cell r="H650" t="str">
            <v>执业医师</v>
          </cell>
          <cell r="I650" t="str">
            <v>检验科（临床微生物学专业）</v>
          </cell>
          <cell r="J650">
            <v>-20</v>
          </cell>
          <cell r="K650">
            <v>-20</v>
          </cell>
          <cell r="L650">
            <v>-20</v>
          </cell>
          <cell r="M650">
            <v>-60</v>
          </cell>
        </row>
        <row r="651">
          <cell r="B651" t="str">
            <v>7AM321</v>
          </cell>
          <cell r="C651">
            <v>-14976</v>
          </cell>
          <cell r="D651" t="str">
            <v>检验医学科</v>
          </cell>
          <cell r="E651">
            <v>15888472273</v>
          </cell>
          <cell r="F651" t="str">
            <v>2021年</v>
          </cell>
          <cell r="G651" t="str">
            <v>规培研究生</v>
          </cell>
          <cell r="H651" t="str">
            <v>执业医师</v>
          </cell>
          <cell r="I651" t="str">
            <v>检验科（临床化学专业）</v>
          </cell>
        </row>
        <row r="651">
          <cell r="L651">
            <v>-20</v>
          </cell>
          <cell r="M651">
            <v>-20</v>
          </cell>
        </row>
        <row r="652">
          <cell r="B652" t="str">
            <v>7AM322</v>
          </cell>
          <cell r="C652">
            <v>-14977</v>
          </cell>
          <cell r="D652" t="str">
            <v>检验医学科</v>
          </cell>
          <cell r="E652">
            <v>15736168405</v>
          </cell>
          <cell r="F652" t="str">
            <v>2021年</v>
          </cell>
          <cell r="G652" t="str">
            <v>规培研究生</v>
          </cell>
          <cell r="H652" t="str">
            <v>执业医师</v>
          </cell>
          <cell r="I652" t="str">
            <v>检验科（临床免疫学专业）</v>
          </cell>
          <cell r="J652">
            <v>-20</v>
          </cell>
        </row>
        <row r="652">
          <cell r="M652">
            <v>-20</v>
          </cell>
        </row>
        <row r="653">
          <cell r="B653" t="str">
            <v>7AM323</v>
          </cell>
          <cell r="C653">
            <v>-14978</v>
          </cell>
          <cell r="D653" t="str">
            <v>外科</v>
          </cell>
          <cell r="E653">
            <v>13033618850</v>
          </cell>
          <cell r="F653" t="str">
            <v>2021年</v>
          </cell>
          <cell r="G653" t="str">
            <v>规培研究生</v>
          </cell>
          <cell r="H653" t="str">
            <v>无</v>
          </cell>
          <cell r="I653" t="str">
            <v>神经外科</v>
          </cell>
          <cell r="J653">
            <v>-20</v>
          </cell>
        </row>
        <row r="653">
          <cell r="M653">
            <v>-20</v>
          </cell>
        </row>
        <row r="654">
          <cell r="B654" t="str">
            <v>7AM324</v>
          </cell>
          <cell r="C654">
            <v>-14979</v>
          </cell>
          <cell r="D654" t="str">
            <v>外科</v>
          </cell>
          <cell r="E654">
            <v>15033931622</v>
          </cell>
          <cell r="F654" t="str">
            <v>2021年</v>
          </cell>
          <cell r="G654" t="str">
            <v>规培研究生</v>
          </cell>
          <cell r="H654" t="str">
            <v>执业医师</v>
          </cell>
          <cell r="I654" t="str">
            <v>乳腺A</v>
          </cell>
        </row>
        <row r="654">
          <cell r="M654">
            <v>0</v>
          </cell>
        </row>
        <row r="655">
          <cell r="B655" t="str">
            <v>7AM325</v>
          </cell>
          <cell r="C655">
            <v>-14980</v>
          </cell>
          <cell r="D655" t="str">
            <v>放射肿瘤科</v>
          </cell>
          <cell r="E655">
            <v>15868502718</v>
          </cell>
          <cell r="F655" t="str">
            <v>2021年</v>
          </cell>
          <cell r="G655" t="str">
            <v>规培研究生</v>
          </cell>
          <cell r="H655" t="str">
            <v>执业医师</v>
          </cell>
          <cell r="I655" t="str">
            <v>放疗科</v>
          </cell>
        </row>
        <row r="655">
          <cell r="K655">
            <v>-20</v>
          </cell>
          <cell r="L655">
            <v>-20</v>
          </cell>
          <cell r="M655">
            <v>-40</v>
          </cell>
        </row>
        <row r="656">
          <cell r="B656" t="str">
            <v>7AM326</v>
          </cell>
          <cell r="C656">
            <v>-14981</v>
          </cell>
          <cell r="D656" t="str">
            <v>放射肿瘤科</v>
          </cell>
          <cell r="E656">
            <v>15988801347</v>
          </cell>
          <cell r="F656" t="str">
            <v>2021年</v>
          </cell>
          <cell r="G656" t="str">
            <v>规培研究生</v>
          </cell>
          <cell r="H656" t="str">
            <v>执业医师</v>
          </cell>
          <cell r="I656" t="str">
            <v>ICU</v>
          </cell>
        </row>
        <row r="656">
          <cell r="M656">
            <v>0</v>
          </cell>
        </row>
        <row r="657">
          <cell r="B657" t="str">
            <v>7AM327</v>
          </cell>
          <cell r="C657">
            <v>-14982</v>
          </cell>
          <cell r="D657" t="str">
            <v>放射肿瘤科</v>
          </cell>
          <cell r="E657">
            <v>15888717696</v>
          </cell>
          <cell r="F657" t="str">
            <v>2021年</v>
          </cell>
          <cell r="G657" t="str">
            <v>规培研究生</v>
          </cell>
          <cell r="H657" t="str">
            <v>无</v>
          </cell>
          <cell r="I657" t="str">
            <v>放疗科</v>
          </cell>
        </row>
        <row r="657">
          <cell r="M657">
            <v>0</v>
          </cell>
        </row>
        <row r="658">
          <cell r="B658" t="str">
            <v>7AM328</v>
          </cell>
          <cell r="C658">
            <v>-14983</v>
          </cell>
          <cell r="D658" t="str">
            <v>放射肿瘤科</v>
          </cell>
          <cell r="E658">
            <v>18815013675</v>
          </cell>
          <cell r="F658" t="str">
            <v>2021年</v>
          </cell>
          <cell r="G658" t="str">
            <v>规培研究生</v>
          </cell>
          <cell r="H658" t="str">
            <v>执业医师</v>
          </cell>
          <cell r="I658" t="str">
            <v>ICU</v>
          </cell>
        </row>
        <row r="658">
          <cell r="M658">
            <v>0</v>
          </cell>
        </row>
        <row r="659">
          <cell r="B659" t="str">
            <v>7AM329</v>
          </cell>
          <cell r="C659">
            <v>-14984</v>
          </cell>
          <cell r="D659" t="str">
            <v>放射肿瘤科</v>
          </cell>
          <cell r="E659">
            <v>15968772552</v>
          </cell>
          <cell r="F659" t="str">
            <v>2021年</v>
          </cell>
          <cell r="G659" t="str">
            <v>规培研究生</v>
          </cell>
          <cell r="H659" t="str">
            <v>执业医师</v>
          </cell>
          <cell r="I659" t="str">
            <v>心血管内科</v>
          </cell>
          <cell r="J659">
            <v>-20</v>
          </cell>
          <cell r="K659">
            <v>-20</v>
          </cell>
          <cell r="L659">
            <v>-20</v>
          </cell>
          <cell r="M659">
            <v>-60</v>
          </cell>
        </row>
        <row r="660">
          <cell r="B660" t="str">
            <v>7AM330</v>
          </cell>
          <cell r="C660">
            <v>-14985</v>
          </cell>
          <cell r="D660" t="str">
            <v>放射肿瘤科</v>
          </cell>
          <cell r="E660">
            <v>13575905981</v>
          </cell>
          <cell r="F660" t="str">
            <v>2021年</v>
          </cell>
          <cell r="G660" t="str">
            <v>规培研究生</v>
          </cell>
          <cell r="H660" t="str">
            <v>无</v>
          </cell>
          <cell r="I660" t="str">
            <v>病理科</v>
          </cell>
        </row>
        <row r="660">
          <cell r="M660">
            <v>0</v>
          </cell>
        </row>
        <row r="661">
          <cell r="B661" t="str">
            <v>7AM331</v>
          </cell>
          <cell r="C661">
            <v>-14986</v>
          </cell>
          <cell r="D661" t="str">
            <v>放射肿瘤科</v>
          </cell>
          <cell r="E661">
            <v>13665829396</v>
          </cell>
          <cell r="F661" t="str">
            <v>2021年</v>
          </cell>
          <cell r="G661" t="str">
            <v>规培研究生</v>
          </cell>
          <cell r="H661" t="str">
            <v>执业医师</v>
          </cell>
          <cell r="I661" t="str">
            <v>放疗科</v>
          </cell>
          <cell r="J661">
            <v>-20</v>
          </cell>
          <cell r="K661">
            <v>-20</v>
          </cell>
          <cell r="L661">
            <v>-20</v>
          </cell>
          <cell r="M661">
            <v>-60</v>
          </cell>
        </row>
        <row r="662">
          <cell r="B662" t="str">
            <v>7AM332</v>
          </cell>
          <cell r="C662">
            <v>-14987</v>
          </cell>
          <cell r="D662" t="str">
            <v>放射肿瘤科</v>
          </cell>
          <cell r="E662">
            <v>15268838690</v>
          </cell>
          <cell r="F662" t="str">
            <v>2021年</v>
          </cell>
          <cell r="G662" t="str">
            <v>规培研究生</v>
          </cell>
          <cell r="H662" t="str">
            <v>执业医师</v>
          </cell>
          <cell r="I662" t="str">
            <v>肿瘤内科</v>
          </cell>
        </row>
        <row r="662">
          <cell r="M662">
            <v>0</v>
          </cell>
        </row>
        <row r="663">
          <cell r="B663" t="str">
            <v>7AM334</v>
          </cell>
          <cell r="C663">
            <v>-14989</v>
          </cell>
          <cell r="D663" t="str">
            <v>放射科</v>
          </cell>
          <cell r="E663">
            <v>15868720069</v>
          </cell>
          <cell r="F663" t="str">
            <v>2021年</v>
          </cell>
          <cell r="G663" t="str">
            <v>规培研究生</v>
          </cell>
          <cell r="H663" t="str">
            <v>执业医师</v>
          </cell>
          <cell r="I663" t="str">
            <v>介入科</v>
          </cell>
          <cell r="J663">
            <v>-20</v>
          </cell>
          <cell r="K663">
            <v>-20</v>
          </cell>
          <cell r="L663">
            <v>-20</v>
          </cell>
          <cell r="M663">
            <v>-60</v>
          </cell>
        </row>
        <row r="664">
          <cell r="B664" t="str">
            <v>7AM335</v>
          </cell>
          <cell r="C664">
            <v>-14990</v>
          </cell>
          <cell r="D664" t="str">
            <v>放射科</v>
          </cell>
          <cell r="E664">
            <v>13858851309</v>
          </cell>
          <cell r="F664" t="str">
            <v>2021年</v>
          </cell>
          <cell r="G664" t="str">
            <v>规培研究生</v>
          </cell>
          <cell r="H664" t="str">
            <v>执业医师</v>
          </cell>
          <cell r="I664" t="str">
            <v>普放CT</v>
          </cell>
        </row>
        <row r="664">
          <cell r="M664">
            <v>0</v>
          </cell>
        </row>
        <row r="665">
          <cell r="B665" t="str">
            <v>7AM336</v>
          </cell>
          <cell r="C665">
            <v>-14991</v>
          </cell>
          <cell r="D665" t="str">
            <v>放射科</v>
          </cell>
          <cell r="E665">
            <v>15868056002</v>
          </cell>
          <cell r="F665" t="str">
            <v>2021年</v>
          </cell>
          <cell r="G665" t="str">
            <v>规培研究生</v>
          </cell>
          <cell r="H665" t="str">
            <v>执业医师</v>
          </cell>
          <cell r="I665" t="str">
            <v>普放CT</v>
          </cell>
        </row>
        <row r="665">
          <cell r="M665">
            <v>0</v>
          </cell>
        </row>
        <row r="666">
          <cell r="B666" t="str">
            <v>7AM337</v>
          </cell>
          <cell r="C666">
            <v>-14992</v>
          </cell>
          <cell r="D666" t="str">
            <v>放射科</v>
          </cell>
          <cell r="E666">
            <v>15924231289</v>
          </cell>
          <cell r="F666" t="str">
            <v>2021年</v>
          </cell>
          <cell r="G666" t="str">
            <v>规培研究生</v>
          </cell>
          <cell r="H666" t="str">
            <v>执业医师</v>
          </cell>
          <cell r="I666" t="str">
            <v>普放CT</v>
          </cell>
        </row>
        <row r="666">
          <cell r="M666">
            <v>0</v>
          </cell>
        </row>
        <row r="667">
          <cell r="B667" t="str">
            <v>7AM338</v>
          </cell>
          <cell r="C667">
            <v>-14993</v>
          </cell>
          <cell r="D667" t="str">
            <v>放射科</v>
          </cell>
          <cell r="E667">
            <v>18072215679</v>
          </cell>
          <cell r="F667" t="str">
            <v>2021年</v>
          </cell>
          <cell r="G667" t="str">
            <v>规培研究生</v>
          </cell>
          <cell r="H667" t="str">
            <v>执业医师</v>
          </cell>
          <cell r="I667" t="str">
            <v>MR</v>
          </cell>
        </row>
        <row r="667">
          <cell r="M667">
            <v>0</v>
          </cell>
        </row>
        <row r="668">
          <cell r="B668" t="str">
            <v>7AM339</v>
          </cell>
          <cell r="C668">
            <v>-14994</v>
          </cell>
          <cell r="D668" t="str">
            <v>放射科</v>
          </cell>
          <cell r="E668">
            <v>18858792050</v>
          </cell>
          <cell r="F668" t="str">
            <v>2021年</v>
          </cell>
          <cell r="G668" t="str">
            <v>规培研究生</v>
          </cell>
          <cell r="H668" t="str">
            <v>执业医师</v>
          </cell>
          <cell r="I668" t="str">
            <v>普放CT</v>
          </cell>
          <cell r="J668">
            <v>-20</v>
          </cell>
          <cell r="K668">
            <v>-20</v>
          </cell>
          <cell r="L668">
            <v>-20</v>
          </cell>
          <cell r="M668">
            <v>-60</v>
          </cell>
        </row>
        <row r="669">
          <cell r="B669" t="str">
            <v>7AM341</v>
          </cell>
          <cell r="C669">
            <v>-14996</v>
          </cell>
          <cell r="D669" t="str">
            <v>口腔全科</v>
          </cell>
          <cell r="E669">
            <v>13874904823</v>
          </cell>
          <cell r="F669" t="str">
            <v>2021年</v>
          </cell>
          <cell r="G669" t="str">
            <v>规培研究生</v>
          </cell>
          <cell r="H669" t="str">
            <v>执业医师</v>
          </cell>
          <cell r="I669" t="str">
            <v>口腔科（口腔黏膜科）</v>
          </cell>
          <cell r="J669">
            <v>-20</v>
          </cell>
          <cell r="K669">
            <v>-20</v>
          </cell>
          <cell r="L669">
            <v>-20</v>
          </cell>
          <cell r="M669">
            <v>-60</v>
          </cell>
        </row>
        <row r="670">
          <cell r="B670" t="str">
            <v>7AM342</v>
          </cell>
          <cell r="C670">
            <v>-14997</v>
          </cell>
          <cell r="D670" t="str">
            <v>口腔全科</v>
          </cell>
          <cell r="E670">
            <v>18857463881</v>
          </cell>
          <cell r="F670" t="str">
            <v>2021年</v>
          </cell>
          <cell r="G670" t="str">
            <v>规培研究生</v>
          </cell>
          <cell r="H670" t="str">
            <v>执业医师</v>
          </cell>
          <cell r="I670" t="str">
            <v>口腔科（口腔颌面外科）</v>
          </cell>
          <cell r="J670">
            <v>-20</v>
          </cell>
          <cell r="K670">
            <v>-20</v>
          </cell>
          <cell r="L670">
            <v>-20</v>
          </cell>
          <cell r="M670">
            <v>-60</v>
          </cell>
        </row>
        <row r="671">
          <cell r="B671" t="str">
            <v>7AM343</v>
          </cell>
          <cell r="C671">
            <v>-14998</v>
          </cell>
          <cell r="D671" t="str">
            <v>口腔全科</v>
          </cell>
          <cell r="E671">
            <v>13860169582</v>
          </cell>
          <cell r="F671" t="str">
            <v>2021年</v>
          </cell>
          <cell r="G671" t="str">
            <v>规培研究生</v>
          </cell>
          <cell r="H671" t="str">
            <v>执业医师</v>
          </cell>
          <cell r="I671" t="str">
            <v>口腔科（牙周科）</v>
          </cell>
        </row>
        <row r="671">
          <cell r="L671">
            <v>-20</v>
          </cell>
          <cell r="M671">
            <v>-20</v>
          </cell>
        </row>
        <row r="672">
          <cell r="B672" t="str">
            <v>7AM344</v>
          </cell>
          <cell r="C672">
            <v>-14999</v>
          </cell>
          <cell r="D672" t="str">
            <v>口腔全科</v>
          </cell>
          <cell r="E672">
            <v>18267720618</v>
          </cell>
          <cell r="F672" t="str">
            <v>2021年</v>
          </cell>
          <cell r="G672" t="str">
            <v>规培研究生</v>
          </cell>
          <cell r="H672" t="str">
            <v>执业医师</v>
          </cell>
          <cell r="I672" t="str">
            <v>口腔科（口腔黏膜科）</v>
          </cell>
          <cell r="J672">
            <v>-20</v>
          </cell>
          <cell r="K672">
            <v>-20</v>
          </cell>
          <cell r="L672">
            <v>-20</v>
          </cell>
          <cell r="M672">
            <v>-60</v>
          </cell>
        </row>
        <row r="673">
          <cell r="B673" t="str">
            <v>7AM345</v>
          </cell>
          <cell r="C673">
            <v>-15000</v>
          </cell>
          <cell r="D673" t="str">
            <v>口腔全科</v>
          </cell>
          <cell r="E673">
            <v>17858905909</v>
          </cell>
          <cell r="F673" t="str">
            <v>2021年</v>
          </cell>
          <cell r="G673" t="str">
            <v>规培研究生</v>
          </cell>
          <cell r="H673" t="str">
            <v>执业医师</v>
          </cell>
          <cell r="I673" t="str">
            <v>口腔科（口腔颌面外科）</v>
          </cell>
          <cell r="J673">
            <v>-20</v>
          </cell>
          <cell r="K673">
            <v>-20</v>
          </cell>
          <cell r="L673">
            <v>-20</v>
          </cell>
          <cell r="M673">
            <v>-60</v>
          </cell>
        </row>
        <row r="674">
          <cell r="B674" t="str">
            <v>7AM346</v>
          </cell>
          <cell r="C674">
            <v>-15001</v>
          </cell>
          <cell r="D674" t="str">
            <v>口腔全科</v>
          </cell>
          <cell r="E674">
            <v>15968763256</v>
          </cell>
          <cell r="F674" t="str">
            <v>2021年</v>
          </cell>
          <cell r="G674" t="str">
            <v>规培研究生</v>
          </cell>
          <cell r="H674" t="str">
            <v>执业医师</v>
          </cell>
          <cell r="I674" t="str">
            <v>口腔科（牙周科）</v>
          </cell>
          <cell r="J674">
            <v>-20</v>
          </cell>
          <cell r="K674">
            <v>-20</v>
          </cell>
          <cell r="L674">
            <v>-20</v>
          </cell>
          <cell r="M674">
            <v>-60</v>
          </cell>
        </row>
        <row r="675">
          <cell r="B675" t="str">
            <v>7AM482</v>
          </cell>
          <cell r="C675">
            <v>-15092</v>
          </cell>
          <cell r="D675" t="str">
            <v>精神科</v>
          </cell>
          <cell r="E675">
            <v>15888719812</v>
          </cell>
          <cell r="F675" t="str">
            <v>2021年</v>
          </cell>
          <cell r="G675" t="str">
            <v>规培研究生</v>
          </cell>
          <cell r="H675" t="str">
            <v>执业医师</v>
          </cell>
          <cell r="I675" t="str">
            <v>精神科轻症病房</v>
          </cell>
          <cell r="J675">
            <v>-20</v>
          </cell>
          <cell r="K675">
            <v>-20</v>
          </cell>
          <cell r="L675">
            <v>-20</v>
          </cell>
          <cell r="M675">
            <v>-60</v>
          </cell>
        </row>
        <row r="676">
          <cell r="B676" t="str">
            <v>7AM483</v>
          </cell>
          <cell r="C676">
            <v>-15093</v>
          </cell>
          <cell r="D676" t="str">
            <v>精神科</v>
          </cell>
          <cell r="E676">
            <v>15868713338</v>
          </cell>
          <cell r="F676" t="str">
            <v>2021年</v>
          </cell>
          <cell r="G676" t="str">
            <v>规培研究生</v>
          </cell>
          <cell r="H676" t="str">
            <v>执业医师</v>
          </cell>
          <cell r="I676" t="str">
            <v>精神科轻症病房</v>
          </cell>
          <cell r="J676">
            <v>-20</v>
          </cell>
          <cell r="K676">
            <v>-20</v>
          </cell>
          <cell r="L676">
            <v>-20</v>
          </cell>
          <cell r="M676">
            <v>-60</v>
          </cell>
        </row>
        <row r="677">
          <cell r="B677" t="str">
            <v>7AM484</v>
          </cell>
          <cell r="C677">
            <v>-15094</v>
          </cell>
          <cell r="D677" t="str">
            <v>精神科</v>
          </cell>
          <cell r="E677">
            <v>18066298075</v>
          </cell>
          <cell r="F677" t="str">
            <v>2021年</v>
          </cell>
          <cell r="G677" t="str">
            <v>规培研究生</v>
          </cell>
          <cell r="H677" t="str">
            <v>执业医师</v>
          </cell>
          <cell r="I677" t="str">
            <v>精神科轻症病房</v>
          </cell>
        </row>
        <row r="677">
          <cell r="M677">
            <v>0</v>
          </cell>
        </row>
        <row r="678">
          <cell r="B678" t="str">
            <v>7AM485</v>
          </cell>
          <cell r="C678">
            <v>-15095</v>
          </cell>
          <cell r="D678" t="str">
            <v>精神科</v>
          </cell>
          <cell r="E678">
            <v>13587460766</v>
          </cell>
          <cell r="F678" t="str">
            <v>2021年</v>
          </cell>
          <cell r="G678" t="str">
            <v>规培研究生</v>
          </cell>
          <cell r="H678" t="str">
            <v>执业医师</v>
          </cell>
          <cell r="I678" t="str">
            <v>精神科轻症病房</v>
          </cell>
          <cell r="J678">
            <v>-20</v>
          </cell>
          <cell r="K678">
            <v>-20</v>
          </cell>
          <cell r="L678">
            <v>-20</v>
          </cell>
          <cell r="M678">
            <v>-60</v>
          </cell>
        </row>
        <row r="679">
          <cell r="B679" t="str">
            <v>7AM486</v>
          </cell>
          <cell r="C679">
            <v>-15096</v>
          </cell>
          <cell r="D679" t="str">
            <v>核医学科</v>
          </cell>
          <cell r="E679">
            <v>19868579782</v>
          </cell>
          <cell r="F679" t="str">
            <v>2021年</v>
          </cell>
          <cell r="G679" t="str">
            <v>规培研究生</v>
          </cell>
          <cell r="H679" t="str">
            <v>执业医师</v>
          </cell>
          <cell r="I679" t="str">
            <v>核医学科技术组</v>
          </cell>
          <cell r="J679">
            <v>-20</v>
          </cell>
          <cell r="K679">
            <v>-20</v>
          </cell>
          <cell r="L679">
            <v>-20</v>
          </cell>
          <cell r="M679">
            <v>-60</v>
          </cell>
        </row>
        <row r="680">
          <cell r="B680">
            <v>622016</v>
          </cell>
          <cell r="C680">
            <v>12720</v>
          </cell>
          <cell r="D680" t="str">
            <v>放射科</v>
          </cell>
          <cell r="E680">
            <v>15067791657</v>
          </cell>
          <cell r="F680" t="str">
            <v>2022年</v>
          </cell>
          <cell r="G680" t="str">
            <v>住院医师-本院</v>
          </cell>
          <cell r="H680" t="str">
            <v>执业医师</v>
          </cell>
          <cell r="I680" t="str">
            <v>放射科（腹部影像）</v>
          </cell>
        </row>
        <row r="680">
          <cell r="L680">
            <v>-20</v>
          </cell>
          <cell r="M680">
            <v>-20</v>
          </cell>
        </row>
        <row r="681">
          <cell r="B681">
            <v>622020</v>
          </cell>
          <cell r="C681">
            <v>15274</v>
          </cell>
          <cell r="D681" t="str">
            <v>内科</v>
          </cell>
          <cell r="E681">
            <v>18368716811</v>
          </cell>
          <cell r="F681" t="str">
            <v>2022年</v>
          </cell>
          <cell r="G681" t="str">
            <v>住院医师-本院</v>
          </cell>
          <cell r="H681" t="str">
            <v>执业医师</v>
          </cell>
          <cell r="I681" t="str">
            <v>感染科+内分泌科</v>
          </cell>
        </row>
        <row r="681">
          <cell r="M681">
            <v>0</v>
          </cell>
        </row>
        <row r="682">
          <cell r="B682">
            <v>622013</v>
          </cell>
          <cell r="C682">
            <v>15269</v>
          </cell>
          <cell r="D682" t="str">
            <v>内科</v>
          </cell>
          <cell r="E682">
            <v>13685762149</v>
          </cell>
          <cell r="F682" t="str">
            <v>2022年</v>
          </cell>
          <cell r="G682" t="str">
            <v>住院医师-本院</v>
          </cell>
          <cell r="H682" t="str">
            <v>执业医师</v>
          </cell>
          <cell r="I682" t="str">
            <v>心血管内科+感染科</v>
          </cell>
          <cell r="J682">
            <v>-20</v>
          </cell>
          <cell r="K682">
            <v>-20</v>
          </cell>
          <cell r="L682">
            <v>-20</v>
          </cell>
          <cell r="M682">
            <v>-60</v>
          </cell>
        </row>
        <row r="683">
          <cell r="B683">
            <v>622024</v>
          </cell>
          <cell r="C683">
            <v>15277</v>
          </cell>
          <cell r="D683" t="str">
            <v>内科</v>
          </cell>
          <cell r="E683">
            <v>18968759611</v>
          </cell>
          <cell r="F683" t="str">
            <v>2022年</v>
          </cell>
          <cell r="G683" t="str">
            <v>住院医师-本院</v>
          </cell>
          <cell r="H683" t="str">
            <v>执业医师</v>
          </cell>
          <cell r="I683" t="str">
            <v>心血管内科</v>
          </cell>
        </row>
        <row r="683">
          <cell r="M683">
            <v>0</v>
          </cell>
        </row>
        <row r="684">
          <cell r="B684" t="str">
            <v>729L65</v>
          </cell>
          <cell r="C684">
            <v>15388</v>
          </cell>
          <cell r="D684" t="str">
            <v>超声医学科</v>
          </cell>
          <cell r="E684">
            <v>13968866338</v>
          </cell>
          <cell r="F684" t="str">
            <v>2022年</v>
          </cell>
          <cell r="G684" t="str">
            <v>住院医师-外院</v>
          </cell>
          <cell r="H684" t="str">
            <v>执业医师</v>
          </cell>
          <cell r="I684" t="str">
            <v>超声科</v>
          </cell>
          <cell r="J684">
            <v>-20</v>
          </cell>
          <cell r="K684">
            <v>-20</v>
          </cell>
          <cell r="L684">
            <v>-20</v>
          </cell>
          <cell r="M684">
            <v>-60</v>
          </cell>
        </row>
        <row r="685">
          <cell r="B685" t="str">
            <v>729L70</v>
          </cell>
          <cell r="C685">
            <v>15393</v>
          </cell>
          <cell r="D685" t="str">
            <v>超声医学科</v>
          </cell>
          <cell r="E685">
            <v>15158577729</v>
          </cell>
          <cell r="F685" t="str">
            <v>2022年</v>
          </cell>
          <cell r="G685" t="str">
            <v>住院医师-外院</v>
          </cell>
          <cell r="H685" t="str">
            <v>无</v>
          </cell>
          <cell r="I685" t="str">
            <v>超声科</v>
          </cell>
          <cell r="J685">
            <v>-20</v>
          </cell>
        </row>
        <row r="685">
          <cell r="M685">
            <v>-20</v>
          </cell>
        </row>
        <row r="686">
          <cell r="B686">
            <v>122017</v>
          </cell>
          <cell r="C686">
            <v>15321</v>
          </cell>
          <cell r="D686" t="str">
            <v>超声医学科</v>
          </cell>
          <cell r="E686">
            <v>13605778243</v>
          </cell>
          <cell r="F686" t="str">
            <v>2022年</v>
          </cell>
          <cell r="G686" t="str">
            <v>住院医师-本院</v>
          </cell>
          <cell r="H686" t="str">
            <v>执业医师</v>
          </cell>
          <cell r="I686" t="str">
            <v>超声科</v>
          </cell>
          <cell r="J686">
            <v>-20</v>
          </cell>
          <cell r="K686">
            <v>-20</v>
          </cell>
          <cell r="L686">
            <v>-20</v>
          </cell>
          <cell r="M686">
            <v>-60</v>
          </cell>
        </row>
        <row r="687">
          <cell r="B687">
            <v>122003</v>
          </cell>
          <cell r="C687">
            <v>15261</v>
          </cell>
          <cell r="D687" t="str">
            <v>超声医学科</v>
          </cell>
          <cell r="E687">
            <v>18375760074</v>
          </cell>
          <cell r="F687" t="str">
            <v>2022年</v>
          </cell>
          <cell r="G687" t="str">
            <v>住院医师-本院</v>
          </cell>
          <cell r="H687" t="str">
            <v>执业医师</v>
          </cell>
          <cell r="I687" t="str">
            <v>超声科</v>
          </cell>
          <cell r="J687">
            <v>-20</v>
          </cell>
          <cell r="K687">
            <v>-20</v>
          </cell>
          <cell r="L687">
            <v>-20</v>
          </cell>
          <cell r="M687">
            <v>-60</v>
          </cell>
        </row>
        <row r="688">
          <cell r="B688">
            <v>122004</v>
          </cell>
          <cell r="C688">
            <v>15262</v>
          </cell>
          <cell r="D688" t="str">
            <v>超声医学科</v>
          </cell>
          <cell r="E688">
            <v>17826865126</v>
          </cell>
          <cell r="F688" t="str">
            <v>2022年</v>
          </cell>
          <cell r="G688" t="str">
            <v>住院医师-本院</v>
          </cell>
          <cell r="H688" t="str">
            <v>执业医师</v>
          </cell>
          <cell r="I688" t="str">
            <v>超声科</v>
          </cell>
          <cell r="J688">
            <v>-20</v>
          </cell>
          <cell r="K688">
            <v>-20</v>
          </cell>
          <cell r="L688">
            <v>-20</v>
          </cell>
          <cell r="M688">
            <v>-60</v>
          </cell>
        </row>
        <row r="689">
          <cell r="B689" t="str">
            <v>730L13</v>
          </cell>
          <cell r="C689">
            <v>15436</v>
          </cell>
          <cell r="D689" t="str">
            <v>超声医学科</v>
          </cell>
          <cell r="E689">
            <v>15957674628</v>
          </cell>
          <cell r="F689" t="str">
            <v>2022年</v>
          </cell>
          <cell r="G689" t="str">
            <v>住院医师-外院</v>
          </cell>
          <cell r="H689" t="str">
            <v>无</v>
          </cell>
          <cell r="I689" t="str">
            <v>超声科</v>
          </cell>
        </row>
        <row r="689">
          <cell r="L689">
            <v>-20</v>
          </cell>
          <cell r="M689">
            <v>-20</v>
          </cell>
        </row>
        <row r="690">
          <cell r="B690">
            <v>122002</v>
          </cell>
          <cell r="C690">
            <v>15260</v>
          </cell>
          <cell r="D690" t="str">
            <v>超声医学科</v>
          </cell>
          <cell r="E690">
            <v>15257760153</v>
          </cell>
          <cell r="F690" t="str">
            <v>2022年</v>
          </cell>
          <cell r="G690" t="str">
            <v>住院医师-本院</v>
          </cell>
          <cell r="H690" t="str">
            <v>执业医师</v>
          </cell>
          <cell r="I690" t="str">
            <v>超声科</v>
          </cell>
        </row>
        <row r="690">
          <cell r="L690">
            <v>-20</v>
          </cell>
          <cell r="M690">
            <v>-20</v>
          </cell>
        </row>
        <row r="691">
          <cell r="B691" t="str">
            <v>730L50</v>
          </cell>
          <cell r="C691">
            <v>15473</v>
          </cell>
          <cell r="D691" t="str">
            <v>超声医学科</v>
          </cell>
          <cell r="E691">
            <v>13868859224</v>
          </cell>
          <cell r="F691" t="str">
            <v>2022年</v>
          </cell>
          <cell r="G691" t="str">
            <v>住院医师-外院</v>
          </cell>
          <cell r="H691" t="str">
            <v>执业医师</v>
          </cell>
          <cell r="I691" t="str">
            <v>超声科</v>
          </cell>
          <cell r="J691">
            <v>-20</v>
          </cell>
          <cell r="K691">
            <v>-20</v>
          </cell>
          <cell r="L691">
            <v>-20</v>
          </cell>
          <cell r="M691">
            <v>-60</v>
          </cell>
        </row>
        <row r="692">
          <cell r="B692">
            <v>122001</v>
          </cell>
          <cell r="C692">
            <v>15259</v>
          </cell>
          <cell r="D692" t="str">
            <v>超声医学科</v>
          </cell>
          <cell r="E692">
            <v>15058755328</v>
          </cell>
          <cell r="F692" t="str">
            <v>2022年</v>
          </cell>
          <cell r="G692" t="str">
            <v>住院医师-本院</v>
          </cell>
          <cell r="H692" t="str">
            <v>执业医师</v>
          </cell>
          <cell r="I692" t="str">
            <v>急诊科</v>
          </cell>
        </row>
        <row r="692">
          <cell r="K692">
            <v>-20</v>
          </cell>
          <cell r="L692">
            <v>-20</v>
          </cell>
          <cell r="M692">
            <v>-40</v>
          </cell>
        </row>
        <row r="693">
          <cell r="B693" t="str">
            <v>729L60</v>
          </cell>
          <cell r="C693">
            <v>15383</v>
          </cell>
          <cell r="D693" t="str">
            <v>儿科</v>
          </cell>
          <cell r="E693">
            <v>13516764751</v>
          </cell>
          <cell r="F693" t="str">
            <v>2022年</v>
          </cell>
          <cell r="G693" t="str">
            <v>住院医师-外院</v>
          </cell>
          <cell r="H693" t="str">
            <v>无</v>
          </cell>
          <cell r="I693" t="str">
            <v>儿科（儿科血液及肿瘤）</v>
          </cell>
        </row>
        <row r="693">
          <cell r="M693">
            <v>0</v>
          </cell>
        </row>
        <row r="694">
          <cell r="B694" t="str">
            <v>730L52</v>
          </cell>
          <cell r="C694">
            <v>15475</v>
          </cell>
          <cell r="D694" t="str">
            <v>儿科</v>
          </cell>
          <cell r="E694">
            <v>15067898038</v>
          </cell>
          <cell r="F694" t="str">
            <v>2022年</v>
          </cell>
          <cell r="G694" t="str">
            <v>住院医师-外院</v>
          </cell>
          <cell r="H694" t="str">
            <v>无</v>
          </cell>
          <cell r="I694" t="str">
            <v>儿科（儿科消化内科）</v>
          </cell>
          <cell r="J694">
            <v>-20</v>
          </cell>
          <cell r="K694">
            <v>-20</v>
          </cell>
          <cell r="L694">
            <v>-20</v>
          </cell>
          <cell r="M694">
            <v>-60</v>
          </cell>
        </row>
        <row r="695">
          <cell r="B695" t="str">
            <v>729L80</v>
          </cell>
          <cell r="C695">
            <v>15404</v>
          </cell>
          <cell r="D695" t="str">
            <v>耳鼻咽喉科</v>
          </cell>
          <cell r="E695">
            <v>13185881588</v>
          </cell>
          <cell r="F695" t="str">
            <v>2022年</v>
          </cell>
          <cell r="G695" t="str">
            <v>住院医师-外院</v>
          </cell>
          <cell r="H695" t="str">
            <v>助理执业医师</v>
          </cell>
          <cell r="I695" t="str">
            <v>耳鼻咽喉科（鼻科病房）</v>
          </cell>
          <cell r="J695">
            <v>-20</v>
          </cell>
          <cell r="K695">
            <v>-20</v>
          </cell>
          <cell r="L695">
            <v>-20</v>
          </cell>
          <cell r="M695">
            <v>-60</v>
          </cell>
        </row>
        <row r="696">
          <cell r="B696" t="str">
            <v>730L31</v>
          </cell>
          <cell r="C696">
            <v>15454</v>
          </cell>
          <cell r="D696" t="str">
            <v>耳鼻咽喉科</v>
          </cell>
          <cell r="E696">
            <v>18268160677</v>
          </cell>
          <cell r="F696" t="str">
            <v>2022年</v>
          </cell>
          <cell r="G696" t="str">
            <v>住院医师-外院</v>
          </cell>
          <cell r="H696" t="str">
            <v>执业医师</v>
          </cell>
          <cell r="I696" t="str">
            <v>耳鼻咽喉科（咽喉头颈科病房）</v>
          </cell>
          <cell r="J696">
            <v>-20</v>
          </cell>
          <cell r="K696">
            <v>-20</v>
          </cell>
          <cell r="L696">
            <v>-20</v>
          </cell>
          <cell r="M696">
            <v>-60</v>
          </cell>
        </row>
        <row r="697">
          <cell r="B697" t="str">
            <v>729L74</v>
          </cell>
          <cell r="C697">
            <v>15397</v>
          </cell>
          <cell r="D697" t="str">
            <v>放射科</v>
          </cell>
          <cell r="E697">
            <v>15305887481</v>
          </cell>
          <cell r="F697" t="str">
            <v>2022年</v>
          </cell>
          <cell r="G697" t="str">
            <v>住院医师-外院</v>
          </cell>
          <cell r="H697" t="str">
            <v>无</v>
          </cell>
          <cell r="I697" t="str">
            <v>超声科</v>
          </cell>
          <cell r="J697">
            <v>-20</v>
          </cell>
          <cell r="K697">
            <v>-20</v>
          </cell>
          <cell r="L697">
            <v>-20</v>
          </cell>
          <cell r="M697">
            <v>-60</v>
          </cell>
        </row>
        <row r="698">
          <cell r="B698" t="str">
            <v>730L29</v>
          </cell>
          <cell r="C698">
            <v>15452</v>
          </cell>
          <cell r="D698" t="str">
            <v>放射科</v>
          </cell>
          <cell r="E698">
            <v>13586170210</v>
          </cell>
          <cell r="F698" t="str">
            <v>2022年</v>
          </cell>
          <cell r="G698" t="str">
            <v>住院医师-外院</v>
          </cell>
          <cell r="H698" t="str">
            <v>无</v>
          </cell>
          <cell r="I698" t="str">
            <v>感染科</v>
          </cell>
          <cell r="J698">
            <v>-20</v>
          </cell>
          <cell r="K698">
            <v>-20</v>
          </cell>
          <cell r="L698">
            <v>-20</v>
          </cell>
          <cell r="M698">
            <v>-60</v>
          </cell>
        </row>
        <row r="699">
          <cell r="B699" t="str">
            <v>729L57</v>
          </cell>
          <cell r="C699">
            <v>15380</v>
          </cell>
          <cell r="D699" t="str">
            <v>放射科</v>
          </cell>
          <cell r="E699">
            <v>13806809107</v>
          </cell>
          <cell r="F699" t="str">
            <v>2022年</v>
          </cell>
          <cell r="G699" t="str">
            <v>住院医师-外院</v>
          </cell>
          <cell r="H699" t="str">
            <v>无</v>
          </cell>
          <cell r="I699" t="str">
            <v>放射科（腹部影像）</v>
          </cell>
          <cell r="J699">
            <v>-20</v>
          </cell>
          <cell r="K699">
            <v>-20</v>
          </cell>
          <cell r="L699">
            <v>-20</v>
          </cell>
          <cell r="M699">
            <v>-60</v>
          </cell>
        </row>
        <row r="700">
          <cell r="B700" t="str">
            <v>730L02</v>
          </cell>
          <cell r="C700">
            <v>15425</v>
          </cell>
          <cell r="D700" t="str">
            <v>放射科</v>
          </cell>
          <cell r="E700">
            <v>13221856710</v>
          </cell>
          <cell r="F700" t="str">
            <v>2022年</v>
          </cell>
          <cell r="G700" t="str">
            <v>住院医师-外院</v>
          </cell>
          <cell r="H700" t="str">
            <v>无</v>
          </cell>
          <cell r="I700" t="str">
            <v>放射科（神经头颈影像）</v>
          </cell>
          <cell r="J700">
            <v>-20</v>
          </cell>
          <cell r="K700">
            <v>-20</v>
          </cell>
          <cell r="L700">
            <v>-20</v>
          </cell>
          <cell r="M700">
            <v>-60</v>
          </cell>
        </row>
        <row r="701">
          <cell r="B701">
            <v>622033</v>
          </cell>
          <cell r="C701">
            <v>15515</v>
          </cell>
          <cell r="D701" t="str">
            <v>放射肿瘤科</v>
          </cell>
          <cell r="E701">
            <v>15757102659</v>
          </cell>
          <cell r="F701" t="str">
            <v>2022年</v>
          </cell>
          <cell r="G701" t="str">
            <v>住院医师-本院</v>
          </cell>
          <cell r="H701" t="str">
            <v>执业医师</v>
          </cell>
          <cell r="I701" t="str">
            <v>放射科</v>
          </cell>
        </row>
        <row r="701">
          <cell r="L701">
            <v>-20</v>
          </cell>
          <cell r="M701">
            <v>-20</v>
          </cell>
        </row>
        <row r="702">
          <cell r="B702" t="str">
            <v>730L46</v>
          </cell>
          <cell r="C702">
            <v>15469</v>
          </cell>
          <cell r="D702" t="str">
            <v>妇产科</v>
          </cell>
          <cell r="E702">
            <v>13968851053</v>
          </cell>
          <cell r="F702" t="str">
            <v>2022年</v>
          </cell>
          <cell r="G702" t="str">
            <v>住院医师-外院</v>
          </cell>
          <cell r="H702" t="str">
            <v>执业医师</v>
          </cell>
          <cell r="I702" t="str">
            <v>计生（门诊或病房）</v>
          </cell>
          <cell r="J702">
            <v>-20</v>
          </cell>
          <cell r="K702">
            <v>-20</v>
          </cell>
          <cell r="L702">
            <v>-20</v>
          </cell>
          <cell r="M702">
            <v>-60</v>
          </cell>
        </row>
        <row r="703">
          <cell r="B703" t="str">
            <v>730L65</v>
          </cell>
          <cell r="C703">
            <v>15488</v>
          </cell>
          <cell r="D703" t="str">
            <v>妇产科</v>
          </cell>
          <cell r="E703">
            <v>15058318029</v>
          </cell>
          <cell r="F703" t="str">
            <v>2022年</v>
          </cell>
          <cell r="G703" t="str">
            <v>住院医师-外院</v>
          </cell>
          <cell r="H703" t="str">
            <v>执业医师</v>
          </cell>
          <cell r="I703" t="str">
            <v>计生（门诊或病房）</v>
          </cell>
          <cell r="J703">
            <v>-20</v>
          </cell>
          <cell r="K703">
            <v>-20</v>
          </cell>
          <cell r="L703">
            <v>-20</v>
          </cell>
          <cell r="M703">
            <v>-60</v>
          </cell>
        </row>
        <row r="704">
          <cell r="B704" t="str">
            <v>731L06</v>
          </cell>
          <cell r="C704">
            <v>15535</v>
          </cell>
          <cell r="D704" t="str">
            <v>骨科</v>
          </cell>
          <cell r="E704">
            <v>13506779165</v>
          </cell>
          <cell r="F704" t="str">
            <v>2022年</v>
          </cell>
          <cell r="G704" t="str">
            <v>住院医师-外院</v>
          </cell>
          <cell r="H704" t="str">
            <v>执业医师</v>
          </cell>
          <cell r="I704" t="str">
            <v>康复医学科（骨科康复）</v>
          </cell>
        </row>
        <row r="704">
          <cell r="M704">
            <v>0</v>
          </cell>
        </row>
        <row r="705">
          <cell r="B705">
            <v>622022</v>
          </cell>
          <cell r="C705">
            <v>15276</v>
          </cell>
          <cell r="D705" t="str">
            <v>骨科</v>
          </cell>
          <cell r="E705">
            <v>15067752022</v>
          </cell>
          <cell r="F705" t="str">
            <v>2022年</v>
          </cell>
          <cell r="G705" t="str">
            <v>住院医师-本院</v>
          </cell>
          <cell r="H705" t="str">
            <v>执业医师</v>
          </cell>
          <cell r="I705" t="str">
            <v>放射科</v>
          </cell>
        </row>
        <row r="705">
          <cell r="M705">
            <v>0</v>
          </cell>
        </row>
        <row r="706">
          <cell r="B706" t="str">
            <v>730L21</v>
          </cell>
          <cell r="C706">
            <v>15444</v>
          </cell>
          <cell r="D706" t="str">
            <v>骨科</v>
          </cell>
          <cell r="E706">
            <v>18357767721</v>
          </cell>
          <cell r="F706" t="str">
            <v>2022年</v>
          </cell>
          <cell r="G706" t="str">
            <v>住院医师-外院</v>
          </cell>
          <cell r="H706" t="str">
            <v>执业医师</v>
          </cell>
          <cell r="I706" t="str">
            <v>放射科</v>
          </cell>
        </row>
        <row r="706">
          <cell r="M706">
            <v>0</v>
          </cell>
        </row>
        <row r="707">
          <cell r="B707">
            <v>622032</v>
          </cell>
          <cell r="C707">
            <v>15513</v>
          </cell>
          <cell r="D707" t="str">
            <v>骨科</v>
          </cell>
          <cell r="E707">
            <v>15258695657</v>
          </cell>
          <cell r="F707" t="str">
            <v>2022年</v>
          </cell>
          <cell r="G707" t="str">
            <v>住院医师-本院</v>
          </cell>
          <cell r="H707" t="str">
            <v>执业医师</v>
          </cell>
          <cell r="I707" t="str">
            <v>肝胆外科</v>
          </cell>
          <cell r="J707">
            <v>-20</v>
          </cell>
        </row>
        <row r="707">
          <cell r="L707">
            <v>-20</v>
          </cell>
          <cell r="M707">
            <v>-40</v>
          </cell>
        </row>
        <row r="708">
          <cell r="B708" t="str">
            <v>730L36</v>
          </cell>
          <cell r="C708">
            <v>15459</v>
          </cell>
          <cell r="D708" t="str">
            <v>骨科</v>
          </cell>
          <cell r="E708">
            <v>15158589861</v>
          </cell>
          <cell r="F708" t="str">
            <v>2022年</v>
          </cell>
          <cell r="G708" t="str">
            <v>住院医师-外院</v>
          </cell>
          <cell r="H708" t="str">
            <v>执业医师</v>
          </cell>
          <cell r="I708" t="str">
            <v>乳腺外科B+结直肠肛门外科</v>
          </cell>
        </row>
        <row r="708">
          <cell r="L708">
            <v>-20</v>
          </cell>
          <cell r="M708">
            <v>-20</v>
          </cell>
        </row>
        <row r="709">
          <cell r="B709" t="str">
            <v>730L05</v>
          </cell>
          <cell r="C709">
            <v>15428</v>
          </cell>
          <cell r="D709" t="str">
            <v>急诊科</v>
          </cell>
          <cell r="E709">
            <v>15967857794</v>
          </cell>
          <cell r="F709" t="str">
            <v>2022年</v>
          </cell>
          <cell r="G709" t="str">
            <v>住院医师-外院</v>
          </cell>
          <cell r="H709" t="str">
            <v>无</v>
          </cell>
          <cell r="I709" t="str">
            <v>老院急诊外科</v>
          </cell>
          <cell r="J709">
            <v>-20</v>
          </cell>
          <cell r="K709">
            <v>-20</v>
          </cell>
          <cell r="L709">
            <v>-20</v>
          </cell>
          <cell r="M709">
            <v>-60</v>
          </cell>
        </row>
        <row r="710">
          <cell r="B710" t="str">
            <v>729L78</v>
          </cell>
          <cell r="C710">
            <v>15402</v>
          </cell>
          <cell r="D710" t="str">
            <v>精神科</v>
          </cell>
          <cell r="E710">
            <v>17356293733</v>
          </cell>
          <cell r="F710" t="str">
            <v>2022年</v>
          </cell>
          <cell r="G710" t="str">
            <v>住院医师-外院</v>
          </cell>
          <cell r="H710" t="str">
            <v>执业医师</v>
          </cell>
          <cell r="I710" t="str">
            <v>精神科（精神科普通病房）</v>
          </cell>
        </row>
        <row r="710">
          <cell r="M710">
            <v>0</v>
          </cell>
        </row>
        <row r="711">
          <cell r="B711" t="str">
            <v>729L69</v>
          </cell>
          <cell r="C711">
            <v>15392</v>
          </cell>
          <cell r="D711" t="str">
            <v>口腔全科</v>
          </cell>
          <cell r="E711">
            <v>15157637797</v>
          </cell>
          <cell r="F711" t="str">
            <v>2022年</v>
          </cell>
          <cell r="G711" t="str">
            <v>住院医师-外院</v>
          </cell>
          <cell r="H711" t="str">
            <v>执业医师</v>
          </cell>
          <cell r="I711" t="str">
            <v>口腔科（口腔颌面影像科）</v>
          </cell>
          <cell r="J711">
            <v>-20</v>
          </cell>
          <cell r="K711">
            <v>-20</v>
          </cell>
          <cell r="L711">
            <v>-20</v>
          </cell>
          <cell r="M711">
            <v>-60</v>
          </cell>
        </row>
        <row r="712">
          <cell r="B712" t="str">
            <v>729L94</v>
          </cell>
          <cell r="C712">
            <v>15418</v>
          </cell>
          <cell r="D712" t="str">
            <v>口腔全科</v>
          </cell>
          <cell r="E712">
            <v>13750690577</v>
          </cell>
          <cell r="F712" t="str">
            <v>2022年</v>
          </cell>
          <cell r="G712" t="str">
            <v>住院医师-外院</v>
          </cell>
          <cell r="H712" t="str">
            <v>无</v>
          </cell>
          <cell r="I712" t="str">
            <v>口腔科（口腔颌面影像科）</v>
          </cell>
          <cell r="J712">
            <v>-20</v>
          </cell>
          <cell r="K712">
            <v>-20</v>
          </cell>
          <cell r="L712">
            <v>-20</v>
          </cell>
          <cell r="M712">
            <v>-60</v>
          </cell>
        </row>
        <row r="713">
          <cell r="B713" t="str">
            <v>730L38</v>
          </cell>
          <cell r="C713">
            <v>15461</v>
          </cell>
          <cell r="D713" t="str">
            <v>口腔全科</v>
          </cell>
          <cell r="E713">
            <v>17858903216</v>
          </cell>
          <cell r="F713" t="str">
            <v>2022年</v>
          </cell>
          <cell r="G713" t="str">
            <v>住院医师-外院</v>
          </cell>
          <cell r="H713" t="str">
            <v>执业医师</v>
          </cell>
          <cell r="I713" t="str">
            <v>口腔科（口腔颌面影像科）</v>
          </cell>
          <cell r="J713">
            <v>-20</v>
          </cell>
          <cell r="K713">
            <v>-20</v>
          </cell>
          <cell r="L713">
            <v>-20</v>
          </cell>
          <cell r="M713">
            <v>-60</v>
          </cell>
        </row>
        <row r="714">
          <cell r="B714" t="str">
            <v>730L59</v>
          </cell>
          <cell r="C714">
            <v>15482</v>
          </cell>
          <cell r="D714" t="str">
            <v>口腔全科</v>
          </cell>
          <cell r="E714">
            <v>15906773757</v>
          </cell>
          <cell r="F714" t="str">
            <v>2022年</v>
          </cell>
          <cell r="G714" t="str">
            <v>住院医师-外院</v>
          </cell>
          <cell r="H714" t="str">
            <v>执业医师</v>
          </cell>
          <cell r="I714" t="str">
            <v>口腔科（口腔预防科）</v>
          </cell>
        </row>
        <row r="714">
          <cell r="M714">
            <v>0</v>
          </cell>
        </row>
        <row r="715">
          <cell r="B715" t="str">
            <v>730L69</v>
          </cell>
          <cell r="C715">
            <v>15492</v>
          </cell>
          <cell r="D715" t="str">
            <v>口腔全科</v>
          </cell>
          <cell r="E715">
            <v>13165890215</v>
          </cell>
          <cell r="F715" t="str">
            <v>2022年</v>
          </cell>
          <cell r="G715" t="str">
            <v>住院医师-外院</v>
          </cell>
          <cell r="H715" t="str">
            <v>执业医师</v>
          </cell>
          <cell r="I715" t="str">
            <v>口腔科（牙体牙髓科）</v>
          </cell>
        </row>
        <row r="715">
          <cell r="L715">
            <v>-20</v>
          </cell>
          <cell r="M715">
            <v>-20</v>
          </cell>
        </row>
        <row r="716">
          <cell r="B716" t="str">
            <v>729L92</v>
          </cell>
          <cell r="C716">
            <v>15416</v>
          </cell>
          <cell r="D716" t="str">
            <v>口腔全科</v>
          </cell>
          <cell r="E716">
            <v>18711198459</v>
          </cell>
          <cell r="F716" t="str">
            <v>2022年</v>
          </cell>
          <cell r="G716" t="str">
            <v>住院医师-外院</v>
          </cell>
          <cell r="H716" t="str">
            <v>执业医师</v>
          </cell>
          <cell r="I716" t="str">
            <v>口腔科（牙体牙髓科）</v>
          </cell>
        </row>
        <row r="716">
          <cell r="L716">
            <v>-20</v>
          </cell>
          <cell r="M716">
            <v>-20</v>
          </cell>
        </row>
        <row r="717">
          <cell r="B717" t="str">
            <v>730L01</v>
          </cell>
          <cell r="C717">
            <v>15424</v>
          </cell>
          <cell r="D717" t="str">
            <v>口腔全科</v>
          </cell>
          <cell r="E717">
            <v>15088922688</v>
          </cell>
          <cell r="F717" t="str">
            <v>2022年</v>
          </cell>
          <cell r="G717" t="str">
            <v>住院医师-外院</v>
          </cell>
          <cell r="H717" t="str">
            <v>无</v>
          </cell>
          <cell r="I717" t="str">
            <v>口腔科（口腔颌面影像科）</v>
          </cell>
          <cell r="J717">
            <v>-20</v>
          </cell>
          <cell r="K717">
            <v>-20</v>
          </cell>
          <cell r="L717">
            <v>-20</v>
          </cell>
          <cell r="M717">
            <v>-60</v>
          </cell>
        </row>
        <row r="718">
          <cell r="B718" t="str">
            <v>730L24</v>
          </cell>
          <cell r="C718">
            <v>15447</v>
          </cell>
          <cell r="D718" t="str">
            <v>口腔全科</v>
          </cell>
          <cell r="E718">
            <v>15058740868</v>
          </cell>
          <cell r="F718" t="str">
            <v>2022年</v>
          </cell>
          <cell r="G718" t="str">
            <v>住院医师-外院</v>
          </cell>
          <cell r="H718" t="str">
            <v>执业医师</v>
          </cell>
          <cell r="I718" t="str">
            <v>口腔科（口腔颌面影像科）</v>
          </cell>
          <cell r="J718">
            <v>-20</v>
          </cell>
          <cell r="K718">
            <v>-20</v>
          </cell>
          <cell r="L718">
            <v>-20</v>
          </cell>
          <cell r="M718">
            <v>-60</v>
          </cell>
        </row>
        <row r="719">
          <cell r="B719" t="str">
            <v>730L35</v>
          </cell>
          <cell r="C719">
            <v>15458</v>
          </cell>
          <cell r="D719" t="str">
            <v>口腔全科</v>
          </cell>
          <cell r="E719">
            <v>13567743965</v>
          </cell>
          <cell r="F719" t="str">
            <v>2022年</v>
          </cell>
          <cell r="G719" t="str">
            <v>住院医师-外院</v>
          </cell>
          <cell r="H719" t="str">
            <v>无</v>
          </cell>
          <cell r="I719" t="str">
            <v>口腔科（口腔颌面影像科）</v>
          </cell>
        </row>
        <row r="719">
          <cell r="K719">
            <v>-20</v>
          </cell>
          <cell r="L719">
            <v>-20</v>
          </cell>
          <cell r="M719">
            <v>-40</v>
          </cell>
        </row>
        <row r="720">
          <cell r="B720">
            <v>122024</v>
          </cell>
          <cell r="C720">
            <v>15328</v>
          </cell>
          <cell r="D720" t="str">
            <v>临床病理科</v>
          </cell>
          <cell r="E720">
            <v>15610040398</v>
          </cell>
          <cell r="F720" t="str">
            <v>2022年</v>
          </cell>
          <cell r="G720" t="str">
            <v>住院医师-本院</v>
          </cell>
          <cell r="H720" t="str">
            <v>执业医师</v>
          </cell>
          <cell r="I720" t="str">
            <v>超声科</v>
          </cell>
          <cell r="J720">
            <v>-20</v>
          </cell>
          <cell r="K720">
            <v>-20</v>
          </cell>
          <cell r="L720">
            <v>-20</v>
          </cell>
          <cell r="M720">
            <v>-60</v>
          </cell>
        </row>
        <row r="721">
          <cell r="B721">
            <v>122083</v>
          </cell>
          <cell r="C721">
            <v>15365</v>
          </cell>
          <cell r="D721" t="str">
            <v>临床病理科</v>
          </cell>
          <cell r="E721">
            <v>13858816846</v>
          </cell>
          <cell r="F721" t="str">
            <v>2022年</v>
          </cell>
          <cell r="G721" t="str">
            <v>住院医师-本院</v>
          </cell>
          <cell r="H721" t="str">
            <v>执业医师</v>
          </cell>
          <cell r="I721" t="str">
            <v>病理科（常见病组织病理诊断）</v>
          </cell>
        </row>
        <row r="721">
          <cell r="M721">
            <v>0</v>
          </cell>
        </row>
        <row r="722">
          <cell r="B722" t="str">
            <v>730L06</v>
          </cell>
          <cell r="C722">
            <v>15429</v>
          </cell>
          <cell r="D722" t="str">
            <v>临床病理科</v>
          </cell>
          <cell r="E722">
            <v>15167654387</v>
          </cell>
          <cell r="F722" t="str">
            <v>2022年</v>
          </cell>
          <cell r="G722" t="str">
            <v>住院医师-外院</v>
          </cell>
          <cell r="H722" t="str">
            <v>无</v>
          </cell>
          <cell r="I722" t="str">
            <v>病理科（常见病组织病理诊断）</v>
          </cell>
          <cell r="J722">
            <v>-20</v>
          </cell>
          <cell r="K722">
            <v>-20</v>
          </cell>
          <cell r="L722">
            <v>-20</v>
          </cell>
          <cell r="M722">
            <v>-60</v>
          </cell>
        </row>
        <row r="723">
          <cell r="B723" t="str">
            <v>730L30</v>
          </cell>
          <cell r="C723">
            <v>15453</v>
          </cell>
          <cell r="D723" t="str">
            <v>临床病理科</v>
          </cell>
          <cell r="E723">
            <v>13736279755</v>
          </cell>
          <cell r="F723" t="str">
            <v>2022年</v>
          </cell>
          <cell r="G723" t="str">
            <v>住院医师-外院</v>
          </cell>
          <cell r="H723" t="str">
            <v>执业医师</v>
          </cell>
          <cell r="I723" t="str">
            <v>病理科（常见病组织病理诊断）</v>
          </cell>
          <cell r="J723">
            <v>-20</v>
          </cell>
          <cell r="K723">
            <v>-20</v>
          </cell>
          <cell r="L723">
            <v>-20</v>
          </cell>
          <cell r="M723">
            <v>-60</v>
          </cell>
        </row>
        <row r="724">
          <cell r="B724">
            <v>122008</v>
          </cell>
          <cell r="C724">
            <v>15312</v>
          </cell>
          <cell r="D724" t="str">
            <v>麻醉科</v>
          </cell>
          <cell r="E724">
            <v>15867751001</v>
          </cell>
          <cell r="F724" t="str">
            <v>2022年</v>
          </cell>
          <cell r="G724" t="str">
            <v>住院医师-本院</v>
          </cell>
          <cell r="H724" t="str">
            <v>执业医师</v>
          </cell>
          <cell r="I724" t="str">
            <v>麻醉科（骨科麻醉）</v>
          </cell>
          <cell r="J724">
            <v>-20</v>
          </cell>
          <cell r="K724">
            <v>-20</v>
          </cell>
          <cell r="L724">
            <v>-20</v>
          </cell>
          <cell r="M724">
            <v>-60</v>
          </cell>
        </row>
        <row r="725">
          <cell r="B725">
            <v>122007</v>
          </cell>
          <cell r="C725">
            <v>15311</v>
          </cell>
          <cell r="D725" t="str">
            <v>麻醉科</v>
          </cell>
          <cell r="E725">
            <v>15057538938</v>
          </cell>
          <cell r="F725" t="str">
            <v>2022年</v>
          </cell>
          <cell r="G725" t="str">
            <v>住院医师-本院</v>
          </cell>
          <cell r="H725" t="str">
            <v>执业医师</v>
          </cell>
          <cell r="I725" t="str">
            <v>心胸外科</v>
          </cell>
          <cell r="J725">
            <v>-20</v>
          </cell>
          <cell r="K725">
            <v>-20</v>
          </cell>
          <cell r="L725">
            <v>-20</v>
          </cell>
          <cell r="M725">
            <v>-60</v>
          </cell>
        </row>
        <row r="726">
          <cell r="B726" t="str">
            <v>729L96</v>
          </cell>
          <cell r="C726">
            <v>15420</v>
          </cell>
          <cell r="D726" t="str">
            <v>麻醉科</v>
          </cell>
          <cell r="E726">
            <v>15088929908</v>
          </cell>
          <cell r="F726" t="str">
            <v>2022年</v>
          </cell>
          <cell r="G726" t="str">
            <v>住院医师-外院</v>
          </cell>
          <cell r="H726" t="str">
            <v>无</v>
          </cell>
          <cell r="I726" t="str">
            <v>麻醉科（普外科麻醉）</v>
          </cell>
          <cell r="J726">
            <v>-20</v>
          </cell>
          <cell r="K726">
            <v>-20</v>
          </cell>
          <cell r="L726">
            <v>-20</v>
          </cell>
          <cell r="M726">
            <v>-60</v>
          </cell>
        </row>
        <row r="727">
          <cell r="B727" t="str">
            <v>730L44</v>
          </cell>
          <cell r="C727">
            <v>15467</v>
          </cell>
          <cell r="D727" t="str">
            <v>麻醉科</v>
          </cell>
          <cell r="E727">
            <v>17764537177</v>
          </cell>
          <cell r="F727" t="str">
            <v>2022年</v>
          </cell>
          <cell r="G727" t="str">
            <v>住院医师-外院</v>
          </cell>
          <cell r="H727" t="str">
            <v>无</v>
          </cell>
          <cell r="I727" t="str">
            <v>麻醉科（妇产科麻醉）</v>
          </cell>
        </row>
        <row r="727">
          <cell r="L727">
            <v>-20</v>
          </cell>
          <cell r="M727">
            <v>-20</v>
          </cell>
        </row>
        <row r="728">
          <cell r="B728" t="str">
            <v>730L70</v>
          </cell>
          <cell r="C728">
            <v>15493</v>
          </cell>
          <cell r="D728" t="str">
            <v>麻醉科</v>
          </cell>
          <cell r="E728">
            <v>15067817332</v>
          </cell>
          <cell r="F728" t="str">
            <v>2022年</v>
          </cell>
          <cell r="G728" t="str">
            <v>住院医师-外院</v>
          </cell>
          <cell r="H728" t="str">
            <v>执业医师</v>
          </cell>
          <cell r="I728" t="str">
            <v>麻醉科（妇产科麻醉）</v>
          </cell>
        </row>
        <row r="728">
          <cell r="L728">
            <v>-20</v>
          </cell>
          <cell r="M728">
            <v>-20</v>
          </cell>
        </row>
        <row r="729">
          <cell r="B729" t="str">
            <v>729L76</v>
          </cell>
          <cell r="C729">
            <v>15399</v>
          </cell>
          <cell r="D729" t="str">
            <v>麻醉科</v>
          </cell>
          <cell r="E729">
            <v>13587637023</v>
          </cell>
          <cell r="F729" t="str">
            <v>2022年</v>
          </cell>
          <cell r="G729" t="str">
            <v>住院医师-外院</v>
          </cell>
          <cell r="H729" t="str">
            <v>无</v>
          </cell>
          <cell r="I729" t="str">
            <v>麻醉科（麻醉恢复室）</v>
          </cell>
        </row>
        <row r="729">
          <cell r="M729">
            <v>0</v>
          </cell>
        </row>
        <row r="730">
          <cell r="B730" t="str">
            <v>729L62</v>
          </cell>
          <cell r="C730">
            <v>15385</v>
          </cell>
          <cell r="D730" t="str">
            <v>内科</v>
          </cell>
          <cell r="E730">
            <v>13819036259</v>
          </cell>
          <cell r="F730" t="str">
            <v>2022年</v>
          </cell>
          <cell r="G730" t="str">
            <v>住院医师-外院</v>
          </cell>
          <cell r="H730" t="str">
            <v>执业医师</v>
          </cell>
          <cell r="I730" t="str">
            <v>皮肤科病房</v>
          </cell>
        </row>
        <row r="730">
          <cell r="M730">
            <v>0</v>
          </cell>
        </row>
        <row r="731">
          <cell r="B731" t="str">
            <v>730L72</v>
          </cell>
          <cell r="C731">
            <v>15495</v>
          </cell>
          <cell r="D731" t="str">
            <v>内科</v>
          </cell>
          <cell r="E731">
            <v>13868524605</v>
          </cell>
          <cell r="F731" t="str">
            <v>2022年</v>
          </cell>
          <cell r="G731" t="str">
            <v>住院医师-外院</v>
          </cell>
          <cell r="H731" t="str">
            <v>执业医师</v>
          </cell>
          <cell r="I731" t="str">
            <v>风湿免疫科</v>
          </cell>
        </row>
        <row r="731">
          <cell r="M731">
            <v>0</v>
          </cell>
        </row>
        <row r="732">
          <cell r="B732" t="str">
            <v>729L66</v>
          </cell>
          <cell r="C732">
            <v>15389</v>
          </cell>
          <cell r="D732" t="str">
            <v>内科</v>
          </cell>
          <cell r="E732">
            <v>13758451369</v>
          </cell>
          <cell r="F732" t="str">
            <v>2022年</v>
          </cell>
          <cell r="G732" t="str">
            <v>住院医师-外院</v>
          </cell>
          <cell r="H732" t="str">
            <v>助理执业医师</v>
          </cell>
          <cell r="I732" t="str">
            <v>消化内科</v>
          </cell>
          <cell r="J732">
            <v>-20</v>
          </cell>
          <cell r="K732">
            <v>-20</v>
          </cell>
          <cell r="L732">
            <v>-20</v>
          </cell>
          <cell r="M732">
            <v>-60</v>
          </cell>
        </row>
        <row r="733">
          <cell r="B733" t="str">
            <v>730L12</v>
          </cell>
          <cell r="C733">
            <v>15435</v>
          </cell>
          <cell r="D733" t="str">
            <v>内科</v>
          </cell>
          <cell r="E733">
            <v>15871676733</v>
          </cell>
          <cell r="F733" t="str">
            <v>2022年</v>
          </cell>
          <cell r="G733" t="str">
            <v>住院医师-外院</v>
          </cell>
          <cell r="H733" t="str">
            <v>无</v>
          </cell>
          <cell r="I733" t="str">
            <v>呼吸内科</v>
          </cell>
          <cell r="J733">
            <v>-20</v>
          </cell>
          <cell r="K733">
            <v>-20</v>
          </cell>
          <cell r="L733">
            <v>-20</v>
          </cell>
          <cell r="M733">
            <v>-60</v>
          </cell>
        </row>
        <row r="734">
          <cell r="B734" t="str">
            <v>730L22</v>
          </cell>
          <cell r="C734">
            <v>15445</v>
          </cell>
          <cell r="D734" t="str">
            <v>内科</v>
          </cell>
          <cell r="E734">
            <v>18404906472</v>
          </cell>
          <cell r="F734" t="str">
            <v>2022年</v>
          </cell>
          <cell r="G734" t="str">
            <v>住院医师-外院</v>
          </cell>
          <cell r="H734" t="str">
            <v>执业医师</v>
          </cell>
          <cell r="I734" t="str">
            <v>风湿免疫科</v>
          </cell>
        </row>
        <row r="734">
          <cell r="M734">
            <v>0</v>
          </cell>
        </row>
        <row r="735">
          <cell r="B735" t="str">
            <v>730L48</v>
          </cell>
          <cell r="C735">
            <v>15471</v>
          </cell>
          <cell r="D735" t="str">
            <v>内科</v>
          </cell>
          <cell r="E735">
            <v>19857055813</v>
          </cell>
          <cell r="F735" t="str">
            <v>2022年</v>
          </cell>
          <cell r="G735" t="str">
            <v>住院医师-外院</v>
          </cell>
          <cell r="H735" t="str">
            <v>执业医师</v>
          </cell>
          <cell r="I735" t="str">
            <v>感染科</v>
          </cell>
          <cell r="J735">
            <v>-20</v>
          </cell>
        </row>
        <row r="735">
          <cell r="M735">
            <v>-20</v>
          </cell>
        </row>
        <row r="736">
          <cell r="B736" t="str">
            <v>730L51</v>
          </cell>
          <cell r="C736">
            <v>15474</v>
          </cell>
          <cell r="D736" t="str">
            <v>内科</v>
          </cell>
          <cell r="E736">
            <v>15067890663</v>
          </cell>
          <cell r="F736" t="str">
            <v>2022年</v>
          </cell>
          <cell r="G736" t="str">
            <v>住院医师-外院</v>
          </cell>
          <cell r="H736" t="str">
            <v>执业医师</v>
          </cell>
          <cell r="I736" t="str">
            <v>内分泌科</v>
          </cell>
        </row>
        <row r="736">
          <cell r="K736">
            <v>-20</v>
          </cell>
          <cell r="L736">
            <v>-20</v>
          </cell>
          <cell r="M736">
            <v>-40</v>
          </cell>
        </row>
        <row r="737">
          <cell r="B737" t="str">
            <v>730L63</v>
          </cell>
          <cell r="C737">
            <v>15486</v>
          </cell>
          <cell r="D737" t="str">
            <v>内科</v>
          </cell>
          <cell r="E737">
            <v>15757796767</v>
          </cell>
          <cell r="F737" t="str">
            <v>2022年</v>
          </cell>
          <cell r="G737" t="str">
            <v>住院医师-外院</v>
          </cell>
          <cell r="H737" t="str">
            <v>无</v>
          </cell>
          <cell r="I737" t="str">
            <v>神经内科</v>
          </cell>
          <cell r="J737">
            <v>-20</v>
          </cell>
          <cell r="K737">
            <v>-20</v>
          </cell>
          <cell r="L737">
            <v>-20</v>
          </cell>
          <cell r="M737">
            <v>-60</v>
          </cell>
        </row>
        <row r="738">
          <cell r="B738" t="str">
            <v>729L85</v>
          </cell>
          <cell r="C738">
            <v>15409</v>
          </cell>
          <cell r="D738" t="str">
            <v>内科</v>
          </cell>
          <cell r="E738">
            <v>15067632303</v>
          </cell>
          <cell r="F738" t="str">
            <v>2022年</v>
          </cell>
          <cell r="G738" t="str">
            <v>住院医师-外院</v>
          </cell>
          <cell r="H738" t="str">
            <v>执业医师</v>
          </cell>
          <cell r="I738" t="str">
            <v>皮肤科病房</v>
          </cell>
        </row>
        <row r="738">
          <cell r="M738">
            <v>0</v>
          </cell>
        </row>
        <row r="739">
          <cell r="B739" t="str">
            <v>729L98</v>
          </cell>
          <cell r="C739">
            <v>15422</v>
          </cell>
          <cell r="D739" t="str">
            <v>内科</v>
          </cell>
          <cell r="E739">
            <v>13106199668</v>
          </cell>
          <cell r="F739" t="str">
            <v>2022年</v>
          </cell>
          <cell r="G739" t="str">
            <v>住院医师-外院</v>
          </cell>
          <cell r="H739" t="str">
            <v>无</v>
          </cell>
          <cell r="I739" t="str">
            <v>皮肤科病房</v>
          </cell>
        </row>
        <row r="739">
          <cell r="M739">
            <v>0</v>
          </cell>
        </row>
        <row r="740">
          <cell r="B740" t="str">
            <v>730L15</v>
          </cell>
          <cell r="C740">
            <v>15438</v>
          </cell>
          <cell r="D740" t="str">
            <v>内科</v>
          </cell>
          <cell r="E740">
            <v>18333195775</v>
          </cell>
          <cell r="F740" t="str">
            <v>2022年</v>
          </cell>
          <cell r="G740" t="str">
            <v>住院医师-外院</v>
          </cell>
          <cell r="H740" t="str">
            <v>执业医师</v>
          </cell>
          <cell r="I740" t="str">
            <v>血液内科</v>
          </cell>
        </row>
        <row r="740">
          <cell r="L740">
            <v>-20</v>
          </cell>
          <cell r="M740">
            <v>-20</v>
          </cell>
        </row>
        <row r="741">
          <cell r="B741" t="str">
            <v>730L19</v>
          </cell>
          <cell r="C741">
            <v>15442</v>
          </cell>
          <cell r="D741" t="str">
            <v>内科</v>
          </cell>
          <cell r="E741">
            <v>15957777271</v>
          </cell>
          <cell r="F741" t="str">
            <v>2022年</v>
          </cell>
          <cell r="G741" t="str">
            <v>住院医师-外院</v>
          </cell>
          <cell r="H741" t="str">
            <v>无</v>
          </cell>
          <cell r="I741" t="str">
            <v>肿瘤内科</v>
          </cell>
          <cell r="J741">
            <v>-20</v>
          </cell>
          <cell r="K741">
            <v>-20</v>
          </cell>
          <cell r="L741">
            <v>-20</v>
          </cell>
          <cell r="M741">
            <v>-60</v>
          </cell>
        </row>
        <row r="742">
          <cell r="B742" t="str">
            <v>730L60</v>
          </cell>
          <cell r="C742">
            <v>15483</v>
          </cell>
          <cell r="D742" t="str">
            <v>内科</v>
          </cell>
          <cell r="E742">
            <v>13600651024</v>
          </cell>
          <cell r="F742" t="str">
            <v>2022年</v>
          </cell>
          <cell r="G742" t="str">
            <v>住院医师-外院</v>
          </cell>
          <cell r="H742" t="str">
            <v>执业医师</v>
          </cell>
          <cell r="I742" t="str">
            <v>心血管内科</v>
          </cell>
          <cell r="J742">
            <v>-20</v>
          </cell>
          <cell r="K742">
            <v>-20</v>
          </cell>
          <cell r="L742">
            <v>-20</v>
          </cell>
          <cell r="M742">
            <v>-60</v>
          </cell>
        </row>
        <row r="743">
          <cell r="B743">
            <v>122078</v>
          </cell>
          <cell r="C743">
            <v>15360</v>
          </cell>
          <cell r="D743" t="str">
            <v>内科</v>
          </cell>
          <cell r="E743">
            <v>19858734668</v>
          </cell>
          <cell r="F743" t="str">
            <v>2022年</v>
          </cell>
          <cell r="G743" t="str">
            <v>住院医师-本院</v>
          </cell>
          <cell r="H743" t="str">
            <v>执业医师</v>
          </cell>
          <cell r="I743" t="str">
            <v>呼吸内科</v>
          </cell>
        </row>
        <row r="743">
          <cell r="L743">
            <v>-20</v>
          </cell>
          <cell r="M743">
            <v>-20</v>
          </cell>
        </row>
        <row r="744">
          <cell r="B744">
            <v>622026</v>
          </cell>
          <cell r="C744">
            <v>15279</v>
          </cell>
          <cell r="D744" t="str">
            <v>内科</v>
          </cell>
          <cell r="E744">
            <v>18317175312</v>
          </cell>
          <cell r="F744" t="str">
            <v>2022年</v>
          </cell>
          <cell r="G744" t="str">
            <v>住院医师-本院</v>
          </cell>
          <cell r="H744" t="str">
            <v>执业医师</v>
          </cell>
          <cell r="I744" t="str">
            <v>血液内科</v>
          </cell>
        </row>
        <row r="744">
          <cell r="M744">
            <v>0</v>
          </cell>
        </row>
        <row r="745">
          <cell r="B745">
            <v>622035</v>
          </cell>
          <cell r="C745">
            <v>14971</v>
          </cell>
          <cell r="D745" t="str">
            <v>内科</v>
          </cell>
          <cell r="E745">
            <v>19802110142</v>
          </cell>
          <cell r="F745" t="str">
            <v>2022年</v>
          </cell>
          <cell r="G745" t="str">
            <v>住院医师-本院</v>
          </cell>
          <cell r="H745" t="str">
            <v>执业医师</v>
          </cell>
          <cell r="I745" t="str">
            <v>风湿免疫科</v>
          </cell>
          <cell r="J745">
            <v>-20</v>
          </cell>
          <cell r="K745">
            <v>-20</v>
          </cell>
          <cell r="L745">
            <v>-20</v>
          </cell>
          <cell r="M745">
            <v>-60</v>
          </cell>
        </row>
        <row r="746">
          <cell r="B746">
            <v>622017</v>
          </cell>
          <cell r="C746">
            <v>15271</v>
          </cell>
          <cell r="D746" t="str">
            <v>内科</v>
          </cell>
          <cell r="E746">
            <v>18319248502</v>
          </cell>
          <cell r="F746" t="str">
            <v>2022年</v>
          </cell>
          <cell r="G746" t="str">
            <v>住院医师-本院</v>
          </cell>
          <cell r="H746" t="str">
            <v>执业医师</v>
          </cell>
          <cell r="I746" t="str">
            <v>心血管内科</v>
          </cell>
        </row>
        <row r="746">
          <cell r="L746">
            <v>-20</v>
          </cell>
          <cell r="M746">
            <v>-20</v>
          </cell>
        </row>
        <row r="747">
          <cell r="B747">
            <v>622012</v>
          </cell>
          <cell r="C747">
            <v>15268</v>
          </cell>
          <cell r="D747" t="str">
            <v>内科</v>
          </cell>
          <cell r="E747">
            <v>13968883321</v>
          </cell>
          <cell r="F747" t="str">
            <v>2022年</v>
          </cell>
          <cell r="G747" t="str">
            <v>住院医师-本院</v>
          </cell>
          <cell r="H747" t="str">
            <v>执业医师</v>
          </cell>
          <cell r="I747" t="str">
            <v>内分泌科</v>
          </cell>
        </row>
        <row r="747">
          <cell r="K747">
            <v>-20</v>
          </cell>
          <cell r="L747">
            <v>-20</v>
          </cell>
          <cell r="M747">
            <v>-40</v>
          </cell>
        </row>
        <row r="748">
          <cell r="B748" t="str">
            <v>729L91</v>
          </cell>
          <cell r="C748">
            <v>15415</v>
          </cell>
          <cell r="D748" t="str">
            <v>皮肤科</v>
          </cell>
          <cell r="E748">
            <v>15868757798</v>
          </cell>
          <cell r="F748" t="str">
            <v>2022年</v>
          </cell>
          <cell r="G748" t="str">
            <v>住院医师-外院</v>
          </cell>
          <cell r="H748" t="str">
            <v>无</v>
          </cell>
          <cell r="I748" t="str">
            <v>内分泌科</v>
          </cell>
        </row>
        <row r="748">
          <cell r="M748">
            <v>0</v>
          </cell>
        </row>
        <row r="749">
          <cell r="B749" t="str">
            <v>730L37</v>
          </cell>
          <cell r="C749">
            <v>15460</v>
          </cell>
          <cell r="D749" t="str">
            <v>皮肤科</v>
          </cell>
          <cell r="E749">
            <v>19550221750</v>
          </cell>
          <cell r="F749" t="str">
            <v>2022年</v>
          </cell>
          <cell r="G749" t="str">
            <v>住院医师-外院</v>
          </cell>
          <cell r="H749" t="str">
            <v>无</v>
          </cell>
          <cell r="I749" t="str">
            <v>心血管内科</v>
          </cell>
          <cell r="J749">
            <v>-20</v>
          </cell>
          <cell r="K749">
            <v>-20</v>
          </cell>
          <cell r="L749">
            <v>-20</v>
          </cell>
          <cell r="M749">
            <v>-60</v>
          </cell>
        </row>
        <row r="750">
          <cell r="B750" t="str">
            <v>730L09</v>
          </cell>
          <cell r="C750">
            <v>15432</v>
          </cell>
          <cell r="D750" t="str">
            <v>皮肤科</v>
          </cell>
          <cell r="E750">
            <v>17857332923</v>
          </cell>
          <cell r="F750" t="str">
            <v>2022年</v>
          </cell>
          <cell r="G750" t="str">
            <v>住院医师-外院</v>
          </cell>
          <cell r="H750" t="str">
            <v>无</v>
          </cell>
          <cell r="I750" t="str">
            <v>呼吸内科</v>
          </cell>
        </row>
        <row r="750">
          <cell r="K750">
            <v>-20</v>
          </cell>
          <cell r="L750">
            <v>-20</v>
          </cell>
          <cell r="M750">
            <v>-40</v>
          </cell>
        </row>
        <row r="751">
          <cell r="B751" t="str">
            <v>730L77</v>
          </cell>
          <cell r="C751">
            <v>15500</v>
          </cell>
          <cell r="D751" t="str">
            <v>全科医学科</v>
          </cell>
          <cell r="E751">
            <v>15968729818</v>
          </cell>
          <cell r="F751" t="str">
            <v>2022年</v>
          </cell>
          <cell r="G751" t="str">
            <v>住院医师-外院</v>
          </cell>
          <cell r="H751" t="str">
            <v>无</v>
          </cell>
          <cell r="I751" t="str">
            <v>神经内科</v>
          </cell>
          <cell r="J751">
            <v>-20</v>
          </cell>
          <cell r="K751">
            <v>-20</v>
          </cell>
          <cell r="L751">
            <v>-20</v>
          </cell>
          <cell r="M751">
            <v>-60</v>
          </cell>
        </row>
        <row r="752">
          <cell r="B752" t="str">
            <v>730L28</v>
          </cell>
          <cell r="C752">
            <v>15451</v>
          </cell>
          <cell r="D752" t="str">
            <v>全科医学科</v>
          </cell>
          <cell r="E752">
            <v>15669781080</v>
          </cell>
          <cell r="F752" t="str">
            <v>2022年</v>
          </cell>
          <cell r="G752" t="str">
            <v>住院医师-外院</v>
          </cell>
          <cell r="H752" t="str">
            <v>执业医师</v>
          </cell>
          <cell r="I752" t="str">
            <v>神经内科</v>
          </cell>
          <cell r="J752">
            <v>-20</v>
          </cell>
          <cell r="K752">
            <v>-20</v>
          </cell>
          <cell r="L752">
            <v>-20</v>
          </cell>
          <cell r="M752">
            <v>-60</v>
          </cell>
        </row>
        <row r="753">
          <cell r="B753" t="str">
            <v>730L79</v>
          </cell>
          <cell r="C753">
            <v>15504</v>
          </cell>
          <cell r="D753" t="str">
            <v>全科医学科</v>
          </cell>
          <cell r="E753">
            <v>17346850070</v>
          </cell>
          <cell r="F753" t="str">
            <v>2022年</v>
          </cell>
          <cell r="G753" t="str">
            <v>住院医师-外院</v>
          </cell>
          <cell r="H753" t="str">
            <v>无</v>
          </cell>
          <cell r="I753" t="str">
            <v>内分泌科</v>
          </cell>
        </row>
        <row r="753">
          <cell r="K753">
            <v>-20</v>
          </cell>
          <cell r="L753">
            <v>-20</v>
          </cell>
          <cell r="M753">
            <v>-40</v>
          </cell>
        </row>
        <row r="754">
          <cell r="B754" t="str">
            <v>730L16</v>
          </cell>
          <cell r="C754">
            <v>15439</v>
          </cell>
          <cell r="D754" t="str">
            <v>全科医学科</v>
          </cell>
          <cell r="E754">
            <v>15258786600</v>
          </cell>
          <cell r="F754" t="str">
            <v>2022年</v>
          </cell>
          <cell r="G754" t="str">
            <v>住院医师-外院</v>
          </cell>
          <cell r="H754" t="str">
            <v>无</v>
          </cell>
          <cell r="I754" t="str">
            <v>神经内科</v>
          </cell>
          <cell r="J754">
            <v>-20</v>
          </cell>
          <cell r="K754">
            <v>-20</v>
          </cell>
          <cell r="L754">
            <v>-20</v>
          </cell>
          <cell r="M754">
            <v>-60</v>
          </cell>
        </row>
        <row r="755">
          <cell r="B755" t="str">
            <v>730L80</v>
          </cell>
          <cell r="C755">
            <v>15505</v>
          </cell>
          <cell r="D755" t="str">
            <v>全科医学科</v>
          </cell>
          <cell r="E755">
            <v>13732029035</v>
          </cell>
          <cell r="F755" t="str">
            <v>2022年</v>
          </cell>
          <cell r="G755" t="str">
            <v>住院医师-外院</v>
          </cell>
          <cell r="H755" t="str">
            <v>无</v>
          </cell>
          <cell r="I755" t="str">
            <v>心血管内科</v>
          </cell>
        </row>
        <row r="755">
          <cell r="K755">
            <v>-20</v>
          </cell>
        </row>
        <row r="755">
          <cell r="M755">
            <v>-20</v>
          </cell>
        </row>
        <row r="756">
          <cell r="B756" t="str">
            <v>729L68</v>
          </cell>
          <cell r="C756">
            <v>15391</v>
          </cell>
          <cell r="D756" t="str">
            <v>全科医学科</v>
          </cell>
          <cell r="E756">
            <v>17769525837</v>
          </cell>
          <cell r="F756" t="str">
            <v>2022年</v>
          </cell>
          <cell r="G756" t="str">
            <v>住院医师-外院</v>
          </cell>
          <cell r="H756" t="str">
            <v>无</v>
          </cell>
          <cell r="I756" t="str">
            <v>呼吸内科</v>
          </cell>
        </row>
        <row r="756">
          <cell r="M756">
            <v>0</v>
          </cell>
        </row>
        <row r="757">
          <cell r="B757" t="str">
            <v>729L79</v>
          </cell>
          <cell r="C757">
            <v>15403</v>
          </cell>
          <cell r="D757" t="str">
            <v>全科医学科</v>
          </cell>
          <cell r="E757">
            <v>13738316776</v>
          </cell>
          <cell r="F757" t="str">
            <v>2022年</v>
          </cell>
          <cell r="G757" t="str">
            <v>住院医师-外院</v>
          </cell>
          <cell r="H757" t="str">
            <v>无</v>
          </cell>
          <cell r="I757" t="str">
            <v>全科医学科</v>
          </cell>
          <cell r="J757">
            <v>-20</v>
          </cell>
          <cell r="K757">
            <v>-20</v>
          </cell>
          <cell r="L757">
            <v>-20</v>
          </cell>
          <cell r="M757">
            <v>-60</v>
          </cell>
        </row>
        <row r="758">
          <cell r="B758" t="str">
            <v>729L83</v>
          </cell>
          <cell r="C758">
            <v>15407</v>
          </cell>
          <cell r="D758" t="str">
            <v>全科医学科</v>
          </cell>
          <cell r="E758">
            <v>15868092200</v>
          </cell>
          <cell r="F758" t="str">
            <v>2022年</v>
          </cell>
          <cell r="G758" t="str">
            <v>住院医师-外院</v>
          </cell>
          <cell r="H758" t="str">
            <v>无</v>
          </cell>
          <cell r="I758" t="str">
            <v>内分泌科</v>
          </cell>
          <cell r="J758">
            <v>-20</v>
          </cell>
          <cell r="K758">
            <v>-20</v>
          </cell>
          <cell r="L758">
            <v>-20</v>
          </cell>
          <cell r="M758">
            <v>-60</v>
          </cell>
        </row>
        <row r="759">
          <cell r="B759" t="str">
            <v>729L97</v>
          </cell>
          <cell r="C759">
            <v>15421</v>
          </cell>
          <cell r="D759" t="str">
            <v>全科医学科</v>
          </cell>
          <cell r="E759">
            <v>15258723858</v>
          </cell>
          <cell r="F759" t="str">
            <v>2022年</v>
          </cell>
          <cell r="G759" t="str">
            <v>住院医师-外院</v>
          </cell>
          <cell r="H759" t="str">
            <v>无</v>
          </cell>
          <cell r="I759" t="str">
            <v>神经内科</v>
          </cell>
        </row>
        <row r="759">
          <cell r="K759">
            <v>-20</v>
          </cell>
          <cell r="L759">
            <v>-20</v>
          </cell>
          <cell r="M759">
            <v>-40</v>
          </cell>
        </row>
        <row r="760">
          <cell r="B760" t="str">
            <v>730L04</v>
          </cell>
          <cell r="C760">
            <v>15427</v>
          </cell>
          <cell r="D760" t="str">
            <v>全科医学科</v>
          </cell>
          <cell r="E760">
            <v>13091926050</v>
          </cell>
          <cell r="F760" t="str">
            <v>2022年</v>
          </cell>
          <cell r="G760" t="str">
            <v>住院医师-外院</v>
          </cell>
          <cell r="H760" t="str">
            <v>无</v>
          </cell>
          <cell r="I760" t="str">
            <v>神经内科</v>
          </cell>
        </row>
        <row r="760">
          <cell r="K760">
            <v>-20</v>
          </cell>
          <cell r="L760">
            <v>-20</v>
          </cell>
          <cell r="M760">
            <v>-40</v>
          </cell>
        </row>
        <row r="761">
          <cell r="B761" t="str">
            <v>730L39</v>
          </cell>
          <cell r="C761">
            <v>15462</v>
          </cell>
          <cell r="D761" t="str">
            <v>全科医学科</v>
          </cell>
          <cell r="E761">
            <v>13868491701</v>
          </cell>
          <cell r="F761" t="str">
            <v>2022年</v>
          </cell>
          <cell r="G761" t="str">
            <v>住院医师-外院</v>
          </cell>
          <cell r="H761" t="str">
            <v>无</v>
          </cell>
          <cell r="I761" t="str">
            <v>全科医学科</v>
          </cell>
          <cell r="J761">
            <v>-20</v>
          </cell>
          <cell r="K761">
            <v>-20</v>
          </cell>
          <cell r="L761">
            <v>-20</v>
          </cell>
          <cell r="M761">
            <v>-60</v>
          </cell>
        </row>
        <row r="762">
          <cell r="B762" t="str">
            <v>730L42</v>
          </cell>
          <cell r="C762">
            <v>15465</v>
          </cell>
          <cell r="D762" t="str">
            <v>全科医学科</v>
          </cell>
          <cell r="E762">
            <v>18858717928</v>
          </cell>
          <cell r="F762" t="str">
            <v>2022年</v>
          </cell>
          <cell r="G762" t="str">
            <v>住院医师-外院</v>
          </cell>
          <cell r="H762" t="str">
            <v>无</v>
          </cell>
          <cell r="I762" t="str">
            <v>神经内科</v>
          </cell>
          <cell r="J762">
            <v>-20</v>
          </cell>
          <cell r="K762">
            <v>-20</v>
          </cell>
          <cell r="L762">
            <v>-20</v>
          </cell>
          <cell r="M762">
            <v>-60</v>
          </cell>
        </row>
        <row r="763">
          <cell r="B763" t="str">
            <v>730L54</v>
          </cell>
          <cell r="C763">
            <v>15477</v>
          </cell>
          <cell r="D763" t="str">
            <v>全科医学科</v>
          </cell>
          <cell r="E763">
            <v>18757769551</v>
          </cell>
          <cell r="F763" t="str">
            <v>2022年</v>
          </cell>
          <cell r="G763" t="str">
            <v>住院医师-外院</v>
          </cell>
          <cell r="H763" t="str">
            <v>无</v>
          </cell>
          <cell r="I763" t="str">
            <v>心血管内科</v>
          </cell>
          <cell r="J763">
            <v>-20</v>
          </cell>
        </row>
        <row r="763">
          <cell r="M763">
            <v>-20</v>
          </cell>
        </row>
        <row r="764">
          <cell r="B764" t="str">
            <v>730L55</v>
          </cell>
          <cell r="C764">
            <v>15478</v>
          </cell>
          <cell r="D764" t="str">
            <v>全科医学科</v>
          </cell>
          <cell r="E764">
            <v>13736723918</v>
          </cell>
          <cell r="F764" t="str">
            <v>2022年</v>
          </cell>
          <cell r="G764" t="str">
            <v>住院医师-外院</v>
          </cell>
          <cell r="H764" t="str">
            <v>无</v>
          </cell>
          <cell r="I764" t="str">
            <v>呼吸内科</v>
          </cell>
          <cell r="J764">
            <v>-20</v>
          </cell>
          <cell r="K764">
            <v>-20</v>
          </cell>
          <cell r="L764">
            <v>-20</v>
          </cell>
          <cell r="M764">
            <v>-60</v>
          </cell>
        </row>
        <row r="765">
          <cell r="B765" t="str">
            <v>729L59</v>
          </cell>
          <cell r="C765">
            <v>15382</v>
          </cell>
          <cell r="D765" t="str">
            <v>全科医学科</v>
          </cell>
          <cell r="E765">
            <v>15658576520</v>
          </cell>
          <cell r="F765" t="str">
            <v>2022年</v>
          </cell>
          <cell r="G765" t="str">
            <v>住院医师-外院</v>
          </cell>
          <cell r="H765" t="str">
            <v>执业医师</v>
          </cell>
          <cell r="I765" t="str">
            <v>内分泌科</v>
          </cell>
          <cell r="J765">
            <v>-20</v>
          </cell>
          <cell r="K765">
            <v>-20</v>
          </cell>
          <cell r="L765">
            <v>-20</v>
          </cell>
          <cell r="M765">
            <v>-60</v>
          </cell>
        </row>
        <row r="766">
          <cell r="B766" t="str">
            <v>730L61</v>
          </cell>
          <cell r="C766">
            <v>15484</v>
          </cell>
          <cell r="D766" t="str">
            <v>全科医学科</v>
          </cell>
          <cell r="E766">
            <v>15057730928</v>
          </cell>
          <cell r="F766" t="str">
            <v>2022年</v>
          </cell>
          <cell r="G766" t="str">
            <v>住院医师-外院</v>
          </cell>
          <cell r="H766" t="str">
            <v>执业医师</v>
          </cell>
          <cell r="I766" t="str">
            <v>神经内科</v>
          </cell>
          <cell r="J766">
            <v>-20</v>
          </cell>
          <cell r="K766">
            <v>-20</v>
          </cell>
          <cell r="L766">
            <v>-20</v>
          </cell>
          <cell r="M766">
            <v>-60</v>
          </cell>
        </row>
        <row r="767">
          <cell r="B767" t="str">
            <v>730L10</v>
          </cell>
          <cell r="C767">
            <v>15433</v>
          </cell>
          <cell r="D767" t="str">
            <v>神经内科</v>
          </cell>
          <cell r="E767">
            <v>13600570977</v>
          </cell>
          <cell r="F767" t="str">
            <v>2022年</v>
          </cell>
          <cell r="G767" t="str">
            <v>住院医师-外院</v>
          </cell>
          <cell r="H767" t="str">
            <v>无</v>
          </cell>
          <cell r="I767" t="str">
            <v>内分泌科</v>
          </cell>
          <cell r="J767">
            <v>-20</v>
          </cell>
          <cell r="K767">
            <v>-20</v>
          </cell>
          <cell r="L767">
            <v>-20</v>
          </cell>
          <cell r="M767">
            <v>-60</v>
          </cell>
        </row>
        <row r="768">
          <cell r="B768" t="str">
            <v>729L89</v>
          </cell>
          <cell r="C768">
            <v>15413</v>
          </cell>
          <cell r="D768" t="str">
            <v>外科</v>
          </cell>
          <cell r="E768">
            <v>19858734707</v>
          </cell>
          <cell r="F768" t="str">
            <v>2022年</v>
          </cell>
          <cell r="G768" t="str">
            <v>住院医师-外院</v>
          </cell>
          <cell r="H768" t="str">
            <v>执业医师</v>
          </cell>
          <cell r="I768" t="str">
            <v>急诊外科（含门急诊）</v>
          </cell>
          <cell r="J768">
            <v>-20</v>
          </cell>
          <cell r="K768">
            <v>-20</v>
          </cell>
          <cell r="L768">
            <v>-20</v>
          </cell>
          <cell r="M768">
            <v>-60</v>
          </cell>
        </row>
        <row r="769">
          <cell r="B769" t="str">
            <v>730L71</v>
          </cell>
          <cell r="C769">
            <v>15494</v>
          </cell>
          <cell r="D769" t="str">
            <v>外科</v>
          </cell>
          <cell r="E769">
            <v>15158589859</v>
          </cell>
          <cell r="F769" t="str">
            <v>2022年</v>
          </cell>
          <cell r="G769" t="str">
            <v>住院医师-社会人</v>
          </cell>
          <cell r="H769" t="str">
            <v>执业医师</v>
          </cell>
          <cell r="I769" t="str">
            <v>甲状腺外科</v>
          </cell>
          <cell r="J769">
            <v>-20</v>
          </cell>
          <cell r="K769">
            <v>-20</v>
          </cell>
          <cell r="L769">
            <v>-20</v>
          </cell>
          <cell r="M769">
            <v>-60</v>
          </cell>
        </row>
        <row r="770">
          <cell r="B770" t="str">
            <v>730L43</v>
          </cell>
          <cell r="C770">
            <v>15466</v>
          </cell>
          <cell r="D770" t="str">
            <v>外科</v>
          </cell>
          <cell r="E770">
            <v>15168759873</v>
          </cell>
          <cell r="F770" t="str">
            <v>2022年</v>
          </cell>
          <cell r="G770" t="str">
            <v>住院医师-外院</v>
          </cell>
          <cell r="H770" t="str">
            <v>执业医师</v>
          </cell>
          <cell r="I770" t="str">
            <v>甲状腺外科</v>
          </cell>
          <cell r="J770">
            <v>-20</v>
          </cell>
          <cell r="K770">
            <v>-20</v>
          </cell>
          <cell r="L770">
            <v>-20</v>
          </cell>
          <cell r="M770">
            <v>-60</v>
          </cell>
        </row>
        <row r="771">
          <cell r="B771" t="str">
            <v>730L53</v>
          </cell>
          <cell r="C771">
            <v>15476</v>
          </cell>
          <cell r="D771" t="str">
            <v>外科</v>
          </cell>
          <cell r="E771">
            <v>18758792828</v>
          </cell>
          <cell r="F771" t="str">
            <v>2022年</v>
          </cell>
          <cell r="G771" t="str">
            <v>住院医师-外院</v>
          </cell>
          <cell r="H771" t="str">
            <v>执业医师</v>
          </cell>
          <cell r="I771" t="str">
            <v>胃肠外科</v>
          </cell>
          <cell r="J771">
            <v>-20</v>
          </cell>
          <cell r="K771">
            <v>-20</v>
          </cell>
          <cell r="L771">
            <v>-20</v>
          </cell>
          <cell r="M771">
            <v>-60</v>
          </cell>
        </row>
        <row r="772">
          <cell r="B772" t="str">
            <v>730L57</v>
          </cell>
          <cell r="C772">
            <v>15480</v>
          </cell>
          <cell r="D772" t="str">
            <v>外科</v>
          </cell>
          <cell r="E772">
            <v>13905841201</v>
          </cell>
          <cell r="F772" t="str">
            <v>2022年</v>
          </cell>
          <cell r="G772" t="str">
            <v>住院医师-外院</v>
          </cell>
          <cell r="H772" t="str">
            <v>执业医师</v>
          </cell>
          <cell r="I772" t="str">
            <v>骨科</v>
          </cell>
          <cell r="J772">
            <v>-20</v>
          </cell>
          <cell r="K772">
            <v>-20</v>
          </cell>
          <cell r="L772">
            <v>-20</v>
          </cell>
          <cell r="M772">
            <v>-60</v>
          </cell>
        </row>
        <row r="773">
          <cell r="B773" t="str">
            <v>729L61</v>
          </cell>
          <cell r="C773">
            <v>15384</v>
          </cell>
          <cell r="D773" t="str">
            <v>外科</v>
          </cell>
          <cell r="E773">
            <v>15869001161</v>
          </cell>
          <cell r="F773" t="str">
            <v>2022年</v>
          </cell>
          <cell r="G773" t="str">
            <v>住院医师-外院</v>
          </cell>
          <cell r="H773" t="str">
            <v>无</v>
          </cell>
          <cell r="I773" t="str">
            <v>结直肠肛门外科</v>
          </cell>
          <cell r="J773">
            <v>-20</v>
          </cell>
          <cell r="K773">
            <v>-20</v>
          </cell>
          <cell r="L773">
            <v>-20</v>
          </cell>
          <cell r="M773">
            <v>-60</v>
          </cell>
        </row>
        <row r="774">
          <cell r="B774" t="str">
            <v>729L81</v>
          </cell>
          <cell r="C774">
            <v>15405</v>
          </cell>
          <cell r="D774" t="str">
            <v>外科</v>
          </cell>
          <cell r="E774">
            <v>13676441293</v>
          </cell>
          <cell r="F774" t="str">
            <v>2022年</v>
          </cell>
          <cell r="G774" t="str">
            <v>住院医师-外院</v>
          </cell>
          <cell r="H774" t="str">
            <v>执业医师</v>
          </cell>
          <cell r="I774" t="str">
            <v>骨科</v>
          </cell>
        </row>
        <row r="774">
          <cell r="M774">
            <v>0</v>
          </cell>
        </row>
        <row r="775">
          <cell r="B775" t="str">
            <v>730L41</v>
          </cell>
          <cell r="C775">
            <v>15464</v>
          </cell>
          <cell r="D775" t="str">
            <v>外科</v>
          </cell>
          <cell r="E775">
            <v>13456218280</v>
          </cell>
          <cell r="F775" t="str">
            <v>2022年</v>
          </cell>
          <cell r="G775" t="str">
            <v>住院医师-外院</v>
          </cell>
          <cell r="H775" t="str">
            <v>无</v>
          </cell>
          <cell r="I775" t="str">
            <v>急诊外科（含门急诊）</v>
          </cell>
        </row>
        <row r="775">
          <cell r="K775">
            <v>-20</v>
          </cell>
          <cell r="L775">
            <v>-20</v>
          </cell>
          <cell r="M775">
            <v>-40</v>
          </cell>
        </row>
        <row r="776">
          <cell r="B776">
            <v>622008</v>
          </cell>
          <cell r="C776">
            <v>15256</v>
          </cell>
          <cell r="D776" t="str">
            <v>外科</v>
          </cell>
          <cell r="E776">
            <v>15058756957</v>
          </cell>
          <cell r="F776" t="str">
            <v>2022年</v>
          </cell>
          <cell r="G776" t="str">
            <v>住院医师-本院</v>
          </cell>
          <cell r="H776" t="str">
            <v>执业医师</v>
          </cell>
          <cell r="I776" t="str">
            <v>胃肠外科</v>
          </cell>
        </row>
        <row r="776">
          <cell r="M776">
            <v>0</v>
          </cell>
        </row>
        <row r="777">
          <cell r="B777">
            <v>622028</v>
          </cell>
          <cell r="C777">
            <v>15280</v>
          </cell>
          <cell r="D777" t="str">
            <v>外科</v>
          </cell>
          <cell r="E777">
            <v>15057716961</v>
          </cell>
          <cell r="F777" t="str">
            <v>2022年</v>
          </cell>
          <cell r="G777" t="str">
            <v>住院医师-本院</v>
          </cell>
          <cell r="H777" t="str">
            <v>执业医师</v>
          </cell>
          <cell r="I777" t="str">
            <v>甲状腺外科+烧伤·伤口中心</v>
          </cell>
        </row>
        <row r="777">
          <cell r="L777">
            <v>-20</v>
          </cell>
          <cell r="M777">
            <v>-20</v>
          </cell>
        </row>
        <row r="778">
          <cell r="B778">
            <v>622009</v>
          </cell>
          <cell r="C778">
            <v>15257</v>
          </cell>
          <cell r="D778" t="str">
            <v>外科</v>
          </cell>
          <cell r="E778">
            <v>18367813235</v>
          </cell>
          <cell r="F778" t="str">
            <v>2022年</v>
          </cell>
          <cell r="G778" t="str">
            <v>住院医师-本院</v>
          </cell>
          <cell r="H778" t="str">
            <v>执业医师</v>
          </cell>
          <cell r="I778" t="str">
            <v>甲状腺外科</v>
          </cell>
          <cell r="J778">
            <v>-20</v>
          </cell>
          <cell r="K778">
            <v>-20</v>
          </cell>
          <cell r="L778">
            <v>-20</v>
          </cell>
          <cell r="M778">
            <v>-60</v>
          </cell>
        </row>
        <row r="779">
          <cell r="B779">
            <v>122079</v>
          </cell>
          <cell r="C779">
            <v>15361</v>
          </cell>
          <cell r="D779" t="str">
            <v>外科（神经外科方向）</v>
          </cell>
          <cell r="E779">
            <v>19817562113</v>
          </cell>
          <cell r="F779" t="str">
            <v>2022年</v>
          </cell>
          <cell r="G779" t="str">
            <v>住院医师-本院</v>
          </cell>
          <cell r="H779" t="str">
            <v>执业医师</v>
          </cell>
          <cell r="I779" t="str">
            <v>胃肠外科</v>
          </cell>
          <cell r="J779">
            <v>-20</v>
          </cell>
          <cell r="K779">
            <v>-20</v>
          </cell>
          <cell r="L779">
            <v>-20</v>
          </cell>
          <cell r="M779">
            <v>-60</v>
          </cell>
        </row>
        <row r="780">
          <cell r="B780">
            <v>122080</v>
          </cell>
          <cell r="C780">
            <v>15362</v>
          </cell>
          <cell r="D780" t="str">
            <v>外科（心胸外科）</v>
          </cell>
          <cell r="E780">
            <v>15868706382</v>
          </cell>
          <cell r="F780" t="str">
            <v>2022年</v>
          </cell>
          <cell r="G780" t="str">
            <v>住院医师-本院</v>
          </cell>
          <cell r="H780" t="str">
            <v>执业医师</v>
          </cell>
          <cell r="I780" t="str">
            <v>急诊外科门急诊</v>
          </cell>
        </row>
        <row r="780">
          <cell r="L780">
            <v>-20</v>
          </cell>
          <cell r="M780">
            <v>-20</v>
          </cell>
        </row>
        <row r="781">
          <cell r="B781" t="str">
            <v>730L76</v>
          </cell>
          <cell r="C781">
            <v>15499</v>
          </cell>
          <cell r="D781" t="str">
            <v>眼科</v>
          </cell>
          <cell r="E781">
            <v>15088910474</v>
          </cell>
          <cell r="F781" t="str">
            <v>2022年</v>
          </cell>
          <cell r="G781" t="str">
            <v>住院医师-社会人</v>
          </cell>
          <cell r="H781" t="str">
            <v>执业医师</v>
          </cell>
          <cell r="I781" t="str">
            <v>眼科（眼科病房-青光眼）</v>
          </cell>
          <cell r="J781">
            <v>-20</v>
          </cell>
          <cell r="K781">
            <v>-20</v>
          </cell>
          <cell r="L781">
            <v>-20</v>
          </cell>
          <cell r="M781">
            <v>-60</v>
          </cell>
        </row>
        <row r="782">
          <cell r="B782">
            <v>122070</v>
          </cell>
          <cell r="C782">
            <v>15352</v>
          </cell>
          <cell r="D782" t="str">
            <v>重症医学科</v>
          </cell>
          <cell r="E782">
            <v>18257389085</v>
          </cell>
          <cell r="F782" t="str">
            <v>2022年</v>
          </cell>
          <cell r="G782" t="str">
            <v>住院医师-本院</v>
          </cell>
          <cell r="H782" t="str">
            <v>执业医师</v>
          </cell>
          <cell r="I782" t="str">
            <v>神经内科</v>
          </cell>
          <cell r="J782">
            <v>-20</v>
          </cell>
          <cell r="K782">
            <v>-20</v>
          </cell>
          <cell r="L782">
            <v>-20</v>
          </cell>
          <cell r="M782">
            <v>-60</v>
          </cell>
        </row>
        <row r="783">
          <cell r="B783" t="str">
            <v>732L19</v>
          </cell>
          <cell r="C783">
            <v>15611</v>
          </cell>
          <cell r="D783" t="str">
            <v>全科医学科</v>
          </cell>
          <cell r="E783">
            <v>13648937969</v>
          </cell>
          <cell r="F783" t="str">
            <v>2022年</v>
          </cell>
          <cell r="G783" t="str">
            <v>住院医师-外院-西藏</v>
          </cell>
          <cell r="H783" t="str">
            <v>无</v>
          </cell>
          <cell r="I783" t="str">
            <v>心血管内科</v>
          </cell>
          <cell r="J783">
            <v>-20</v>
          </cell>
          <cell r="K783">
            <v>-20</v>
          </cell>
          <cell r="L783">
            <v>-20</v>
          </cell>
          <cell r="M783">
            <v>-60</v>
          </cell>
        </row>
        <row r="784">
          <cell r="B784" t="str">
            <v>732L20</v>
          </cell>
          <cell r="C784">
            <v>15612</v>
          </cell>
          <cell r="D784" t="str">
            <v>全科医学科</v>
          </cell>
          <cell r="E784">
            <v>13549016722</v>
          </cell>
          <cell r="F784" t="str">
            <v>2022年</v>
          </cell>
          <cell r="G784" t="str">
            <v>住院医师-外院-西藏</v>
          </cell>
          <cell r="H784" t="str">
            <v>无</v>
          </cell>
          <cell r="I784" t="str">
            <v>心血管内科</v>
          </cell>
          <cell r="J784">
            <v>-20</v>
          </cell>
          <cell r="K784">
            <v>-20</v>
          </cell>
          <cell r="L784">
            <v>-20</v>
          </cell>
          <cell r="M784">
            <v>-60</v>
          </cell>
        </row>
        <row r="785">
          <cell r="B785" t="str">
            <v>732L25</v>
          </cell>
          <cell r="C785">
            <v>15617</v>
          </cell>
          <cell r="D785" t="str">
            <v>全科医学科</v>
          </cell>
          <cell r="E785">
            <v>13322501184</v>
          </cell>
          <cell r="F785" t="str">
            <v>2022年</v>
          </cell>
          <cell r="G785" t="str">
            <v>住院医师-外院-西藏</v>
          </cell>
          <cell r="H785" t="str">
            <v>无</v>
          </cell>
          <cell r="I785" t="str">
            <v>心血管内科</v>
          </cell>
          <cell r="J785">
            <v>-20</v>
          </cell>
          <cell r="K785">
            <v>-20</v>
          </cell>
          <cell r="L785">
            <v>-20</v>
          </cell>
          <cell r="M785">
            <v>-60</v>
          </cell>
        </row>
        <row r="786">
          <cell r="B786" t="str">
            <v>732L24</v>
          </cell>
          <cell r="C786">
            <v>15616</v>
          </cell>
          <cell r="D786" t="str">
            <v>全科医学科</v>
          </cell>
          <cell r="E786">
            <v>18689011910</v>
          </cell>
          <cell r="F786" t="str">
            <v>2022年</v>
          </cell>
          <cell r="G786" t="str">
            <v>住院医师-外院-西藏</v>
          </cell>
          <cell r="H786" t="str">
            <v>执业医师（仅西藏执业）</v>
          </cell>
          <cell r="I786" t="str">
            <v>心血管内科</v>
          </cell>
        </row>
        <row r="786">
          <cell r="K786">
            <v>-20</v>
          </cell>
          <cell r="L786">
            <v>-20</v>
          </cell>
          <cell r="M786">
            <v>-40</v>
          </cell>
        </row>
        <row r="787">
          <cell r="B787" t="str">
            <v>732L26</v>
          </cell>
          <cell r="C787">
            <v>15618</v>
          </cell>
          <cell r="D787" t="str">
            <v>全科医学科</v>
          </cell>
          <cell r="E787">
            <v>18042688581</v>
          </cell>
          <cell r="F787" t="str">
            <v>2022年</v>
          </cell>
          <cell r="G787" t="str">
            <v>住院医师-外院-西藏</v>
          </cell>
          <cell r="H787" t="str">
            <v>无</v>
          </cell>
          <cell r="I787" t="str">
            <v>心血管内科</v>
          </cell>
          <cell r="J787">
            <v>-20</v>
          </cell>
          <cell r="K787">
            <v>-20</v>
          </cell>
          <cell r="L787">
            <v>-20</v>
          </cell>
          <cell r="M787">
            <v>-60</v>
          </cell>
        </row>
        <row r="788">
          <cell r="B788" t="str">
            <v>732L21</v>
          </cell>
          <cell r="C788">
            <v>15613</v>
          </cell>
          <cell r="D788" t="str">
            <v>妇产科</v>
          </cell>
          <cell r="E788">
            <v>18141425519</v>
          </cell>
          <cell r="F788" t="str">
            <v>2022年</v>
          </cell>
          <cell r="G788" t="str">
            <v>住院医师-外院-西藏</v>
          </cell>
          <cell r="H788" t="str">
            <v>无</v>
          </cell>
          <cell r="I788" t="str">
            <v>妇科（普通妇科）</v>
          </cell>
          <cell r="J788">
            <v>-20</v>
          </cell>
          <cell r="K788">
            <v>-20</v>
          </cell>
          <cell r="L788">
            <v>-20</v>
          </cell>
          <cell r="M788">
            <v>-60</v>
          </cell>
        </row>
        <row r="789">
          <cell r="B789" t="str">
            <v>732L22</v>
          </cell>
          <cell r="C789">
            <v>15614</v>
          </cell>
          <cell r="D789" t="str">
            <v>妇产科</v>
          </cell>
          <cell r="E789">
            <v>13659580326</v>
          </cell>
          <cell r="F789" t="str">
            <v>2022年</v>
          </cell>
          <cell r="G789" t="str">
            <v>住院医师-外院-西藏</v>
          </cell>
          <cell r="H789" t="str">
            <v>无</v>
          </cell>
          <cell r="I789" t="str">
            <v>妇科（普通妇科）</v>
          </cell>
          <cell r="J789">
            <v>-20</v>
          </cell>
          <cell r="K789">
            <v>-20</v>
          </cell>
          <cell r="L789">
            <v>-20</v>
          </cell>
          <cell r="M789">
            <v>-60</v>
          </cell>
        </row>
        <row r="790">
          <cell r="B790" t="str">
            <v>732L23</v>
          </cell>
          <cell r="C790">
            <v>15615</v>
          </cell>
          <cell r="D790" t="str">
            <v>内科</v>
          </cell>
          <cell r="E790">
            <v>17711930427</v>
          </cell>
          <cell r="F790" t="str">
            <v>2022年</v>
          </cell>
          <cell r="G790" t="str">
            <v>住院医师-外院-西藏</v>
          </cell>
          <cell r="H790" t="str">
            <v>无</v>
          </cell>
          <cell r="I790" t="str">
            <v>感染科</v>
          </cell>
        </row>
        <row r="790">
          <cell r="L790">
            <v>-20</v>
          </cell>
          <cell r="M790">
            <v>-20</v>
          </cell>
        </row>
        <row r="791">
          <cell r="B791" t="str">
            <v>7AO389</v>
          </cell>
          <cell r="C791">
            <v>-17578</v>
          </cell>
          <cell r="D791" t="str">
            <v>超声医学科</v>
          </cell>
          <cell r="E791">
            <v>18787264938</v>
          </cell>
          <cell r="F791" t="str">
            <v>2022年</v>
          </cell>
          <cell r="G791" t="str">
            <v>规培研究生</v>
          </cell>
          <cell r="H791" t="str">
            <v>无</v>
          </cell>
          <cell r="I791" t="str">
            <v>超声科</v>
          </cell>
          <cell r="J791">
            <v>-20</v>
          </cell>
          <cell r="K791">
            <v>-20</v>
          </cell>
          <cell r="L791">
            <v>-20</v>
          </cell>
          <cell r="M791">
            <v>-60</v>
          </cell>
        </row>
        <row r="792">
          <cell r="B792" t="str">
            <v>7AO259</v>
          </cell>
          <cell r="C792">
            <v>-17449</v>
          </cell>
          <cell r="D792" t="str">
            <v>儿科</v>
          </cell>
          <cell r="E792">
            <v>18858717796</v>
          </cell>
          <cell r="F792" t="str">
            <v>2022年</v>
          </cell>
          <cell r="G792" t="str">
            <v>规培研究生</v>
          </cell>
          <cell r="H792" t="str">
            <v>无</v>
          </cell>
          <cell r="I792" t="str">
            <v>儿科（儿科血液及肿瘤）</v>
          </cell>
          <cell r="J792">
            <v>-20</v>
          </cell>
          <cell r="K792">
            <v>-20</v>
          </cell>
          <cell r="L792">
            <v>-20</v>
          </cell>
          <cell r="M792">
            <v>-60</v>
          </cell>
        </row>
        <row r="793">
          <cell r="B793" t="str">
            <v>7AO260</v>
          </cell>
          <cell r="C793">
            <v>-17450</v>
          </cell>
          <cell r="D793" t="str">
            <v>儿科</v>
          </cell>
          <cell r="E793">
            <v>13736674391</v>
          </cell>
          <cell r="F793" t="str">
            <v>2022年</v>
          </cell>
          <cell r="G793" t="str">
            <v>规培研究生</v>
          </cell>
          <cell r="H793" t="str">
            <v>无</v>
          </cell>
          <cell r="I793" t="str">
            <v>儿科（儿科血液及肿瘤）</v>
          </cell>
        </row>
        <row r="793">
          <cell r="M793">
            <v>0</v>
          </cell>
        </row>
        <row r="794">
          <cell r="B794" t="str">
            <v>7AO261</v>
          </cell>
          <cell r="C794">
            <v>-17451</v>
          </cell>
          <cell r="D794" t="str">
            <v>儿科</v>
          </cell>
          <cell r="E794">
            <v>18723227813</v>
          </cell>
          <cell r="F794" t="str">
            <v>2022年</v>
          </cell>
          <cell r="G794" t="str">
            <v>规培研究生</v>
          </cell>
          <cell r="H794" t="str">
            <v>无</v>
          </cell>
          <cell r="I794" t="str">
            <v>儿科（儿科血液及肿瘤）</v>
          </cell>
        </row>
        <row r="794">
          <cell r="M794">
            <v>0</v>
          </cell>
        </row>
        <row r="795">
          <cell r="B795" t="str">
            <v>7AO347</v>
          </cell>
          <cell r="C795">
            <v>-17536</v>
          </cell>
          <cell r="D795" t="str">
            <v>耳鼻咽喉科</v>
          </cell>
          <cell r="E795">
            <v>18267737308</v>
          </cell>
          <cell r="F795" t="str">
            <v>2022年</v>
          </cell>
          <cell r="G795" t="str">
            <v>规培研究生</v>
          </cell>
          <cell r="H795" t="str">
            <v>无</v>
          </cell>
          <cell r="I795" t="str">
            <v>耳鼻咽喉科（咽喉头颈科病房）</v>
          </cell>
          <cell r="J795">
            <v>-20</v>
          </cell>
          <cell r="K795">
            <v>-20</v>
          </cell>
          <cell r="L795">
            <v>-20</v>
          </cell>
          <cell r="M795">
            <v>-60</v>
          </cell>
        </row>
        <row r="796">
          <cell r="B796" t="str">
            <v>7AO348</v>
          </cell>
          <cell r="C796">
            <v>-17537</v>
          </cell>
          <cell r="D796" t="str">
            <v>耳鼻咽喉科</v>
          </cell>
          <cell r="E796">
            <v>18257770367</v>
          </cell>
          <cell r="F796" t="str">
            <v>2022年</v>
          </cell>
          <cell r="G796" t="str">
            <v>规培研究生</v>
          </cell>
          <cell r="H796" t="str">
            <v>无</v>
          </cell>
          <cell r="I796" t="str">
            <v>耳鼻咽喉科（咽喉头颈科病房）</v>
          </cell>
        </row>
        <row r="796">
          <cell r="L796">
            <v>-20</v>
          </cell>
          <cell r="M796">
            <v>-20</v>
          </cell>
        </row>
        <row r="797">
          <cell r="B797" t="str">
            <v>7AO349</v>
          </cell>
          <cell r="C797">
            <v>-17538</v>
          </cell>
          <cell r="D797" t="str">
            <v>耳鼻咽喉科</v>
          </cell>
          <cell r="E797">
            <v>15068405520</v>
          </cell>
          <cell r="F797" t="str">
            <v>2022年</v>
          </cell>
          <cell r="G797" t="str">
            <v>规培研究生</v>
          </cell>
          <cell r="H797" t="str">
            <v>无</v>
          </cell>
          <cell r="I797" t="str">
            <v>耳鼻咽喉科（咽喉头颈科病房）</v>
          </cell>
          <cell r="J797">
            <v>-20</v>
          </cell>
          <cell r="K797">
            <v>-20</v>
          </cell>
          <cell r="L797">
            <v>-20</v>
          </cell>
          <cell r="M797">
            <v>-60</v>
          </cell>
        </row>
        <row r="798">
          <cell r="B798" t="str">
            <v>7AO350</v>
          </cell>
          <cell r="C798">
            <v>-17539</v>
          </cell>
          <cell r="D798" t="str">
            <v>耳鼻咽喉科</v>
          </cell>
          <cell r="E798">
            <v>15958502218</v>
          </cell>
          <cell r="F798" t="str">
            <v>2022年</v>
          </cell>
          <cell r="G798" t="str">
            <v>规培研究生</v>
          </cell>
          <cell r="H798" t="str">
            <v>无</v>
          </cell>
          <cell r="I798" t="str">
            <v>耳鼻咽喉科（耳鼻咽喉科门诊）</v>
          </cell>
          <cell r="J798">
            <v>-20</v>
          </cell>
          <cell r="K798">
            <v>-20</v>
          </cell>
          <cell r="L798">
            <v>-20</v>
          </cell>
          <cell r="M798">
            <v>-60</v>
          </cell>
        </row>
        <row r="799">
          <cell r="B799" t="str">
            <v>7AO351</v>
          </cell>
          <cell r="C799">
            <v>-17540</v>
          </cell>
          <cell r="D799" t="str">
            <v>耳鼻咽喉科</v>
          </cell>
          <cell r="E799">
            <v>15355988836</v>
          </cell>
          <cell r="F799" t="str">
            <v>2022年</v>
          </cell>
          <cell r="G799" t="str">
            <v>规培研究生</v>
          </cell>
          <cell r="H799" t="str">
            <v>无</v>
          </cell>
          <cell r="I799" t="str">
            <v>耳鼻咽喉科（耳鼻咽喉科门诊）</v>
          </cell>
          <cell r="J799">
            <v>-20</v>
          </cell>
          <cell r="K799">
            <v>-20</v>
          </cell>
          <cell r="L799">
            <v>-20</v>
          </cell>
          <cell r="M799">
            <v>-60</v>
          </cell>
        </row>
        <row r="800">
          <cell r="B800" t="str">
            <v>7AO352</v>
          </cell>
          <cell r="C800">
            <v>-17541</v>
          </cell>
          <cell r="D800" t="str">
            <v>耳鼻咽喉科</v>
          </cell>
          <cell r="E800">
            <v>15158663180</v>
          </cell>
          <cell r="F800" t="str">
            <v>2022年</v>
          </cell>
          <cell r="G800" t="str">
            <v>规培研究生</v>
          </cell>
          <cell r="H800" t="str">
            <v>无</v>
          </cell>
          <cell r="I800" t="str">
            <v>耳鼻咽喉科（耳鼻咽喉科门诊）</v>
          </cell>
          <cell r="J800">
            <v>-20</v>
          </cell>
          <cell r="K800">
            <v>-20</v>
          </cell>
          <cell r="L800">
            <v>-20</v>
          </cell>
          <cell r="M800">
            <v>-60</v>
          </cell>
        </row>
        <row r="801">
          <cell r="B801" t="str">
            <v>7AO353</v>
          </cell>
          <cell r="C801">
            <v>-17542</v>
          </cell>
          <cell r="D801" t="str">
            <v>耳鼻咽喉科</v>
          </cell>
          <cell r="E801">
            <v>15857705998</v>
          </cell>
          <cell r="F801" t="str">
            <v>2022年</v>
          </cell>
          <cell r="G801" t="str">
            <v>规培研究生</v>
          </cell>
          <cell r="H801" t="str">
            <v>无</v>
          </cell>
          <cell r="I801" t="str">
            <v>耳鼻咽喉科（耳鼻咽喉科急诊）</v>
          </cell>
        </row>
        <row r="801">
          <cell r="M801">
            <v>0</v>
          </cell>
        </row>
        <row r="802">
          <cell r="B802" t="str">
            <v>7AO018</v>
          </cell>
          <cell r="C802">
            <v>-17209</v>
          </cell>
          <cell r="D802" t="str">
            <v>放射科</v>
          </cell>
          <cell r="E802">
            <v>17681746992</v>
          </cell>
          <cell r="F802" t="str">
            <v>2022年</v>
          </cell>
          <cell r="G802" t="str">
            <v>规培研究生</v>
          </cell>
          <cell r="H802" t="str">
            <v>无</v>
          </cell>
          <cell r="I802" t="str">
            <v>神经外科</v>
          </cell>
        </row>
        <row r="802">
          <cell r="M802">
            <v>0</v>
          </cell>
        </row>
        <row r="803">
          <cell r="B803" t="str">
            <v>7AO386</v>
          </cell>
          <cell r="C803">
            <v>-17575</v>
          </cell>
          <cell r="D803" t="str">
            <v>放射科</v>
          </cell>
          <cell r="E803">
            <v>15258087678</v>
          </cell>
          <cell r="F803" t="str">
            <v>2022年</v>
          </cell>
          <cell r="G803" t="str">
            <v>规培研究生</v>
          </cell>
          <cell r="H803" t="str">
            <v>无</v>
          </cell>
          <cell r="I803" t="str">
            <v>消化内科</v>
          </cell>
        </row>
        <row r="803">
          <cell r="K803">
            <v>-20</v>
          </cell>
          <cell r="L803">
            <v>-20</v>
          </cell>
          <cell r="M803">
            <v>-40</v>
          </cell>
        </row>
        <row r="804">
          <cell r="B804" t="str">
            <v>7AO387</v>
          </cell>
          <cell r="C804">
            <v>-17576</v>
          </cell>
          <cell r="D804" t="str">
            <v>放射科</v>
          </cell>
          <cell r="E804">
            <v>18858750829</v>
          </cell>
          <cell r="F804" t="str">
            <v>2022年</v>
          </cell>
          <cell r="G804" t="str">
            <v>规培研究生</v>
          </cell>
          <cell r="H804" t="str">
            <v>无</v>
          </cell>
          <cell r="I804" t="str">
            <v>神经外科</v>
          </cell>
          <cell r="J804">
            <v>-20</v>
          </cell>
          <cell r="K804">
            <v>-20</v>
          </cell>
          <cell r="L804">
            <v>-20</v>
          </cell>
          <cell r="M804">
            <v>-60</v>
          </cell>
        </row>
        <row r="805">
          <cell r="B805" t="str">
            <v>7AO388</v>
          </cell>
          <cell r="C805">
            <v>-17577</v>
          </cell>
          <cell r="D805" t="str">
            <v>放射科</v>
          </cell>
          <cell r="E805">
            <v>17757776773</v>
          </cell>
          <cell r="F805" t="str">
            <v>2022年</v>
          </cell>
          <cell r="G805" t="str">
            <v>规培研究生</v>
          </cell>
          <cell r="H805" t="str">
            <v>无</v>
          </cell>
          <cell r="I805" t="str">
            <v>急诊科</v>
          </cell>
        </row>
        <row r="805">
          <cell r="M805">
            <v>0</v>
          </cell>
        </row>
        <row r="806">
          <cell r="B806" t="str">
            <v>7AO380</v>
          </cell>
          <cell r="C806">
            <v>-17569</v>
          </cell>
          <cell r="D806" t="str">
            <v>放射肿瘤科</v>
          </cell>
          <cell r="E806">
            <v>17816614599</v>
          </cell>
          <cell r="F806" t="str">
            <v>2022年</v>
          </cell>
          <cell r="G806" t="str">
            <v>规培研究生</v>
          </cell>
          <cell r="H806" t="str">
            <v>无</v>
          </cell>
          <cell r="I806" t="str">
            <v>肿瘤内科</v>
          </cell>
        </row>
        <row r="806">
          <cell r="K806">
            <v>-20</v>
          </cell>
          <cell r="L806">
            <v>-20</v>
          </cell>
          <cell r="M806">
            <v>-40</v>
          </cell>
        </row>
        <row r="807">
          <cell r="B807" t="str">
            <v>7AO384</v>
          </cell>
          <cell r="C807">
            <v>-17573</v>
          </cell>
          <cell r="D807" t="str">
            <v>放射肿瘤科</v>
          </cell>
          <cell r="E807">
            <v>18888928375</v>
          </cell>
          <cell r="F807" t="str">
            <v>2022年</v>
          </cell>
          <cell r="G807" t="str">
            <v>规培研究生</v>
          </cell>
          <cell r="H807" t="str">
            <v>无</v>
          </cell>
          <cell r="I807" t="str">
            <v>病理科</v>
          </cell>
        </row>
        <row r="807">
          <cell r="L807">
            <v>-20</v>
          </cell>
          <cell r="M807">
            <v>-20</v>
          </cell>
        </row>
        <row r="808">
          <cell r="B808" t="str">
            <v>7AO008</v>
          </cell>
          <cell r="C808">
            <v>-17199</v>
          </cell>
          <cell r="D808" t="str">
            <v>妇产科</v>
          </cell>
          <cell r="E808">
            <v>15372871907</v>
          </cell>
          <cell r="F808" t="str">
            <v>2022年</v>
          </cell>
          <cell r="G808" t="str">
            <v>规培研究生</v>
          </cell>
          <cell r="H808" t="str">
            <v>无</v>
          </cell>
          <cell r="I808" t="str">
            <v>计生（门诊或病房）</v>
          </cell>
          <cell r="J808">
            <v>-20</v>
          </cell>
          <cell r="K808">
            <v>-20</v>
          </cell>
          <cell r="L808">
            <v>-20</v>
          </cell>
          <cell r="M808">
            <v>-60</v>
          </cell>
        </row>
        <row r="809">
          <cell r="B809" t="str">
            <v>7AO020</v>
          </cell>
          <cell r="C809">
            <v>-17211</v>
          </cell>
          <cell r="D809" t="str">
            <v>妇产科</v>
          </cell>
          <cell r="E809">
            <v>15957612305</v>
          </cell>
          <cell r="F809" t="str">
            <v>2022年</v>
          </cell>
          <cell r="G809" t="str">
            <v>规培研究生</v>
          </cell>
          <cell r="H809" t="str">
            <v>无</v>
          </cell>
          <cell r="I809" t="str">
            <v>妇科（普通妇科）</v>
          </cell>
          <cell r="J809">
            <v>-20</v>
          </cell>
          <cell r="K809">
            <v>-20</v>
          </cell>
          <cell r="L809">
            <v>-20</v>
          </cell>
          <cell r="M809">
            <v>-60</v>
          </cell>
        </row>
        <row r="810">
          <cell r="B810" t="str">
            <v>7AO054</v>
          </cell>
          <cell r="C810">
            <v>-17245</v>
          </cell>
          <cell r="D810" t="str">
            <v>妇产科</v>
          </cell>
          <cell r="E810">
            <v>13806680017</v>
          </cell>
          <cell r="F810" t="str">
            <v>2022年</v>
          </cell>
          <cell r="G810" t="str">
            <v>规培研究生</v>
          </cell>
          <cell r="H810" t="str">
            <v>无</v>
          </cell>
          <cell r="I810" t="str">
            <v>妇科（普通妇科）</v>
          </cell>
          <cell r="J810">
            <v>-20</v>
          </cell>
          <cell r="K810">
            <v>-20</v>
          </cell>
          <cell r="L810">
            <v>-20</v>
          </cell>
          <cell r="M810">
            <v>-60</v>
          </cell>
        </row>
        <row r="811">
          <cell r="B811" t="str">
            <v>7AO339</v>
          </cell>
          <cell r="C811">
            <v>-17529</v>
          </cell>
          <cell r="D811" t="str">
            <v>妇产科</v>
          </cell>
          <cell r="E811">
            <v>15857795533</v>
          </cell>
          <cell r="F811" t="str">
            <v>2022年</v>
          </cell>
          <cell r="G811" t="str">
            <v>规培研究生</v>
          </cell>
          <cell r="H811" t="str">
            <v>无</v>
          </cell>
          <cell r="I811" t="str">
            <v>计生（门诊或病房）</v>
          </cell>
        </row>
        <row r="811">
          <cell r="K811">
            <v>-20</v>
          </cell>
          <cell r="L811">
            <v>-20</v>
          </cell>
          <cell r="M811">
            <v>-40</v>
          </cell>
        </row>
        <row r="812">
          <cell r="B812" t="str">
            <v>7AO341</v>
          </cell>
          <cell r="C812">
            <v>-17530</v>
          </cell>
          <cell r="D812" t="str">
            <v>妇产科</v>
          </cell>
          <cell r="E812">
            <v>15867417017</v>
          </cell>
          <cell r="F812" t="str">
            <v>2022年</v>
          </cell>
          <cell r="G812" t="str">
            <v>规培研究生</v>
          </cell>
          <cell r="H812" t="str">
            <v>无</v>
          </cell>
          <cell r="I812" t="str">
            <v>妇科（普通妇科）</v>
          </cell>
        </row>
        <row r="812">
          <cell r="M812">
            <v>0</v>
          </cell>
        </row>
        <row r="813">
          <cell r="B813" t="str">
            <v>7AO342</v>
          </cell>
          <cell r="C813">
            <v>-17531</v>
          </cell>
          <cell r="D813" t="str">
            <v>妇产科</v>
          </cell>
          <cell r="E813">
            <v>13525056639</v>
          </cell>
          <cell r="F813" t="str">
            <v>2022年</v>
          </cell>
          <cell r="G813" t="str">
            <v>规培研究生</v>
          </cell>
          <cell r="H813" t="str">
            <v>无</v>
          </cell>
          <cell r="I813" t="str">
            <v>计生（门诊或病房）</v>
          </cell>
        </row>
        <row r="813">
          <cell r="L813">
            <v>-20</v>
          </cell>
          <cell r="M813">
            <v>-20</v>
          </cell>
        </row>
        <row r="814">
          <cell r="B814" t="str">
            <v>7AO343</v>
          </cell>
          <cell r="C814">
            <v>-17532</v>
          </cell>
          <cell r="D814" t="str">
            <v>妇产科</v>
          </cell>
          <cell r="E814">
            <v>13857731900</v>
          </cell>
          <cell r="F814" t="str">
            <v>2022年</v>
          </cell>
          <cell r="G814" t="str">
            <v>规培研究生</v>
          </cell>
          <cell r="H814" t="str">
            <v>无</v>
          </cell>
          <cell r="I814" t="str">
            <v>计生（门诊或病房）</v>
          </cell>
        </row>
        <row r="814">
          <cell r="L814">
            <v>-20</v>
          </cell>
          <cell r="M814">
            <v>-20</v>
          </cell>
        </row>
        <row r="815">
          <cell r="B815" t="str">
            <v>7AO345</v>
          </cell>
          <cell r="C815">
            <v>-17534</v>
          </cell>
          <cell r="D815" t="str">
            <v>妇产科</v>
          </cell>
          <cell r="E815">
            <v>17367929702</v>
          </cell>
          <cell r="F815" t="str">
            <v>2022年</v>
          </cell>
          <cell r="G815" t="str">
            <v>规培研究生</v>
          </cell>
          <cell r="H815" t="str">
            <v>无</v>
          </cell>
          <cell r="I815" t="str">
            <v>计生（门诊或病房）</v>
          </cell>
        </row>
        <row r="815">
          <cell r="M815">
            <v>0</v>
          </cell>
        </row>
        <row r="816">
          <cell r="B816" t="str">
            <v>7AO344</v>
          </cell>
          <cell r="C816">
            <v>-17533</v>
          </cell>
          <cell r="D816" t="str">
            <v>妇产科</v>
          </cell>
          <cell r="E816">
            <v>18423162434</v>
          </cell>
          <cell r="F816" t="str">
            <v>2022年</v>
          </cell>
          <cell r="G816" t="str">
            <v>规培研究生</v>
          </cell>
          <cell r="H816" t="str">
            <v>无</v>
          </cell>
          <cell r="I816" t="str">
            <v>妇科（普通妇科）</v>
          </cell>
          <cell r="J816">
            <v>-20</v>
          </cell>
          <cell r="K816">
            <v>-20</v>
          </cell>
          <cell r="L816">
            <v>-20</v>
          </cell>
          <cell r="M816">
            <v>-60</v>
          </cell>
        </row>
        <row r="817">
          <cell r="B817" t="str">
            <v>7AO009</v>
          </cell>
          <cell r="C817">
            <v>-17200</v>
          </cell>
          <cell r="D817" t="str">
            <v>骨科</v>
          </cell>
          <cell r="E817">
            <v>15868508218</v>
          </cell>
          <cell r="F817" t="str">
            <v>2022年</v>
          </cell>
          <cell r="G817" t="str">
            <v>规培研究生</v>
          </cell>
          <cell r="H817" t="str">
            <v>无</v>
          </cell>
          <cell r="I817" t="str">
            <v>康复医学科（骨科康复）</v>
          </cell>
        </row>
        <row r="817">
          <cell r="M817">
            <v>0</v>
          </cell>
        </row>
        <row r="818">
          <cell r="B818" t="str">
            <v>7AO017</v>
          </cell>
          <cell r="C818">
            <v>-17208</v>
          </cell>
          <cell r="D818" t="str">
            <v>骨科</v>
          </cell>
          <cell r="E818">
            <v>13567457853</v>
          </cell>
          <cell r="F818" t="str">
            <v>2022年</v>
          </cell>
          <cell r="G818" t="str">
            <v>规培研究生</v>
          </cell>
          <cell r="H818" t="str">
            <v>无</v>
          </cell>
          <cell r="I818" t="str">
            <v>老院急诊外科</v>
          </cell>
        </row>
        <row r="818">
          <cell r="M818">
            <v>0</v>
          </cell>
        </row>
        <row r="819">
          <cell r="B819" t="str">
            <v>7AO039</v>
          </cell>
          <cell r="C819">
            <v>-17230</v>
          </cell>
          <cell r="D819" t="str">
            <v>骨科</v>
          </cell>
          <cell r="E819">
            <v>13675783800</v>
          </cell>
          <cell r="F819" t="str">
            <v>2022年</v>
          </cell>
          <cell r="G819" t="str">
            <v>规培研究生</v>
          </cell>
          <cell r="H819" t="str">
            <v>无</v>
          </cell>
          <cell r="I819" t="str">
            <v>放射科</v>
          </cell>
          <cell r="J819">
            <v>-20</v>
          </cell>
          <cell r="K819">
            <v>-20</v>
          </cell>
          <cell r="L819">
            <v>-20</v>
          </cell>
          <cell r="M819">
            <v>-60</v>
          </cell>
        </row>
        <row r="820">
          <cell r="B820" t="str">
            <v>7AO053</v>
          </cell>
          <cell r="C820">
            <v>-17244</v>
          </cell>
          <cell r="D820" t="str">
            <v>骨科</v>
          </cell>
          <cell r="E820">
            <v>15857707789</v>
          </cell>
          <cell r="F820" t="str">
            <v>2022年</v>
          </cell>
          <cell r="G820" t="str">
            <v>规培研究生</v>
          </cell>
          <cell r="H820" t="str">
            <v>无</v>
          </cell>
          <cell r="I820" t="str">
            <v>放射科</v>
          </cell>
          <cell r="J820">
            <v>-20</v>
          </cell>
          <cell r="K820">
            <v>-20</v>
          </cell>
          <cell r="L820">
            <v>-20</v>
          </cell>
          <cell r="M820">
            <v>-60</v>
          </cell>
        </row>
        <row r="821">
          <cell r="B821" t="str">
            <v>7AO055</v>
          </cell>
          <cell r="C821">
            <v>-17246</v>
          </cell>
          <cell r="D821" t="str">
            <v>骨科</v>
          </cell>
          <cell r="E821">
            <v>15258720818</v>
          </cell>
          <cell r="F821" t="str">
            <v>2022年</v>
          </cell>
          <cell r="G821" t="str">
            <v>规培研究生</v>
          </cell>
          <cell r="H821" t="str">
            <v>无</v>
          </cell>
          <cell r="I821" t="str">
            <v>放射科</v>
          </cell>
        </row>
        <row r="821">
          <cell r="K821">
            <v>-20</v>
          </cell>
        </row>
        <row r="821">
          <cell r="M821">
            <v>-20</v>
          </cell>
        </row>
        <row r="822">
          <cell r="B822" t="str">
            <v>7AO333</v>
          </cell>
          <cell r="C822">
            <v>-17523</v>
          </cell>
          <cell r="D822" t="str">
            <v>骨科</v>
          </cell>
          <cell r="E822">
            <v>13456027833</v>
          </cell>
          <cell r="F822" t="str">
            <v>2022年</v>
          </cell>
          <cell r="G822" t="str">
            <v>规培研究生</v>
          </cell>
          <cell r="H822" t="str">
            <v>无</v>
          </cell>
          <cell r="I822" t="str">
            <v>肝胆外科</v>
          </cell>
        </row>
        <row r="822">
          <cell r="M822">
            <v>0</v>
          </cell>
        </row>
        <row r="823">
          <cell r="B823" t="str">
            <v>7AO334</v>
          </cell>
          <cell r="C823">
            <v>-17524</v>
          </cell>
          <cell r="D823" t="str">
            <v>骨科</v>
          </cell>
          <cell r="E823">
            <v>18358747300</v>
          </cell>
          <cell r="F823" t="str">
            <v>2022年</v>
          </cell>
          <cell r="G823" t="str">
            <v>规培研究生</v>
          </cell>
          <cell r="H823" t="str">
            <v>无</v>
          </cell>
          <cell r="I823" t="str">
            <v>康复医学科（骨科康复）</v>
          </cell>
          <cell r="J823">
            <v>-20</v>
          </cell>
          <cell r="K823">
            <v>-20</v>
          </cell>
          <cell r="L823">
            <v>-20</v>
          </cell>
          <cell r="M823">
            <v>-60</v>
          </cell>
        </row>
        <row r="824">
          <cell r="B824" t="str">
            <v>7AO335</v>
          </cell>
          <cell r="C824">
            <v>-17525</v>
          </cell>
          <cell r="D824" t="str">
            <v>骨科</v>
          </cell>
          <cell r="E824">
            <v>18357647335</v>
          </cell>
          <cell r="F824" t="str">
            <v>2022年</v>
          </cell>
          <cell r="G824" t="str">
            <v>规培研究生</v>
          </cell>
          <cell r="H824" t="str">
            <v>无</v>
          </cell>
          <cell r="I824" t="str">
            <v>老院急诊外科</v>
          </cell>
        </row>
        <row r="824">
          <cell r="M824">
            <v>0</v>
          </cell>
        </row>
        <row r="825">
          <cell r="B825" t="str">
            <v>7AO336</v>
          </cell>
          <cell r="C825">
            <v>-17526</v>
          </cell>
          <cell r="D825" t="str">
            <v>骨科</v>
          </cell>
          <cell r="E825">
            <v>13634261170</v>
          </cell>
          <cell r="F825" t="str">
            <v>2022年</v>
          </cell>
          <cell r="G825" t="str">
            <v>规培研究生</v>
          </cell>
          <cell r="H825" t="str">
            <v>无</v>
          </cell>
          <cell r="I825" t="str">
            <v>结直肠肛门外科+乳腺</v>
          </cell>
        </row>
        <row r="825">
          <cell r="M825">
            <v>0</v>
          </cell>
        </row>
        <row r="826">
          <cell r="B826" t="str">
            <v>7AO337</v>
          </cell>
          <cell r="C826">
            <v>-17527</v>
          </cell>
          <cell r="D826" t="str">
            <v>骨科</v>
          </cell>
          <cell r="E826">
            <v>15827379549</v>
          </cell>
          <cell r="F826" t="str">
            <v>2022年</v>
          </cell>
          <cell r="G826" t="str">
            <v>规培研究生</v>
          </cell>
          <cell r="H826" t="str">
            <v>无</v>
          </cell>
          <cell r="I826" t="str">
            <v>老院急诊外科</v>
          </cell>
          <cell r="J826">
            <v>-20</v>
          </cell>
          <cell r="K826">
            <v>-20</v>
          </cell>
          <cell r="L826">
            <v>-20</v>
          </cell>
          <cell r="M826">
            <v>-60</v>
          </cell>
        </row>
        <row r="827">
          <cell r="B827" t="str">
            <v>7AO338</v>
          </cell>
          <cell r="C827">
            <v>-17528</v>
          </cell>
          <cell r="D827" t="str">
            <v>骨科</v>
          </cell>
          <cell r="E827">
            <v>13566692061</v>
          </cell>
          <cell r="F827" t="str">
            <v>2022年</v>
          </cell>
          <cell r="G827" t="str">
            <v>规培研究生</v>
          </cell>
          <cell r="H827" t="str">
            <v>无</v>
          </cell>
          <cell r="I827" t="str">
            <v>麻醉科</v>
          </cell>
        </row>
        <row r="827">
          <cell r="M827">
            <v>0</v>
          </cell>
        </row>
        <row r="828">
          <cell r="B828" t="str">
            <v>7AM410</v>
          </cell>
          <cell r="C828">
            <v>-14652</v>
          </cell>
          <cell r="D828" t="str">
            <v>骨科</v>
          </cell>
          <cell r="E828">
            <v>15858806675</v>
          </cell>
          <cell r="F828" t="str">
            <v>2022年</v>
          </cell>
          <cell r="G828" t="str">
            <v>规培研究生</v>
          </cell>
          <cell r="H828" t="str">
            <v>无</v>
          </cell>
          <cell r="I828" t="str">
            <v>麻醉科</v>
          </cell>
          <cell r="J828">
            <v>-20</v>
          </cell>
          <cell r="K828">
            <v>-20</v>
          </cell>
          <cell r="L828">
            <v>-20</v>
          </cell>
          <cell r="M828">
            <v>-60</v>
          </cell>
        </row>
        <row r="829">
          <cell r="B829" t="str">
            <v>7AO390</v>
          </cell>
          <cell r="C829">
            <v>-17579</v>
          </cell>
          <cell r="D829" t="str">
            <v>核医学科</v>
          </cell>
          <cell r="E829">
            <v>13600663964</v>
          </cell>
          <cell r="F829" t="str">
            <v>2022年</v>
          </cell>
          <cell r="G829" t="str">
            <v>规培研究生</v>
          </cell>
          <cell r="H829" t="str">
            <v>无</v>
          </cell>
          <cell r="I829" t="str">
            <v>心血管内科</v>
          </cell>
          <cell r="J829">
            <v>-20</v>
          </cell>
          <cell r="K829">
            <v>-20</v>
          </cell>
          <cell r="L829">
            <v>-20</v>
          </cell>
          <cell r="M829">
            <v>-60</v>
          </cell>
        </row>
        <row r="830">
          <cell r="B830" t="str">
            <v>7AO391</v>
          </cell>
          <cell r="C830">
            <v>-17580</v>
          </cell>
          <cell r="D830" t="str">
            <v>核医学科</v>
          </cell>
          <cell r="E830">
            <v>15671073285</v>
          </cell>
          <cell r="F830" t="str">
            <v>2022年</v>
          </cell>
          <cell r="G830" t="str">
            <v>规培研究生</v>
          </cell>
          <cell r="H830" t="str">
            <v>无</v>
          </cell>
          <cell r="I830" t="str">
            <v>急诊科</v>
          </cell>
        </row>
        <row r="830">
          <cell r="M830">
            <v>0</v>
          </cell>
        </row>
        <row r="831">
          <cell r="B831" t="str">
            <v>7AO280</v>
          </cell>
          <cell r="C831">
            <v>-17470</v>
          </cell>
          <cell r="D831" t="str">
            <v>急诊科</v>
          </cell>
          <cell r="E831">
            <v>15868721661</v>
          </cell>
          <cell r="F831" t="str">
            <v>2022年</v>
          </cell>
          <cell r="G831" t="str">
            <v>规培研究生</v>
          </cell>
          <cell r="H831" t="str">
            <v>无</v>
          </cell>
          <cell r="I831" t="str">
            <v>消化内科</v>
          </cell>
          <cell r="J831">
            <v>-20</v>
          </cell>
          <cell r="K831">
            <v>-20</v>
          </cell>
          <cell r="L831">
            <v>-20</v>
          </cell>
          <cell r="M831">
            <v>-60</v>
          </cell>
        </row>
        <row r="832">
          <cell r="B832" t="str">
            <v>7AO281</v>
          </cell>
          <cell r="C832">
            <v>-17471</v>
          </cell>
          <cell r="D832" t="str">
            <v>急诊科</v>
          </cell>
          <cell r="E832">
            <v>13587633768</v>
          </cell>
          <cell r="F832" t="str">
            <v>2022年</v>
          </cell>
          <cell r="G832" t="str">
            <v>规培研究生</v>
          </cell>
          <cell r="H832" t="str">
            <v>无</v>
          </cell>
          <cell r="I832" t="str">
            <v>心血管内科</v>
          </cell>
        </row>
        <row r="832">
          <cell r="L832">
            <v>-20</v>
          </cell>
          <cell r="M832">
            <v>-20</v>
          </cell>
        </row>
        <row r="833">
          <cell r="B833" t="str">
            <v>7AO282</v>
          </cell>
          <cell r="C833">
            <v>-17472</v>
          </cell>
          <cell r="D833" t="str">
            <v>急诊科</v>
          </cell>
          <cell r="E833">
            <v>18979345851</v>
          </cell>
          <cell r="F833" t="str">
            <v>2022年</v>
          </cell>
          <cell r="G833" t="str">
            <v>规培研究生</v>
          </cell>
          <cell r="H833" t="str">
            <v>无</v>
          </cell>
          <cell r="I833" t="str">
            <v>心血管内科（CCU）</v>
          </cell>
          <cell r="J833">
            <v>-20</v>
          </cell>
          <cell r="K833">
            <v>-20</v>
          </cell>
          <cell r="L833">
            <v>-20</v>
          </cell>
          <cell r="M833">
            <v>-60</v>
          </cell>
        </row>
        <row r="834">
          <cell r="B834" t="str">
            <v>7AO283</v>
          </cell>
          <cell r="C834">
            <v>-17473</v>
          </cell>
          <cell r="D834" t="str">
            <v>急诊科</v>
          </cell>
          <cell r="E834">
            <v>15868097577</v>
          </cell>
          <cell r="F834" t="str">
            <v>2022年</v>
          </cell>
          <cell r="G834" t="str">
            <v>规培研究生</v>
          </cell>
          <cell r="H834" t="str">
            <v>无</v>
          </cell>
          <cell r="I834" t="str">
            <v>老院急诊外科</v>
          </cell>
          <cell r="J834">
            <v>-20</v>
          </cell>
        </row>
        <row r="834">
          <cell r="M834">
            <v>-20</v>
          </cell>
        </row>
        <row r="835">
          <cell r="B835" t="str">
            <v>7AO284</v>
          </cell>
          <cell r="C835">
            <v>-17474</v>
          </cell>
          <cell r="D835" t="str">
            <v>急诊科</v>
          </cell>
          <cell r="E835">
            <v>13736723628</v>
          </cell>
          <cell r="F835" t="str">
            <v>2022年</v>
          </cell>
          <cell r="G835" t="str">
            <v>规培研究生</v>
          </cell>
          <cell r="H835" t="str">
            <v>无</v>
          </cell>
          <cell r="I835" t="str">
            <v>神经内科</v>
          </cell>
        </row>
        <row r="835">
          <cell r="M835">
            <v>0</v>
          </cell>
        </row>
        <row r="836">
          <cell r="B836" t="str">
            <v>7AO285</v>
          </cell>
          <cell r="C836">
            <v>-17475</v>
          </cell>
          <cell r="D836" t="str">
            <v>急诊科</v>
          </cell>
          <cell r="E836">
            <v>18267855728</v>
          </cell>
          <cell r="F836" t="str">
            <v>2022年</v>
          </cell>
          <cell r="G836" t="str">
            <v>规培研究生</v>
          </cell>
          <cell r="H836" t="str">
            <v>无</v>
          </cell>
          <cell r="I836" t="str">
            <v>感染科</v>
          </cell>
          <cell r="J836">
            <v>-20</v>
          </cell>
          <cell r="K836">
            <v>-20</v>
          </cell>
          <cell r="L836">
            <v>-20</v>
          </cell>
          <cell r="M836">
            <v>-60</v>
          </cell>
        </row>
        <row r="837">
          <cell r="B837" t="str">
            <v>7AO370</v>
          </cell>
          <cell r="C837">
            <v>-17559</v>
          </cell>
          <cell r="D837" t="str">
            <v>检验医学科</v>
          </cell>
          <cell r="E837">
            <v>18091726299</v>
          </cell>
          <cell r="F837" t="str">
            <v>2022年</v>
          </cell>
          <cell r="G837" t="str">
            <v>规培研究生</v>
          </cell>
          <cell r="H837" t="str">
            <v>无</v>
          </cell>
          <cell r="I837" t="str">
            <v>检验科（临床化学专业）6.19-6.30在急诊</v>
          </cell>
        </row>
        <row r="837">
          <cell r="M837">
            <v>0</v>
          </cell>
        </row>
        <row r="838">
          <cell r="B838" t="str">
            <v>7AO371</v>
          </cell>
          <cell r="C838">
            <v>-17560</v>
          </cell>
          <cell r="D838" t="str">
            <v>检验医学科</v>
          </cell>
          <cell r="E838">
            <v>15258511205</v>
          </cell>
          <cell r="F838" t="str">
            <v>2022年</v>
          </cell>
          <cell r="G838" t="str">
            <v>规培研究生</v>
          </cell>
          <cell r="H838" t="str">
            <v>无</v>
          </cell>
          <cell r="I838" t="str">
            <v>检验科（临床体液血液检验专业）临检1</v>
          </cell>
        </row>
        <row r="838">
          <cell r="L838">
            <v>-20</v>
          </cell>
          <cell r="M838">
            <v>-20</v>
          </cell>
        </row>
        <row r="839">
          <cell r="B839" t="str">
            <v>7AO372</v>
          </cell>
          <cell r="C839">
            <v>-17561</v>
          </cell>
          <cell r="D839" t="str">
            <v>检验医学科</v>
          </cell>
          <cell r="E839">
            <v>18712901138</v>
          </cell>
          <cell r="F839" t="str">
            <v>2022年</v>
          </cell>
          <cell r="G839" t="str">
            <v>规培研究生</v>
          </cell>
          <cell r="H839" t="str">
            <v>无</v>
          </cell>
          <cell r="I839" t="str">
            <v>检验科（临床微生物学专业）</v>
          </cell>
          <cell r="J839">
            <v>-20</v>
          </cell>
          <cell r="K839">
            <v>-20</v>
          </cell>
          <cell r="L839">
            <v>-20</v>
          </cell>
          <cell r="M839">
            <v>-60</v>
          </cell>
        </row>
        <row r="840">
          <cell r="B840" t="str">
            <v>7AO373</v>
          </cell>
          <cell r="C840">
            <v>-17562</v>
          </cell>
          <cell r="D840" t="str">
            <v>检验医学科</v>
          </cell>
          <cell r="E840">
            <v>17851180697</v>
          </cell>
          <cell r="F840" t="str">
            <v>2022年</v>
          </cell>
          <cell r="G840" t="str">
            <v>规培研究生</v>
          </cell>
          <cell r="H840" t="str">
            <v>无</v>
          </cell>
          <cell r="I840" t="str">
            <v>检验科（临床体液血液检验专业）临检1</v>
          </cell>
        </row>
        <row r="840">
          <cell r="M840">
            <v>0</v>
          </cell>
        </row>
        <row r="841">
          <cell r="B841" t="str">
            <v>7AO374</v>
          </cell>
          <cell r="C841">
            <v>-17563</v>
          </cell>
          <cell r="D841" t="str">
            <v>检验医学科</v>
          </cell>
          <cell r="E841">
            <v>17861523225</v>
          </cell>
          <cell r="F841" t="str">
            <v>2022年</v>
          </cell>
          <cell r="G841" t="str">
            <v>规培研究生</v>
          </cell>
          <cell r="H841" t="str">
            <v>无</v>
          </cell>
          <cell r="I841" t="str">
            <v>检验科（临床化学专业）6.19-6.30在急诊</v>
          </cell>
          <cell r="J841">
            <v>-20</v>
          </cell>
          <cell r="K841">
            <v>-20</v>
          </cell>
          <cell r="L841">
            <v>-20</v>
          </cell>
          <cell r="M841">
            <v>-60</v>
          </cell>
        </row>
        <row r="842">
          <cell r="B842" t="str">
            <v>7AO375</v>
          </cell>
          <cell r="C842">
            <v>-17564</v>
          </cell>
          <cell r="D842" t="str">
            <v>检验医学科</v>
          </cell>
          <cell r="E842">
            <v>15901587709</v>
          </cell>
          <cell r="F842" t="str">
            <v>2022年</v>
          </cell>
          <cell r="G842" t="str">
            <v>规培研究生</v>
          </cell>
          <cell r="H842" t="str">
            <v>无</v>
          </cell>
          <cell r="I842" t="str">
            <v>检验科（临床免疫学专业）6.19-7.2在流式</v>
          </cell>
        </row>
        <row r="842">
          <cell r="M842">
            <v>0</v>
          </cell>
        </row>
        <row r="843">
          <cell r="B843" t="str">
            <v>7AO376</v>
          </cell>
          <cell r="C843">
            <v>-17565</v>
          </cell>
          <cell r="D843" t="str">
            <v>检验医学科</v>
          </cell>
          <cell r="E843">
            <v>15397325303</v>
          </cell>
          <cell r="F843" t="str">
            <v>2022年</v>
          </cell>
          <cell r="G843" t="str">
            <v>规培研究生</v>
          </cell>
          <cell r="H843" t="str">
            <v>无</v>
          </cell>
          <cell r="I843" t="str">
            <v>检验科（临床微生物学专业）</v>
          </cell>
          <cell r="J843">
            <v>-20</v>
          </cell>
          <cell r="K843">
            <v>-20</v>
          </cell>
          <cell r="L843">
            <v>-20</v>
          </cell>
          <cell r="M843">
            <v>-60</v>
          </cell>
        </row>
        <row r="844">
          <cell r="B844" t="str">
            <v>7AO377</v>
          </cell>
          <cell r="C844">
            <v>-17566</v>
          </cell>
          <cell r="D844" t="str">
            <v>检验医学科</v>
          </cell>
          <cell r="E844">
            <v>18257752786</v>
          </cell>
          <cell r="F844" t="str">
            <v>2022年</v>
          </cell>
          <cell r="G844" t="str">
            <v>规培研究生</v>
          </cell>
          <cell r="H844" t="str">
            <v>无</v>
          </cell>
          <cell r="I844" t="str">
            <v>检验科（临床微生物学专业）</v>
          </cell>
          <cell r="J844">
            <v>-20</v>
          </cell>
          <cell r="K844">
            <v>-20</v>
          </cell>
          <cell r="L844">
            <v>-20</v>
          </cell>
          <cell r="M844">
            <v>-60</v>
          </cell>
        </row>
        <row r="845">
          <cell r="B845" t="str">
            <v>7AO378</v>
          </cell>
          <cell r="C845">
            <v>-17567</v>
          </cell>
          <cell r="D845" t="str">
            <v>检验医学科</v>
          </cell>
          <cell r="E845">
            <v>18267855632</v>
          </cell>
          <cell r="F845" t="str">
            <v>2022年</v>
          </cell>
          <cell r="G845" t="str">
            <v>规培研究生</v>
          </cell>
          <cell r="H845" t="str">
            <v>无</v>
          </cell>
          <cell r="I845" t="str">
            <v>检验科（临床免疫学专业）6.19-7.2在流式</v>
          </cell>
        </row>
        <row r="845">
          <cell r="M845">
            <v>0</v>
          </cell>
        </row>
        <row r="846">
          <cell r="B846" t="str">
            <v>7AO277</v>
          </cell>
          <cell r="C846">
            <v>-17467</v>
          </cell>
          <cell r="D846" t="str">
            <v>精神科</v>
          </cell>
          <cell r="E846">
            <v>15637626385</v>
          </cell>
          <cell r="F846" t="str">
            <v>2022年</v>
          </cell>
          <cell r="G846" t="str">
            <v>规培研究生</v>
          </cell>
          <cell r="H846" t="str">
            <v>无</v>
          </cell>
          <cell r="I846" t="str">
            <v>精神科门诊</v>
          </cell>
        </row>
        <row r="846">
          <cell r="M846">
            <v>0</v>
          </cell>
        </row>
        <row r="847">
          <cell r="B847" t="str">
            <v>7AO448</v>
          </cell>
          <cell r="C847">
            <v>-16744</v>
          </cell>
          <cell r="D847" t="str">
            <v>精神科</v>
          </cell>
          <cell r="E847">
            <v>18267830208</v>
          </cell>
          <cell r="F847" t="str">
            <v>2022年</v>
          </cell>
          <cell r="G847" t="str">
            <v>规培研究生</v>
          </cell>
          <cell r="H847" t="str">
            <v>无</v>
          </cell>
          <cell r="I847" t="str">
            <v>精神科门诊</v>
          </cell>
        </row>
        <row r="847">
          <cell r="L847">
            <v>-20</v>
          </cell>
          <cell r="M847">
            <v>-20</v>
          </cell>
        </row>
        <row r="848">
          <cell r="B848" t="str">
            <v>7AO445</v>
          </cell>
          <cell r="C848">
            <v>-16741</v>
          </cell>
          <cell r="D848" t="str">
            <v>精神科</v>
          </cell>
          <cell r="E848">
            <v>15169361974</v>
          </cell>
          <cell r="F848" t="str">
            <v>2022年</v>
          </cell>
          <cell r="G848" t="str">
            <v>规培研究生</v>
          </cell>
          <cell r="H848" t="str">
            <v>无</v>
          </cell>
          <cell r="I848" t="str">
            <v>心血管内科</v>
          </cell>
        </row>
        <row r="848">
          <cell r="M848">
            <v>0</v>
          </cell>
        </row>
        <row r="849">
          <cell r="B849" t="str">
            <v>7AO447</v>
          </cell>
          <cell r="C849">
            <v>-16743</v>
          </cell>
          <cell r="D849" t="str">
            <v>精神科</v>
          </cell>
          <cell r="E849">
            <v>18268710604</v>
          </cell>
          <cell r="F849" t="str">
            <v>2022年</v>
          </cell>
          <cell r="G849" t="str">
            <v>规培研究生</v>
          </cell>
          <cell r="H849" t="str">
            <v>无</v>
          </cell>
          <cell r="I849" t="str">
            <v>心血管内科</v>
          </cell>
          <cell r="J849">
            <v>-20</v>
          </cell>
          <cell r="K849">
            <v>-20</v>
          </cell>
          <cell r="L849">
            <v>-20</v>
          </cell>
          <cell r="M849">
            <v>-60</v>
          </cell>
        </row>
        <row r="850">
          <cell r="B850" t="str">
            <v>7AO289</v>
          </cell>
          <cell r="C850">
            <v>-17479</v>
          </cell>
          <cell r="D850" t="str">
            <v>康复医学科</v>
          </cell>
          <cell r="E850">
            <v>13049190908</v>
          </cell>
          <cell r="F850" t="str">
            <v>2022年</v>
          </cell>
          <cell r="G850" t="str">
            <v>规培研究生</v>
          </cell>
          <cell r="H850" t="str">
            <v>无</v>
          </cell>
          <cell r="I850" t="str">
            <v>针推理疗科（康复治疗科（物理治疗、作业和言语治疗））</v>
          </cell>
        </row>
        <row r="850">
          <cell r="K850">
            <v>-20</v>
          </cell>
          <cell r="L850">
            <v>-20</v>
          </cell>
          <cell r="M850">
            <v>-40</v>
          </cell>
        </row>
        <row r="851">
          <cell r="B851" t="str">
            <v>7AO290</v>
          </cell>
          <cell r="C851">
            <v>-17480</v>
          </cell>
          <cell r="D851" t="str">
            <v>康复医学科</v>
          </cell>
          <cell r="E851">
            <v>18757790705</v>
          </cell>
          <cell r="F851" t="str">
            <v>2022年</v>
          </cell>
          <cell r="G851" t="str">
            <v>规培研究生</v>
          </cell>
          <cell r="H851" t="str">
            <v>无</v>
          </cell>
          <cell r="I851" t="str">
            <v>心血管内科（避开7-8月）</v>
          </cell>
        </row>
        <row r="851">
          <cell r="M851">
            <v>0</v>
          </cell>
        </row>
        <row r="852">
          <cell r="B852" t="str">
            <v>7AO291</v>
          </cell>
          <cell r="C852">
            <v>-17481</v>
          </cell>
          <cell r="D852" t="str">
            <v>康复医学科</v>
          </cell>
          <cell r="E852">
            <v>15235878653</v>
          </cell>
          <cell r="F852" t="str">
            <v>2022年</v>
          </cell>
          <cell r="G852" t="str">
            <v>规培研究生</v>
          </cell>
          <cell r="H852" t="str">
            <v>无</v>
          </cell>
          <cell r="I852" t="str">
            <v>康复医学科（内科康复）</v>
          </cell>
        </row>
        <row r="852">
          <cell r="M852">
            <v>0</v>
          </cell>
        </row>
        <row r="853">
          <cell r="B853" t="str">
            <v>7AO292</v>
          </cell>
          <cell r="C853">
            <v>-17482</v>
          </cell>
          <cell r="D853" t="str">
            <v>康复医学科</v>
          </cell>
          <cell r="E853">
            <v>15397353769</v>
          </cell>
          <cell r="F853" t="str">
            <v>2022年</v>
          </cell>
          <cell r="G853" t="str">
            <v>规培研究生</v>
          </cell>
          <cell r="H853" t="str">
            <v>无</v>
          </cell>
          <cell r="I853" t="str">
            <v>康复医学科（内科康复）</v>
          </cell>
          <cell r="J853">
            <v>-20</v>
          </cell>
          <cell r="K853">
            <v>-20</v>
          </cell>
          <cell r="L853">
            <v>-20</v>
          </cell>
          <cell r="M853">
            <v>-60</v>
          </cell>
        </row>
        <row r="854">
          <cell r="B854" t="str">
            <v>7AO293</v>
          </cell>
          <cell r="C854">
            <v>-17483</v>
          </cell>
          <cell r="D854" t="str">
            <v>康复医学科</v>
          </cell>
          <cell r="E854">
            <v>15106132616</v>
          </cell>
          <cell r="F854" t="str">
            <v>2022年</v>
          </cell>
          <cell r="G854" t="str">
            <v>规培研究生</v>
          </cell>
          <cell r="H854" t="str">
            <v>无</v>
          </cell>
          <cell r="I854" t="str">
            <v>康复医学科（内科康复）</v>
          </cell>
        </row>
        <row r="854">
          <cell r="M854">
            <v>0</v>
          </cell>
        </row>
        <row r="855">
          <cell r="B855" t="str">
            <v>7AO294</v>
          </cell>
          <cell r="C855">
            <v>-17484</v>
          </cell>
          <cell r="D855" t="str">
            <v>康复医学科</v>
          </cell>
          <cell r="E855">
            <v>15397355773</v>
          </cell>
          <cell r="F855" t="str">
            <v>2022年</v>
          </cell>
          <cell r="G855" t="str">
            <v>规培研究生</v>
          </cell>
          <cell r="H855" t="str">
            <v>无</v>
          </cell>
          <cell r="I855" t="str">
            <v>康复医学科（内科康复）</v>
          </cell>
        </row>
        <row r="855">
          <cell r="M855">
            <v>0</v>
          </cell>
        </row>
        <row r="856">
          <cell r="B856" t="str">
            <v>7AO392</v>
          </cell>
          <cell r="C856">
            <v>-17581</v>
          </cell>
          <cell r="D856" t="str">
            <v>口腔全科</v>
          </cell>
          <cell r="E856">
            <v>18875855956</v>
          </cell>
          <cell r="F856" t="str">
            <v>2022年</v>
          </cell>
          <cell r="G856" t="str">
            <v>规培研究生</v>
          </cell>
          <cell r="H856" t="str">
            <v>无</v>
          </cell>
          <cell r="I856" t="str">
            <v>口腔科（口腔颌面影像科）</v>
          </cell>
          <cell r="J856">
            <v>-20</v>
          </cell>
          <cell r="K856">
            <v>-20</v>
          </cell>
          <cell r="L856">
            <v>-20</v>
          </cell>
          <cell r="M856">
            <v>-60</v>
          </cell>
        </row>
        <row r="857">
          <cell r="B857" t="str">
            <v>7AO393</v>
          </cell>
          <cell r="C857">
            <v>-17582</v>
          </cell>
          <cell r="D857" t="str">
            <v>口腔全科</v>
          </cell>
          <cell r="E857">
            <v>15968750878</v>
          </cell>
          <cell r="F857" t="str">
            <v>2022年</v>
          </cell>
          <cell r="G857" t="str">
            <v>规培研究生</v>
          </cell>
          <cell r="H857" t="str">
            <v>无</v>
          </cell>
          <cell r="I857" t="str">
            <v>口腔科（牙体牙髓科）</v>
          </cell>
          <cell r="J857">
            <v>-20</v>
          </cell>
          <cell r="K857">
            <v>-20</v>
          </cell>
          <cell r="L857">
            <v>-20</v>
          </cell>
          <cell r="M857">
            <v>-60</v>
          </cell>
        </row>
        <row r="858">
          <cell r="B858" t="str">
            <v>7AO394</v>
          </cell>
          <cell r="C858">
            <v>-17583</v>
          </cell>
          <cell r="D858" t="str">
            <v>口腔全科</v>
          </cell>
          <cell r="E858">
            <v>17862891595</v>
          </cell>
          <cell r="F858" t="str">
            <v>2022年</v>
          </cell>
          <cell r="G858" t="str">
            <v>规培研究生</v>
          </cell>
          <cell r="H858" t="str">
            <v>无</v>
          </cell>
          <cell r="I858" t="str">
            <v>口腔科（牙体牙髓科）</v>
          </cell>
          <cell r="J858">
            <v>-20</v>
          </cell>
          <cell r="K858">
            <v>-20</v>
          </cell>
          <cell r="L858">
            <v>-20</v>
          </cell>
          <cell r="M858">
            <v>-60</v>
          </cell>
        </row>
        <row r="859">
          <cell r="B859" t="str">
            <v>7AO011</v>
          </cell>
          <cell r="C859">
            <v>-17202</v>
          </cell>
          <cell r="D859" t="str">
            <v>临床病理科</v>
          </cell>
          <cell r="E859">
            <v>15067750728</v>
          </cell>
          <cell r="F859" t="str">
            <v>2022年</v>
          </cell>
          <cell r="G859" t="str">
            <v>规培研究生</v>
          </cell>
          <cell r="H859" t="str">
            <v>无</v>
          </cell>
          <cell r="I859" t="str">
            <v>病理科（常见病组织病理诊断）</v>
          </cell>
        </row>
        <row r="859">
          <cell r="M859">
            <v>0</v>
          </cell>
        </row>
        <row r="860">
          <cell r="B860" t="str">
            <v>7AO368</v>
          </cell>
          <cell r="C860">
            <v>-17557</v>
          </cell>
          <cell r="D860" t="str">
            <v>临床病理科</v>
          </cell>
          <cell r="E860">
            <v>15857967025</v>
          </cell>
          <cell r="F860" t="str">
            <v>2022年</v>
          </cell>
          <cell r="G860" t="str">
            <v>规培研究生</v>
          </cell>
          <cell r="H860" t="str">
            <v>无</v>
          </cell>
          <cell r="I860" t="str">
            <v>病理科（常规病理技术）</v>
          </cell>
        </row>
        <row r="860">
          <cell r="L860">
            <v>-20</v>
          </cell>
          <cell r="M860">
            <v>-20</v>
          </cell>
        </row>
        <row r="861">
          <cell r="B861" t="str">
            <v>7AO369</v>
          </cell>
          <cell r="C861">
            <v>-17558</v>
          </cell>
          <cell r="D861" t="str">
            <v>临床病理科</v>
          </cell>
          <cell r="E861">
            <v>13626579245</v>
          </cell>
          <cell r="F861" t="str">
            <v>2022年</v>
          </cell>
          <cell r="G861" t="str">
            <v>规培研究生</v>
          </cell>
          <cell r="H861" t="str">
            <v>无</v>
          </cell>
          <cell r="I861" t="str">
            <v>病理科（常规病理技术）</v>
          </cell>
        </row>
        <row r="861">
          <cell r="M861">
            <v>0</v>
          </cell>
        </row>
        <row r="862">
          <cell r="B862" t="str">
            <v>7AO450</v>
          </cell>
          <cell r="C862">
            <v>-16746</v>
          </cell>
          <cell r="D862" t="str">
            <v>临床病理科</v>
          </cell>
          <cell r="E862">
            <v>13525019565</v>
          </cell>
          <cell r="F862" t="str">
            <v>2022年</v>
          </cell>
          <cell r="G862" t="str">
            <v>规培研究生</v>
          </cell>
          <cell r="H862" t="str">
            <v>无</v>
          </cell>
          <cell r="I862" t="str">
            <v>病理科（常见病组织病理诊断）</v>
          </cell>
        </row>
        <row r="862">
          <cell r="M862">
            <v>0</v>
          </cell>
        </row>
        <row r="863">
          <cell r="B863" t="str">
            <v>7AO354</v>
          </cell>
          <cell r="C863">
            <v>-17543</v>
          </cell>
          <cell r="D863" t="str">
            <v>麻醉科</v>
          </cell>
          <cell r="E863">
            <v>17378963495</v>
          </cell>
          <cell r="F863" t="str">
            <v>2022年</v>
          </cell>
          <cell r="G863" t="str">
            <v>规培研究生</v>
          </cell>
          <cell r="H863" t="str">
            <v>无</v>
          </cell>
          <cell r="I863" t="str">
            <v>麻醉科（麻醉恢复室）</v>
          </cell>
        </row>
        <row r="863">
          <cell r="L863">
            <v>-20</v>
          </cell>
          <cell r="M863">
            <v>-20</v>
          </cell>
        </row>
        <row r="864">
          <cell r="B864" t="str">
            <v>7AO355</v>
          </cell>
          <cell r="C864">
            <v>-17544</v>
          </cell>
          <cell r="D864" t="str">
            <v>麻醉科</v>
          </cell>
          <cell r="E864">
            <v>17754831548</v>
          </cell>
          <cell r="F864" t="str">
            <v>2022年</v>
          </cell>
          <cell r="G864" t="str">
            <v>规培研究生</v>
          </cell>
          <cell r="H864" t="str">
            <v>无</v>
          </cell>
          <cell r="I864" t="str">
            <v>疼痛科（疼痛诊疗）</v>
          </cell>
        </row>
        <row r="864">
          <cell r="M864">
            <v>0</v>
          </cell>
        </row>
        <row r="865">
          <cell r="B865" t="str">
            <v>7AO356</v>
          </cell>
          <cell r="C865">
            <v>-17545</v>
          </cell>
          <cell r="D865" t="str">
            <v>麻醉科</v>
          </cell>
          <cell r="E865">
            <v>15158721362</v>
          </cell>
          <cell r="F865" t="str">
            <v>2022年</v>
          </cell>
          <cell r="G865" t="str">
            <v>规培研究生</v>
          </cell>
          <cell r="H865" t="str">
            <v>无</v>
          </cell>
          <cell r="I865" t="str">
            <v>麻醉科（骨科麻醉）</v>
          </cell>
        </row>
        <row r="865">
          <cell r="M865">
            <v>0</v>
          </cell>
        </row>
        <row r="866">
          <cell r="B866" t="str">
            <v>7AO357</v>
          </cell>
          <cell r="C866">
            <v>-17546</v>
          </cell>
          <cell r="D866" t="str">
            <v>麻醉科</v>
          </cell>
          <cell r="E866">
            <v>15868506336</v>
          </cell>
          <cell r="F866" t="str">
            <v>2022年</v>
          </cell>
          <cell r="G866" t="str">
            <v>规培研究生</v>
          </cell>
          <cell r="H866" t="str">
            <v>无</v>
          </cell>
          <cell r="I866" t="str">
            <v>麻醉科（泌尿外科麻醉）</v>
          </cell>
        </row>
        <row r="866">
          <cell r="M866">
            <v>0</v>
          </cell>
        </row>
        <row r="867">
          <cell r="B867" t="str">
            <v>7AO358</v>
          </cell>
          <cell r="C867">
            <v>-17547</v>
          </cell>
          <cell r="D867" t="str">
            <v>麻醉科</v>
          </cell>
          <cell r="E867">
            <v>13705786639</v>
          </cell>
          <cell r="F867" t="str">
            <v>2022年</v>
          </cell>
          <cell r="G867" t="str">
            <v>规培研究生</v>
          </cell>
          <cell r="H867" t="str">
            <v>无</v>
          </cell>
          <cell r="I867" t="str">
            <v>心胸外科</v>
          </cell>
        </row>
        <row r="867">
          <cell r="K867">
            <v>-20</v>
          </cell>
          <cell r="L867">
            <v>-20</v>
          </cell>
          <cell r="M867">
            <v>-40</v>
          </cell>
        </row>
        <row r="868">
          <cell r="B868" t="str">
            <v>7AO359</v>
          </cell>
          <cell r="C868">
            <v>-17548</v>
          </cell>
          <cell r="D868" t="str">
            <v>麻醉科</v>
          </cell>
          <cell r="E868">
            <v>18758153534</v>
          </cell>
          <cell r="F868" t="str">
            <v>2022年</v>
          </cell>
          <cell r="G868" t="str">
            <v>规培研究生</v>
          </cell>
          <cell r="H868" t="str">
            <v>无</v>
          </cell>
          <cell r="I868" t="str">
            <v>麻醉科（普通外科麻醉）</v>
          </cell>
        </row>
        <row r="868">
          <cell r="L868">
            <v>-20</v>
          </cell>
          <cell r="M868">
            <v>-20</v>
          </cell>
        </row>
        <row r="869">
          <cell r="B869" t="str">
            <v>7AO360</v>
          </cell>
          <cell r="C869">
            <v>-17549</v>
          </cell>
          <cell r="D869" t="str">
            <v>麻醉科</v>
          </cell>
          <cell r="E869">
            <v>13335702545</v>
          </cell>
          <cell r="F869" t="str">
            <v>2022年</v>
          </cell>
          <cell r="G869" t="str">
            <v>规培研究生</v>
          </cell>
          <cell r="H869" t="str">
            <v>无</v>
          </cell>
          <cell r="I869" t="str">
            <v>麻醉科（普通外科麻醉）</v>
          </cell>
          <cell r="J869">
            <v>-20</v>
          </cell>
          <cell r="K869">
            <v>-20</v>
          </cell>
          <cell r="L869">
            <v>-20</v>
          </cell>
          <cell r="M869">
            <v>-60</v>
          </cell>
        </row>
        <row r="870">
          <cell r="B870" t="str">
            <v>7AO361</v>
          </cell>
          <cell r="C870">
            <v>-17550</v>
          </cell>
          <cell r="D870" t="str">
            <v>麻醉科</v>
          </cell>
          <cell r="E870">
            <v>18767529908</v>
          </cell>
          <cell r="F870" t="str">
            <v>2022年</v>
          </cell>
          <cell r="G870" t="str">
            <v>规培研究生</v>
          </cell>
          <cell r="H870" t="str">
            <v>无</v>
          </cell>
          <cell r="I870" t="str">
            <v>麻醉科（妇产科麻醉）</v>
          </cell>
          <cell r="J870">
            <v>-20</v>
          </cell>
          <cell r="K870">
            <v>-20</v>
          </cell>
          <cell r="L870">
            <v>-20</v>
          </cell>
          <cell r="M870">
            <v>-60</v>
          </cell>
        </row>
        <row r="871">
          <cell r="B871" t="str">
            <v>7AO362</v>
          </cell>
          <cell r="C871">
            <v>-17551</v>
          </cell>
          <cell r="D871" t="str">
            <v>麻醉科</v>
          </cell>
          <cell r="E871">
            <v>18267812867</v>
          </cell>
          <cell r="F871" t="str">
            <v>2022年</v>
          </cell>
          <cell r="G871" t="str">
            <v>规培研究生</v>
          </cell>
          <cell r="H871" t="str">
            <v>无</v>
          </cell>
          <cell r="I871" t="str">
            <v>麻醉科（妇产科麻醉）</v>
          </cell>
          <cell r="J871">
            <v>-20</v>
          </cell>
        </row>
        <row r="871">
          <cell r="M871">
            <v>-20</v>
          </cell>
        </row>
        <row r="872">
          <cell r="B872" t="str">
            <v>7AO363</v>
          </cell>
          <cell r="C872">
            <v>-17552</v>
          </cell>
          <cell r="D872" t="str">
            <v>麻醉科</v>
          </cell>
          <cell r="E872">
            <v>15067555018</v>
          </cell>
          <cell r="F872" t="str">
            <v>2022年</v>
          </cell>
          <cell r="G872" t="str">
            <v>规培研究生</v>
          </cell>
          <cell r="H872" t="str">
            <v>无</v>
          </cell>
          <cell r="I872" t="str">
            <v>麻醉科（泌尿外科麻醉）</v>
          </cell>
          <cell r="J872">
            <v>-20</v>
          </cell>
          <cell r="K872">
            <v>-20</v>
          </cell>
          <cell r="L872">
            <v>-20</v>
          </cell>
          <cell r="M872">
            <v>-60</v>
          </cell>
        </row>
        <row r="873">
          <cell r="B873" t="str">
            <v>7AO364</v>
          </cell>
          <cell r="C873">
            <v>-17553</v>
          </cell>
          <cell r="D873" t="str">
            <v>麻醉科</v>
          </cell>
          <cell r="E873">
            <v>18758713006</v>
          </cell>
          <cell r="F873" t="str">
            <v>2022年</v>
          </cell>
          <cell r="G873" t="str">
            <v>规培研究生</v>
          </cell>
          <cell r="H873" t="str">
            <v>无</v>
          </cell>
          <cell r="I873" t="str">
            <v>神经外科</v>
          </cell>
        </row>
        <row r="873">
          <cell r="L873">
            <v>-20</v>
          </cell>
          <cell r="M873">
            <v>-20</v>
          </cell>
        </row>
        <row r="874">
          <cell r="B874" t="str">
            <v>7AO365</v>
          </cell>
          <cell r="C874">
            <v>-17554</v>
          </cell>
          <cell r="D874" t="str">
            <v>麻醉科</v>
          </cell>
          <cell r="E874">
            <v>15342310317</v>
          </cell>
          <cell r="F874" t="str">
            <v>2022年</v>
          </cell>
          <cell r="G874" t="str">
            <v>规培研究生</v>
          </cell>
          <cell r="H874" t="str">
            <v>无</v>
          </cell>
          <cell r="I874" t="str">
            <v>麻醉科（门诊和手术室外麻醉）</v>
          </cell>
        </row>
        <row r="874">
          <cell r="M874">
            <v>0</v>
          </cell>
        </row>
        <row r="875">
          <cell r="B875" t="str">
            <v>7AO366</v>
          </cell>
          <cell r="C875">
            <v>-17555</v>
          </cell>
          <cell r="D875" t="str">
            <v>麻醉科</v>
          </cell>
          <cell r="E875">
            <v>13589049390</v>
          </cell>
          <cell r="F875" t="str">
            <v>2022年</v>
          </cell>
          <cell r="G875" t="str">
            <v>规培研究生</v>
          </cell>
          <cell r="H875" t="str">
            <v>无</v>
          </cell>
          <cell r="I875" t="str">
            <v>麻醉科（骨科麻醉）</v>
          </cell>
        </row>
        <row r="875">
          <cell r="K875">
            <v>-20</v>
          </cell>
          <cell r="L875">
            <v>-20</v>
          </cell>
          <cell r="M875">
            <v>-40</v>
          </cell>
        </row>
        <row r="876">
          <cell r="B876" t="str">
            <v>7AO367</v>
          </cell>
          <cell r="C876">
            <v>-17556</v>
          </cell>
          <cell r="D876" t="str">
            <v>麻醉科</v>
          </cell>
          <cell r="E876">
            <v>15906491374</v>
          </cell>
          <cell r="F876" t="str">
            <v>2022年</v>
          </cell>
          <cell r="G876" t="str">
            <v>规培研究生</v>
          </cell>
          <cell r="H876" t="str">
            <v>无</v>
          </cell>
          <cell r="I876" t="str">
            <v>心胸外科</v>
          </cell>
        </row>
        <row r="876">
          <cell r="K876">
            <v>-20</v>
          </cell>
          <cell r="L876">
            <v>-20</v>
          </cell>
          <cell r="M876">
            <v>-40</v>
          </cell>
        </row>
        <row r="877">
          <cell r="B877" t="str">
            <v>7AO002</v>
          </cell>
          <cell r="C877">
            <v>-17193</v>
          </cell>
          <cell r="D877" t="str">
            <v>内科</v>
          </cell>
          <cell r="E877">
            <v>18267787898</v>
          </cell>
          <cell r="F877" t="str">
            <v>2022年</v>
          </cell>
          <cell r="G877" t="str">
            <v>规培研究生</v>
          </cell>
          <cell r="H877" t="str">
            <v>无</v>
          </cell>
          <cell r="I877" t="str">
            <v>肿瘤内科</v>
          </cell>
        </row>
        <row r="877">
          <cell r="L877">
            <v>-20</v>
          </cell>
          <cell r="M877">
            <v>-20</v>
          </cell>
        </row>
        <row r="878">
          <cell r="B878" t="str">
            <v>7AO003</v>
          </cell>
          <cell r="C878">
            <v>-17194</v>
          </cell>
          <cell r="D878" t="str">
            <v>内科</v>
          </cell>
          <cell r="E878">
            <v>15868721926</v>
          </cell>
          <cell r="F878" t="str">
            <v>2022年</v>
          </cell>
          <cell r="G878" t="str">
            <v>规培研究生</v>
          </cell>
          <cell r="H878" t="str">
            <v>无</v>
          </cell>
          <cell r="I878" t="str">
            <v>老年病房</v>
          </cell>
          <cell r="J878">
            <v>-20</v>
          </cell>
          <cell r="K878">
            <v>-20</v>
          </cell>
          <cell r="L878">
            <v>-20</v>
          </cell>
          <cell r="M878">
            <v>-60</v>
          </cell>
        </row>
        <row r="879">
          <cell r="B879" t="str">
            <v>7AO007</v>
          </cell>
          <cell r="C879">
            <v>-17198</v>
          </cell>
          <cell r="D879" t="str">
            <v>内科</v>
          </cell>
          <cell r="E879">
            <v>18367363383</v>
          </cell>
          <cell r="F879" t="str">
            <v>2022年</v>
          </cell>
          <cell r="G879" t="str">
            <v>规培研究生</v>
          </cell>
          <cell r="H879" t="str">
            <v>无</v>
          </cell>
          <cell r="I879" t="str">
            <v>风湿免疫科</v>
          </cell>
        </row>
        <row r="879">
          <cell r="K879">
            <v>-20</v>
          </cell>
          <cell r="L879">
            <v>-20</v>
          </cell>
          <cell r="M879">
            <v>-40</v>
          </cell>
        </row>
        <row r="880">
          <cell r="B880" t="str">
            <v>7AO014</v>
          </cell>
          <cell r="C880">
            <v>-17205</v>
          </cell>
          <cell r="D880" t="str">
            <v>内科</v>
          </cell>
          <cell r="E880">
            <v>15868507658</v>
          </cell>
          <cell r="F880" t="str">
            <v>2022年</v>
          </cell>
          <cell r="G880" t="str">
            <v>规培研究生</v>
          </cell>
          <cell r="H880" t="str">
            <v>无</v>
          </cell>
          <cell r="I880" t="str">
            <v>心血管内科</v>
          </cell>
          <cell r="J880">
            <v>-20</v>
          </cell>
          <cell r="K880">
            <v>-20</v>
          </cell>
          <cell r="L880">
            <v>-20</v>
          </cell>
          <cell r="M880">
            <v>-60</v>
          </cell>
        </row>
        <row r="881">
          <cell r="B881" t="str">
            <v>7AO015</v>
          </cell>
          <cell r="C881">
            <v>-17206</v>
          </cell>
          <cell r="D881" t="str">
            <v>内科</v>
          </cell>
          <cell r="E881">
            <v>15258060288</v>
          </cell>
          <cell r="F881" t="str">
            <v>2022年</v>
          </cell>
          <cell r="G881" t="str">
            <v>规培研究生</v>
          </cell>
          <cell r="H881" t="str">
            <v>无</v>
          </cell>
          <cell r="I881" t="str">
            <v>风湿免疫科</v>
          </cell>
        </row>
        <row r="881">
          <cell r="M881">
            <v>0</v>
          </cell>
        </row>
        <row r="882">
          <cell r="B882" t="str">
            <v>7AO016</v>
          </cell>
          <cell r="C882">
            <v>-17207</v>
          </cell>
          <cell r="D882" t="str">
            <v>内科</v>
          </cell>
          <cell r="E882">
            <v>15381580306</v>
          </cell>
          <cell r="F882" t="str">
            <v>2022年</v>
          </cell>
          <cell r="G882" t="str">
            <v>规培研究生</v>
          </cell>
          <cell r="H882" t="str">
            <v>无</v>
          </cell>
          <cell r="I882" t="str">
            <v>感染科</v>
          </cell>
        </row>
        <row r="882">
          <cell r="M882">
            <v>0</v>
          </cell>
        </row>
        <row r="883">
          <cell r="B883" t="str">
            <v>7AO023</v>
          </cell>
          <cell r="C883">
            <v>-17214</v>
          </cell>
          <cell r="D883" t="str">
            <v>内科</v>
          </cell>
          <cell r="E883">
            <v>17346848806</v>
          </cell>
          <cell r="F883" t="str">
            <v>2022年</v>
          </cell>
          <cell r="G883" t="str">
            <v>规培研究生</v>
          </cell>
          <cell r="H883" t="str">
            <v>无</v>
          </cell>
          <cell r="I883" t="str">
            <v>内分泌科</v>
          </cell>
        </row>
        <row r="883">
          <cell r="M883">
            <v>0</v>
          </cell>
        </row>
        <row r="884">
          <cell r="B884" t="str">
            <v>7AO025</v>
          </cell>
          <cell r="C884">
            <v>-17216</v>
          </cell>
          <cell r="D884" t="str">
            <v>内科</v>
          </cell>
          <cell r="E884">
            <v>15264835536</v>
          </cell>
          <cell r="F884" t="str">
            <v>2022年</v>
          </cell>
          <cell r="G884" t="str">
            <v>规培研究生</v>
          </cell>
          <cell r="H884" t="str">
            <v>无</v>
          </cell>
          <cell r="I884" t="str">
            <v>肾内科</v>
          </cell>
        </row>
        <row r="884">
          <cell r="M884">
            <v>0</v>
          </cell>
        </row>
        <row r="885">
          <cell r="B885" t="str">
            <v>7AO026</v>
          </cell>
          <cell r="C885">
            <v>-17217</v>
          </cell>
          <cell r="D885" t="str">
            <v>内科</v>
          </cell>
          <cell r="E885">
            <v>13587618358</v>
          </cell>
          <cell r="F885" t="str">
            <v>2022年</v>
          </cell>
          <cell r="G885" t="str">
            <v>规培研究生</v>
          </cell>
          <cell r="H885" t="str">
            <v>无</v>
          </cell>
          <cell r="I885" t="str">
            <v>心血管内科</v>
          </cell>
          <cell r="J885">
            <v>-20</v>
          </cell>
          <cell r="K885">
            <v>-20</v>
          </cell>
          <cell r="L885">
            <v>-20</v>
          </cell>
          <cell r="M885">
            <v>-60</v>
          </cell>
        </row>
        <row r="886">
          <cell r="B886" t="str">
            <v>7AO028</v>
          </cell>
          <cell r="C886">
            <v>-17219</v>
          </cell>
          <cell r="D886" t="str">
            <v>内科</v>
          </cell>
          <cell r="E886">
            <v>17346848601</v>
          </cell>
          <cell r="F886" t="str">
            <v>2022年</v>
          </cell>
          <cell r="G886" t="str">
            <v>规培研究生</v>
          </cell>
          <cell r="H886" t="str">
            <v>无</v>
          </cell>
          <cell r="I886" t="str">
            <v>神经内科</v>
          </cell>
        </row>
        <row r="886">
          <cell r="M886">
            <v>0</v>
          </cell>
        </row>
        <row r="887">
          <cell r="B887" t="str">
            <v>7AO030</v>
          </cell>
          <cell r="C887">
            <v>-17221</v>
          </cell>
          <cell r="D887" t="str">
            <v>内科</v>
          </cell>
          <cell r="E887">
            <v>15258086578</v>
          </cell>
          <cell r="F887" t="str">
            <v>2022年</v>
          </cell>
          <cell r="G887" t="str">
            <v>规培研究生</v>
          </cell>
          <cell r="H887" t="str">
            <v>无</v>
          </cell>
          <cell r="I887" t="str">
            <v>神经内科</v>
          </cell>
          <cell r="J887">
            <v>-20</v>
          </cell>
          <cell r="K887">
            <v>-20</v>
          </cell>
        </row>
        <row r="887">
          <cell r="M887">
            <v>-40</v>
          </cell>
        </row>
        <row r="888">
          <cell r="B888" t="str">
            <v>7AO032</v>
          </cell>
          <cell r="C888">
            <v>-17223</v>
          </cell>
          <cell r="D888" t="str">
            <v>内科</v>
          </cell>
          <cell r="E888">
            <v>15857707108</v>
          </cell>
          <cell r="F888" t="str">
            <v>2022年</v>
          </cell>
          <cell r="G888" t="str">
            <v>规培研究生</v>
          </cell>
          <cell r="H888" t="str">
            <v>无</v>
          </cell>
          <cell r="I888" t="str">
            <v>老年病房</v>
          </cell>
        </row>
        <row r="888">
          <cell r="M888">
            <v>0</v>
          </cell>
        </row>
        <row r="889">
          <cell r="B889" t="str">
            <v>7AO036</v>
          </cell>
          <cell r="C889">
            <v>-17227</v>
          </cell>
          <cell r="D889" t="str">
            <v>内科</v>
          </cell>
          <cell r="E889">
            <v>15258721098</v>
          </cell>
          <cell r="F889" t="str">
            <v>2022年</v>
          </cell>
          <cell r="G889" t="str">
            <v>规培研究生</v>
          </cell>
          <cell r="H889" t="str">
            <v>无</v>
          </cell>
          <cell r="I889" t="str">
            <v>消化内科</v>
          </cell>
          <cell r="J889">
            <v>-20</v>
          </cell>
          <cell r="K889">
            <v>-20</v>
          </cell>
          <cell r="L889">
            <v>-20</v>
          </cell>
          <cell r="M889">
            <v>-60</v>
          </cell>
        </row>
        <row r="890">
          <cell r="B890" t="str">
            <v>7AO037</v>
          </cell>
          <cell r="C890">
            <v>-17228</v>
          </cell>
          <cell r="D890" t="str">
            <v>内科</v>
          </cell>
          <cell r="E890">
            <v>15257711828</v>
          </cell>
          <cell r="F890" t="str">
            <v>2022年</v>
          </cell>
          <cell r="G890" t="str">
            <v>规培研究生</v>
          </cell>
          <cell r="H890" t="str">
            <v>无</v>
          </cell>
          <cell r="I890" t="str">
            <v>呼吸内科</v>
          </cell>
          <cell r="J890">
            <v>-20</v>
          </cell>
          <cell r="K890">
            <v>-20</v>
          </cell>
          <cell r="L890">
            <v>-20</v>
          </cell>
          <cell r="M890">
            <v>-60</v>
          </cell>
        </row>
        <row r="891">
          <cell r="B891" t="str">
            <v>7AO042</v>
          </cell>
          <cell r="C891">
            <v>-17233</v>
          </cell>
          <cell r="D891" t="str">
            <v>内科</v>
          </cell>
          <cell r="E891">
            <v>13656813321</v>
          </cell>
          <cell r="F891" t="str">
            <v>2022年</v>
          </cell>
          <cell r="G891" t="str">
            <v>规培研究生</v>
          </cell>
          <cell r="H891" t="str">
            <v>无</v>
          </cell>
          <cell r="I891" t="str">
            <v>心血管内科</v>
          </cell>
          <cell r="J891">
            <v>-20</v>
          </cell>
          <cell r="K891">
            <v>-20</v>
          </cell>
          <cell r="L891">
            <v>-20</v>
          </cell>
          <cell r="M891">
            <v>-60</v>
          </cell>
        </row>
        <row r="892">
          <cell r="B892" t="str">
            <v>7AO043</v>
          </cell>
          <cell r="C892">
            <v>-17234</v>
          </cell>
          <cell r="D892" t="str">
            <v>内科</v>
          </cell>
          <cell r="E892">
            <v>15257712168</v>
          </cell>
          <cell r="F892" t="str">
            <v>2022年</v>
          </cell>
          <cell r="G892" t="str">
            <v>规培研究生</v>
          </cell>
          <cell r="H892" t="str">
            <v>无</v>
          </cell>
          <cell r="I892" t="str">
            <v>风湿免疫科</v>
          </cell>
          <cell r="J892">
            <v>-20</v>
          </cell>
          <cell r="K892">
            <v>-20</v>
          </cell>
          <cell r="L892">
            <v>-20</v>
          </cell>
          <cell r="M892">
            <v>-60</v>
          </cell>
        </row>
        <row r="893">
          <cell r="B893" t="str">
            <v>7AO044</v>
          </cell>
          <cell r="C893">
            <v>-17235</v>
          </cell>
          <cell r="D893" t="str">
            <v>内科</v>
          </cell>
          <cell r="E893">
            <v>15968795658</v>
          </cell>
          <cell r="F893" t="str">
            <v>2022年</v>
          </cell>
          <cell r="G893" t="str">
            <v>规培研究生</v>
          </cell>
          <cell r="H893" t="str">
            <v>无</v>
          </cell>
          <cell r="I893" t="str">
            <v>感染科</v>
          </cell>
        </row>
        <row r="893">
          <cell r="M893">
            <v>0</v>
          </cell>
        </row>
        <row r="894">
          <cell r="B894" t="str">
            <v>7AO045</v>
          </cell>
          <cell r="C894">
            <v>-17236</v>
          </cell>
          <cell r="D894" t="str">
            <v>内科</v>
          </cell>
          <cell r="E894">
            <v>18267859198</v>
          </cell>
          <cell r="F894" t="str">
            <v>2022年</v>
          </cell>
          <cell r="G894" t="str">
            <v>规培研究生</v>
          </cell>
          <cell r="H894" t="str">
            <v>无</v>
          </cell>
          <cell r="I894" t="str">
            <v>内分泌科</v>
          </cell>
          <cell r="J894">
            <v>-20</v>
          </cell>
          <cell r="K894">
            <v>-20</v>
          </cell>
          <cell r="L894">
            <v>-20</v>
          </cell>
          <cell r="M894">
            <v>-60</v>
          </cell>
        </row>
        <row r="895">
          <cell r="B895" t="str">
            <v>7AO048</v>
          </cell>
          <cell r="C895">
            <v>-17239</v>
          </cell>
          <cell r="D895" t="str">
            <v>内科</v>
          </cell>
          <cell r="E895">
            <v>15906587110</v>
          </cell>
          <cell r="F895" t="str">
            <v>2022年</v>
          </cell>
          <cell r="G895" t="str">
            <v>规培研究生</v>
          </cell>
          <cell r="H895" t="str">
            <v>无</v>
          </cell>
          <cell r="I895" t="str">
            <v>肾内科</v>
          </cell>
        </row>
        <row r="895">
          <cell r="M895">
            <v>0</v>
          </cell>
        </row>
        <row r="896">
          <cell r="B896" t="str">
            <v>7AO051</v>
          </cell>
          <cell r="C896">
            <v>-17242</v>
          </cell>
          <cell r="D896" t="str">
            <v>内科</v>
          </cell>
          <cell r="E896">
            <v>15257716667</v>
          </cell>
          <cell r="F896" t="str">
            <v>2022年</v>
          </cell>
          <cell r="G896" t="str">
            <v>规培研究生</v>
          </cell>
          <cell r="H896" t="str">
            <v>无</v>
          </cell>
          <cell r="I896" t="str">
            <v>神经内科</v>
          </cell>
        </row>
        <row r="896">
          <cell r="M896">
            <v>0</v>
          </cell>
        </row>
        <row r="897">
          <cell r="B897" t="str">
            <v>7AO059</v>
          </cell>
          <cell r="C897">
            <v>-17250</v>
          </cell>
          <cell r="D897" t="str">
            <v>内科</v>
          </cell>
          <cell r="E897">
            <v>18267851112</v>
          </cell>
          <cell r="F897" t="str">
            <v>2022年</v>
          </cell>
          <cell r="G897" t="str">
            <v>规培研究生</v>
          </cell>
          <cell r="H897" t="str">
            <v>无</v>
          </cell>
          <cell r="I897" t="str">
            <v>神经内科</v>
          </cell>
        </row>
        <row r="897">
          <cell r="K897">
            <v>-20</v>
          </cell>
          <cell r="L897">
            <v>-20</v>
          </cell>
          <cell r="M897">
            <v>-40</v>
          </cell>
        </row>
        <row r="898">
          <cell r="B898" t="str">
            <v>7AO060</v>
          </cell>
          <cell r="C898">
            <v>-17251</v>
          </cell>
          <cell r="D898" t="str">
            <v>内科</v>
          </cell>
          <cell r="E898">
            <v>18858781115</v>
          </cell>
          <cell r="F898" t="str">
            <v>2022年</v>
          </cell>
          <cell r="G898" t="str">
            <v>规培研究生</v>
          </cell>
          <cell r="H898" t="str">
            <v>无</v>
          </cell>
          <cell r="I898" t="str">
            <v>神经内科</v>
          </cell>
          <cell r="J898">
            <v>-20</v>
          </cell>
        </row>
        <row r="898">
          <cell r="L898">
            <v>-20</v>
          </cell>
          <cell r="M898">
            <v>-40</v>
          </cell>
        </row>
        <row r="899">
          <cell r="B899" t="str">
            <v>7AO211</v>
          </cell>
          <cell r="C899">
            <v>-17401</v>
          </cell>
          <cell r="D899" t="str">
            <v>内科</v>
          </cell>
          <cell r="E899">
            <v>15858700518</v>
          </cell>
          <cell r="F899" t="str">
            <v>2022年</v>
          </cell>
          <cell r="G899" t="str">
            <v>规培研究生</v>
          </cell>
          <cell r="H899" t="str">
            <v>无</v>
          </cell>
          <cell r="I899" t="str">
            <v>肿瘤内科</v>
          </cell>
        </row>
        <row r="899">
          <cell r="K899">
            <v>-20</v>
          </cell>
          <cell r="L899">
            <v>-20</v>
          </cell>
          <cell r="M899">
            <v>-40</v>
          </cell>
        </row>
        <row r="900">
          <cell r="B900" t="str">
            <v>7AO212</v>
          </cell>
          <cell r="C900">
            <v>-17402</v>
          </cell>
          <cell r="D900" t="str">
            <v>内科</v>
          </cell>
          <cell r="E900">
            <v>13606753455</v>
          </cell>
          <cell r="F900" t="str">
            <v>2022年</v>
          </cell>
          <cell r="G900" t="str">
            <v>规培研究生</v>
          </cell>
          <cell r="H900" t="str">
            <v>无</v>
          </cell>
          <cell r="I900" t="str">
            <v>老年病房</v>
          </cell>
          <cell r="J900">
            <v>-20</v>
          </cell>
          <cell r="K900">
            <v>-20</v>
          </cell>
          <cell r="L900">
            <v>-20</v>
          </cell>
          <cell r="M900">
            <v>-60</v>
          </cell>
        </row>
        <row r="901">
          <cell r="B901" t="str">
            <v>7AO213</v>
          </cell>
          <cell r="C901">
            <v>-17403</v>
          </cell>
          <cell r="D901" t="str">
            <v>内科</v>
          </cell>
          <cell r="E901">
            <v>13634266026</v>
          </cell>
          <cell r="F901" t="str">
            <v>2022年</v>
          </cell>
          <cell r="G901" t="str">
            <v>规培研究生</v>
          </cell>
          <cell r="H901" t="str">
            <v>无</v>
          </cell>
          <cell r="I901" t="str">
            <v>风湿免疫科</v>
          </cell>
        </row>
        <row r="901">
          <cell r="K901">
            <v>-20</v>
          </cell>
          <cell r="L901">
            <v>-20</v>
          </cell>
          <cell r="M901">
            <v>-40</v>
          </cell>
        </row>
        <row r="902">
          <cell r="B902" t="str">
            <v>7AO214</v>
          </cell>
          <cell r="C902">
            <v>-17404</v>
          </cell>
          <cell r="D902" t="str">
            <v>内科</v>
          </cell>
          <cell r="E902">
            <v>13567210242</v>
          </cell>
          <cell r="F902" t="str">
            <v>2022年</v>
          </cell>
          <cell r="G902" t="str">
            <v>规培研究生</v>
          </cell>
          <cell r="H902" t="str">
            <v>无</v>
          </cell>
          <cell r="I902" t="str">
            <v>呼吸内科</v>
          </cell>
        </row>
        <row r="902">
          <cell r="M902">
            <v>0</v>
          </cell>
        </row>
        <row r="903">
          <cell r="B903" t="str">
            <v>7AO215</v>
          </cell>
          <cell r="C903">
            <v>-17405</v>
          </cell>
          <cell r="D903" t="str">
            <v>内科</v>
          </cell>
          <cell r="E903">
            <v>18867793071</v>
          </cell>
          <cell r="F903" t="str">
            <v>2022年</v>
          </cell>
          <cell r="G903" t="str">
            <v>规培研究生</v>
          </cell>
          <cell r="H903" t="str">
            <v>无</v>
          </cell>
          <cell r="I903" t="str">
            <v>心血管内科</v>
          </cell>
        </row>
        <row r="903">
          <cell r="L903">
            <v>-20</v>
          </cell>
          <cell r="M903">
            <v>-20</v>
          </cell>
        </row>
        <row r="904">
          <cell r="B904" t="str">
            <v>7AO216</v>
          </cell>
          <cell r="C904">
            <v>-17406</v>
          </cell>
          <cell r="D904" t="str">
            <v>内科</v>
          </cell>
          <cell r="E904">
            <v>15158716599</v>
          </cell>
          <cell r="F904" t="str">
            <v>2022年</v>
          </cell>
          <cell r="G904" t="str">
            <v>规培研究生</v>
          </cell>
          <cell r="H904" t="str">
            <v>无</v>
          </cell>
          <cell r="I904" t="str">
            <v>风湿免疫科</v>
          </cell>
        </row>
        <row r="904">
          <cell r="M904">
            <v>0</v>
          </cell>
        </row>
        <row r="905">
          <cell r="B905" t="str">
            <v>7AO217</v>
          </cell>
          <cell r="C905">
            <v>-17407</v>
          </cell>
          <cell r="D905" t="str">
            <v>内科</v>
          </cell>
          <cell r="E905">
            <v>13968833871</v>
          </cell>
          <cell r="F905" t="str">
            <v>2022年</v>
          </cell>
          <cell r="G905" t="str">
            <v>规培研究生</v>
          </cell>
          <cell r="H905" t="str">
            <v>无</v>
          </cell>
          <cell r="I905" t="str">
            <v>皮肤科</v>
          </cell>
        </row>
        <row r="905">
          <cell r="K905">
            <v>-20</v>
          </cell>
          <cell r="L905">
            <v>-20</v>
          </cell>
          <cell r="M905">
            <v>-40</v>
          </cell>
        </row>
        <row r="906">
          <cell r="B906" t="str">
            <v>7AO218</v>
          </cell>
          <cell r="C906">
            <v>-17408</v>
          </cell>
          <cell r="D906" t="str">
            <v>内科</v>
          </cell>
          <cell r="E906">
            <v>13819701330</v>
          </cell>
          <cell r="F906" t="str">
            <v>2022年</v>
          </cell>
          <cell r="G906" t="str">
            <v>规培研究生</v>
          </cell>
          <cell r="H906" t="str">
            <v>无</v>
          </cell>
          <cell r="I906" t="str">
            <v>内分泌科</v>
          </cell>
          <cell r="J906">
            <v>-20</v>
          </cell>
          <cell r="K906">
            <v>-20</v>
          </cell>
          <cell r="L906">
            <v>-20</v>
          </cell>
          <cell r="M906">
            <v>-60</v>
          </cell>
        </row>
        <row r="907">
          <cell r="B907" t="str">
            <v>7AO219</v>
          </cell>
          <cell r="C907">
            <v>-17409</v>
          </cell>
          <cell r="D907" t="str">
            <v>内科</v>
          </cell>
          <cell r="E907">
            <v>15867751963</v>
          </cell>
          <cell r="F907" t="str">
            <v>2022年</v>
          </cell>
          <cell r="G907" t="str">
            <v>规培研究生</v>
          </cell>
          <cell r="H907" t="str">
            <v>无</v>
          </cell>
          <cell r="I907" t="str">
            <v>血液内科</v>
          </cell>
        </row>
        <row r="907">
          <cell r="M907">
            <v>0</v>
          </cell>
        </row>
        <row r="908">
          <cell r="B908" t="str">
            <v>7AO220</v>
          </cell>
          <cell r="C908">
            <v>-17410</v>
          </cell>
          <cell r="D908" t="str">
            <v>内科</v>
          </cell>
          <cell r="E908">
            <v>13677028420</v>
          </cell>
          <cell r="F908" t="str">
            <v>2022年</v>
          </cell>
          <cell r="G908" t="str">
            <v>规培研究生</v>
          </cell>
          <cell r="H908" t="str">
            <v>无</v>
          </cell>
          <cell r="I908" t="str">
            <v>消化内科</v>
          </cell>
        </row>
        <row r="908">
          <cell r="M908">
            <v>0</v>
          </cell>
        </row>
        <row r="909">
          <cell r="B909" t="str">
            <v>7AO221</v>
          </cell>
          <cell r="C909">
            <v>-17411</v>
          </cell>
          <cell r="D909" t="str">
            <v>内科</v>
          </cell>
          <cell r="E909">
            <v>13073862997</v>
          </cell>
          <cell r="F909" t="str">
            <v>2022年</v>
          </cell>
          <cell r="G909" t="str">
            <v>规培研究生</v>
          </cell>
          <cell r="H909" t="str">
            <v>无</v>
          </cell>
          <cell r="I909" t="str">
            <v>神经内科</v>
          </cell>
          <cell r="J909">
            <v>-20</v>
          </cell>
        </row>
        <row r="909">
          <cell r="M909">
            <v>-20</v>
          </cell>
        </row>
        <row r="910">
          <cell r="B910" t="str">
            <v>7AO222</v>
          </cell>
          <cell r="C910">
            <v>-17412</v>
          </cell>
          <cell r="D910" t="str">
            <v>内科</v>
          </cell>
          <cell r="E910">
            <v>18967760021</v>
          </cell>
          <cell r="F910" t="str">
            <v>2022年</v>
          </cell>
          <cell r="G910" t="str">
            <v>规培研究生</v>
          </cell>
          <cell r="H910" t="str">
            <v>无</v>
          </cell>
          <cell r="I910" t="str">
            <v>神经内科</v>
          </cell>
          <cell r="J910">
            <v>-20</v>
          </cell>
          <cell r="K910">
            <v>-20</v>
          </cell>
          <cell r="L910">
            <v>-20</v>
          </cell>
          <cell r="M910">
            <v>-60</v>
          </cell>
        </row>
        <row r="911">
          <cell r="B911" t="str">
            <v>7AO223</v>
          </cell>
          <cell r="C911">
            <v>-17413</v>
          </cell>
          <cell r="D911" t="str">
            <v>内科</v>
          </cell>
          <cell r="E911">
            <v>15868757770</v>
          </cell>
          <cell r="F911" t="str">
            <v>2022年</v>
          </cell>
          <cell r="G911" t="str">
            <v>规培研究生</v>
          </cell>
          <cell r="H911" t="str">
            <v>无</v>
          </cell>
          <cell r="I911" t="str">
            <v>皮肤科</v>
          </cell>
          <cell r="J911">
            <v>-20</v>
          </cell>
          <cell r="K911">
            <v>-20</v>
          </cell>
          <cell r="L911">
            <v>-20</v>
          </cell>
          <cell r="M911">
            <v>-60</v>
          </cell>
        </row>
        <row r="912">
          <cell r="B912" t="str">
            <v>7AO224</v>
          </cell>
          <cell r="C912">
            <v>-17414</v>
          </cell>
          <cell r="D912" t="str">
            <v>内科</v>
          </cell>
          <cell r="E912">
            <v>13046297713</v>
          </cell>
          <cell r="F912" t="str">
            <v>2022年</v>
          </cell>
          <cell r="G912" t="str">
            <v>规培研究生</v>
          </cell>
          <cell r="H912" t="str">
            <v>无</v>
          </cell>
          <cell r="I912" t="str">
            <v>内分泌科</v>
          </cell>
        </row>
        <row r="912">
          <cell r="L912">
            <v>-20</v>
          </cell>
          <cell r="M912">
            <v>-20</v>
          </cell>
        </row>
        <row r="913">
          <cell r="B913" t="str">
            <v>7AO225</v>
          </cell>
          <cell r="C913">
            <v>-17415</v>
          </cell>
          <cell r="D913" t="str">
            <v>内科</v>
          </cell>
          <cell r="E913">
            <v>13757162237</v>
          </cell>
          <cell r="F913" t="str">
            <v>2022年</v>
          </cell>
          <cell r="G913" t="str">
            <v>规培研究生</v>
          </cell>
          <cell r="H913" t="str">
            <v>无</v>
          </cell>
          <cell r="I913" t="str">
            <v>消化内科</v>
          </cell>
        </row>
        <row r="913">
          <cell r="L913">
            <v>-20</v>
          </cell>
          <cell r="M913">
            <v>-20</v>
          </cell>
        </row>
        <row r="914">
          <cell r="B914" t="str">
            <v>7AO226</v>
          </cell>
          <cell r="C914">
            <v>-17416</v>
          </cell>
          <cell r="D914" t="str">
            <v>内科</v>
          </cell>
          <cell r="E914">
            <v>18267856667</v>
          </cell>
          <cell r="F914" t="str">
            <v>2022年</v>
          </cell>
          <cell r="G914" t="str">
            <v>规培研究生</v>
          </cell>
          <cell r="H914" t="str">
            <v>无</v>
          </cell>
          <cell r="I914" t="str">
            <v>神经内科</v>
          </cell>
          <cell r="J914">
            <v>-20</v>
          </cell>
          <cell r="K914">
            <v>-20</v>
          </cell>
          <cell r="L914">
            <v>-20</v>
          </cell>
          <cell r="M914">
            <v>-60</v>
          </cell>
        </row>
        <row r="915">
          <cell r="B915" t="str">
            <v>7AO227</v>
          </cell>
          <cell r="C915">
            <v>-17417</v>
          </cell>
          <cell r="D915" t="str">
            <v>内科</v>
          </cell>
          <cell r="E915">
            <v>18705883912</v>
          </cell>
          <cell r="F915" t="str">
            <v>2022年</v>
          </cell>
          <cell r="G915" t="str">
            <v>规培研究生</v>
          </cell>
          <cell r="H915" t="str">
            <v>无</v>
          </cell>
          <cell r="I915" t="str">
            <v>心血管内科</v>
          </cell>
        </row>
        <row r="915">
          <cell r="M915">
            <v>0</v>
          </cell>
        </row>
        <row r="916">
          <cell r="B916" t="str">
            <v>7AO228</v>
          </cell>
          <cell r="C916">
            <v>-17418</v>
          </cell>
          <cell r="D916" t="str">
            <v>内科</v>
          </cell>
          <cell r="E916">
            <v>13588325840</v>
          </cell>
          <cell r="F916" t="str">
            <v>2022年</v>
          </cell>
          <cell r="G916" t="str">
            <v>规培研究生</v>
          </cell>
          <cell r="H916" t="str">
            <v>无</v>
          </cell>
          <cell r="I916" t="str">
            <v>风湿免疫科</v>
          </cell>
        </row>
        <row r="916">
          <cell r="K916">
            <v>-20</v>
          </cell>
        </row>
        <row r="916">
          <cell r="M916">
            <v>-20</v>
          </cell>
        </row>
        <row r="917">
          <cell r="B917" t="str">
            <v>7AO229</v>
          </cell>
          <cell r="C917">
            <v>-17419</v>
          </cell>
          <cell r="D917" t="str">
            <v>内科</v>
          </cell>
          <cell r="E917">
            <v>13968813671</v>
          </cell>
          <cell r="F917" t="str">
            <v>2022年</v>
          </cell>
          <cell r="G917" t="str">
            <v>规培研究生</v>
          </cell>
          <cell r="H917" t="str">
            <v>无</v>
          </cell>
          <cell r="I917" t="str">
            <v>感染科</v>
          </cell>
          <cell r="J917">
            <v>-20</v>
          </cell>
        </row>
        <row r="917">
          <cell r="M917">
            <v>-20</v>
          </cell>
        </row>
        <row r="918">
          <cell r="B918" t="str">
            <v>7AO230</v>
          </cell>
          <cell r="C918">
            <v>-17420</v>
          </cell>
          <cell r="D918" t="str">
            <v>内科</v>
          </cell>
          <cell r="E918">
            <v>15157220482</v>
          </cell>
          <cell r="F918" t="str">
            <v>2022年</v>
          </cell>
          <cell r="G918" t="str">
            <v>规培研究生</v>
          </cell>
          <cell r="H918" t="str">
            <v>无</v>
          </cell>
          <cell r="I918" t="str">
            <v>内分泌科</v>
          </cell>
          <cell r="J918">
            <v>-20</v>
          </cell>
          <cell r="K918">
            <v>-20</v>
          </cell>
          <cell r="L918">
            <v>-20</v>
          </cell>
          <cell r="M918">
            <v>-60</v>
          </cell>
        </row>
        <row r="919">
          <cell r="B919" t="str">
            <v>7AO231</v>
          </cell>
          <cell r="C919">
            <v>-17421</v>
          </cell>
          <cell r="D919" t="str">
            <v>内科</v>
          </cell>
          <cell r="E919">
            <v>13736725168</v>
          </cell>
          <cell r="F919" t="str">
            <v>2022年</v>
          </cell>
          <cell r="G919" t="str">
            <v>规培研究生</v>
          </cell>
          <cell r="H919" t="str">
            <v>无</v>
          </cell>
          <cell r="I919" t="str">
            <v>肾内科</v>
          </cell>
          <cell r="J919">
            <v>-20</v>
          </cell>
        </row>
        <row r="919">
          <cell r="M919">
            <v>-20</v>
          </cell>
        </row>
        <row r="920">
          <cell r="B920" t="str">
            <v>7AO232</v>
          </cell>
          <cell r="C920">
            <v>-17422</v>
          </cell>
          <cell r="D920" t="str">
            <v>内科</v>
          </cell>
          <cell r="E920">
            <v>13750761253</v>
          </cell>
          <cell r="F920" t="str">
            <v>2022年</v>
          </cell>
          <cell r="G920" t="str">
            <v>规培研究生</v>
          </cell>
          <cell r="H920" t="str">
            <v>无</v>
          </cell>
          <cell r="I920" t="str">
            <v>血液内科</v>
          </cell>
        </row>
        <row r="920">
          <cell r="M920">
            <v>0</v>
          </cell>
        </row>
        <row r="921">
          <cell r="B921" t="str">
            <v>7AO233</v>
          </cell>
          <cell r="C921">
            <v>-17423</v>
          </cell>
          <cell r="D921" t="str">
            <v>内科</v>
          </cell>
          <cell r="E921">
            <v>15257716567</v>
          </cell>
          <cell r="F921" t="str">
            <v>2022年</v>
          </cell>
          <cell r="G921" t="str">
            <v>规培研究生</v>
          </cell>
          <cell r="H921" t="str">
            <v>无</v>
          </cell>
          <cell r="I921" t="str">
            <v>神经内科</v>
          </cell>
        </row>
        <row r="921">
          <cell r="M921">
            <v>0</v>
          </cell>
        </row>
        <row r="922">
          <cell r="B922" t="str">
            <v>7AO234</v>
          </cell>
          <cell r="C922">
            <v>-17424</v>
          </cell>
          <cell r="D922" t="str">
            <v>内科</v>
          </cell>
          <cell r="E922">
            <v>13265062771</v>
          </cell>
          <cell r="F922" t="str">
            <v>2022年</v>
          </cell>
          <cell r="G922" t="str">
            <v>规培研究生</v>
          </cell>
          <cell r="H922" t="str">
            <v>无</v>
          </cell>
          <cell r="I922" t="str">
            <v>神经内科</v>
          </cell>
          <cell r="J922">
            <v>-20</v>
          </cell>
          <cell r="K922">
            <v>-20</v>
          </cell>
          <cell r="L922">
            <v>-20</v>
          </cell>
          <cell r="M922">
            <v>-60</v>
          </cell>
        </row>
        <row r="923">
          <cell r="B923" t="str">
            <v>7AO236</v>
          </cell>
          <cell r="C923">
            <v>-17426</v>
          </cell>
          <cell r="D923" t="str">
            <v>内科</v>
          </cell>
          <cell r="E923">
            <v>13732053328</v>
          </cell>
          <cell r="F923" t="str">
            <v>2022年</v>
          </cell>
          <cell r="G923" t="str">
            <v>规培研究生</v>
          </cell>
          <cell r="H923" t="str">
            <v>无</v>
          </cell>
          <cell r="I923" t="str">
            <v>皮肤科</v>
          </cell>
          <cell r="J923">
            <v>-20</v>
          </cell>
          <cell r="K923">
            <v>-20</v>
          </cell>
          <cell r="L923">
            <v>-20</v>
          </cell>
          <cell r="M923">
            <v>-60</v>
          </cell>
        </row>
        <row r="924">
          <cell r="B924" t="str">
            <v>7AO237</v>
          </cell>
          <cell r="C924">
            <v>-17427</v>
          </cell>
          <cell r="D924" t="str">
            <v>内科</v>
          </cell>
          <cell r="E924">
            <v>15869639178</v>
          </cell>
          <cell r="F924" t="str">
            <v>2022年</v>
          </cell>
          <cell r="G924" t="str">
            <v>规培研究生</v>
          </cell>
          <cell r="H924" t="str">
            <v>无</v>
          </cell>
          <cell r="I924" t="str">
            <v>消化内科</v>
          </cell>
        </row>
        <row r="924">
          <cell r="K924">
            <v>-20</v>
          </cell>
        </row>
        <row r="924">
          <cell r="M924">
            <v>-20</v>
          </cell>
        </row>
        <row r="925">
          <cell r="B925" t="str">
            <v>7AO238</v>
          </cell>
          <cell r="C925">
            <v>-17428</v>
          </cell>
          <cell r="D925" t="str">
            <v>内科</v>
          </cell>
          <cell r="E925">
            <v>17855857966</v>
          </cell>
          <cell r="F925" t="str">
            <v>2022年</v>
          </cell>
          <cell r="G925" t="str">
            <v>规培研究生</v>
          </cell>
          <cell r="H925" t="str">
            <v>无</v>
          </cell>
          <cell r="I925" t="str">
            <v>呼吸内科</v>
          </cell>
          <cell r="J925">
            <v>-20</v>
          </cell>
        </row>
        <row r="925">
          <cell r="M925">
            <v>-20</v>
          </cell>
        </row>
        <row r="926">
          <cell r="B926" t="str">
            <v>7AO239</v>
          </cell>
          <cell r="C926">
            <v>-17429</v>
          </cell>
          <cell r="D926" t="str">
            <v>内科</v>
          </cell>
          <cell r="E926">
            <v>18791057017</v>
          </cell>
          <cell r="F926" t="str">
            <v>2022年</v>
          </cell>
          <cell r="G926" t="str">
            <v>规培研究生</v>
          </cell>
          <cell r="H926" t="str">
            <v>无</v>
          </cell>
          <cell r="I926" t="str">
            <v>心血管内科</v>
          </cell>
        </row>
        <row r="926">
          <cell r="M926">
            <v>0</v>
          </cell>
        </row>
        <row r="927">
          <cell r="B927" t="str">
            <v>7AO240</v>
          </cell>
          <cell r="C927">
            <v>-17430</v>
          </cell>
          <cell r="D927" t="str">
            <v>内科</v>
          </cell>
          <cell r="E927">
            <v>15168511181</v>
          </cell>
          <cell r="F927" t="str">
            <v>2022年</v>
          </cell>
          <cell r="G927" t="str">
            <v>规培研究生</v>
          </cell>
          <cell r="H927" t="str">
            <v>无</v>
          </cell>
          <cell r="I927" t="str">
            <v>风湿免疫科</v>
          </cell>
        </row>
        <row r="927">
          <cell r="M927">
            <v>0</v>
          </cell>
        </row>
        <row r="928">
          <cell r="B928" t="str">
            <v>7AO241</v>
          </cell>
          <cell r="C928">
            <v>-17431</v>
          </cell>
          <cell r="D928" t="str">
            <v>内科</v>
          </cell>
          <cell r="E928">
            <v>18267720028</v>
          </cell>
          <cell r="F928" t="str">
            <v>2022年</v>
          </cell>
          <cell r="G928" t="str">
            <v>规培研究生</v>
          </cell>
          <cell r="H928" t="str">
            <v>无</v>
          </cell>
          <cell r="I928" t="str">
            <v>感染科</v>
          </cell>
        </row>
        <row r="928">
          <cell r="M928">
            <v>0</v>
          </cell>
        </row>
        <row r="929">
          <cell r="B929" t="str">
            <v>7AO242</v>
          </cell>
          <cell r="C929">
            <v>-17432</v>
          </cell>
          <cell r="D929" t="str">
            <v>内科</v>
          </cell>
          <cell r="E929">
            <v>15857799378</v>
          </cell>
          <cell r="F929" t="str">
            <v>2022年</v>
          </cell>
          <cell r="G929" t="str">
            <v>规培研究生</v>
          </cell>
          <cell r="H929" t="str">
            <v>无</v>
          </cell>
          <cell r="I929" t="str">
            <v>内分泌科</v>
          </cell>
        </row>
        <row r="929">
          <cell r="M929">
            <v>0</v>
          </cell>
        </row>
        <row r="930">
          <cell r="B930" t="str">
            <v>7AO243</v>
          </cell>
          <cell r="C930">
            <v>-17433</v>
          </cell>
          <cell r="D930" t="str">
            <v>内科</v>
          </cell>
          <cell r="E930">
            <v>13968813500</v>
          </cell>
          <cell r="F930" t="str">
            <v>2022年</v>
          </cell>
          <cell r="G930" t="str">
            <v>规培研究生</v>
          </cell>
          <cell r="H930" t="str">
            <v>无</v>
          </cell>
          <cell r="I930" t="str">
            <v>肾内科</v>
          </cell>
        </row>
        <row r="930">
          <cell r="L930">
            <v>-20</v>
          </cell>
          <cell r="M930">
            <v>-20</v>
          </cell>
        </row>
        <row r="931">
          <cell r="B931" t="str">
            <v>7AO244</v>
          </cell>
          <cell r="C931">
            <v>-17434</v>
          </cell>
          <cell r="D931" t="str">
            <v>内科</v>
          </cell>
          <cell r="E931">
            <v>15058359776</v>
          </cell>
          <cell r="F931" t="str">
            <v>2022年</v>
          </cell>
          <cell r="G931" t="str">
            <v>规培研究生</v>
          </cell>
          <cell r="H931" t="str">
            <v>无</v>
          </cell>
          <cell r="I931" t="str">
            <v>血液内科</v>
          </cell>
          <cell r="J931">
            <v>-20</v>
          </cell>
          <cell r="K931">
            <v>-20</v>
          </cell>
          <cell r="L931">
            <v>-20</v>
          </cell>
          <cell r="M931">
            <v>-60</v>
          </cell>
        </row>
        <row r="932">
          <cell r="B932" t="str">
            <v>7AO245</v>
          </cell>
          <cell r="C932">
            <v>-17435</v>
          </cell>
          <cell r="D932" t="str">
            <v>内科</v>
          </cell>
          <cell r="E932">
            <v>13646525075</v>
          </cell>
          <cell r="F932" t="str">
            <v>2022年</v>
          </cell>
          <cell r="G932" t="str">
            <v>规培研究生</v>
          </cell>
          <cell r="H932" t="str">
            <v>无</v>
          </cell>
          <cell r="I932" t="str">
            <v>神经内科</v>
          </cell>
        </row>
        <row r="932">
          <cell r="K932">
            <v>-20</v>
          </cell>
          <cell r="L932">
            <v>-20</v>
          </cell>
          <cell r="M932">
            <v>-40</v>
          </cell>
        </row>
        <row r="933">
          <cell r="B933" t="str">
            <v>7AO246</v>
          </cell>
          <cell r="C933">
            <v>-17436</v>
          </cell>
          <cell r="D933" t="str">
            <v>内科</v>
          </cell>
          <cell r="E933">
            <v>18855041321</v>
          </cell>
          <cell r="F933" t="str">
            <v>2022年</v>
          </cell>
          <cell r="G933" t="str">
            <v>规培研究生</v>
          </cell>
          <cell r="H933" t="str">
            <v>无</v>
          </cell>
          <cell r="I933" t="str">
            <v>神经内科</v>
          </cell>
          <cell r="J933">
            <v>-20</v>
          </cell>
          <cell r="K933">
            <v>-20</v>
          </cell>
          <cell r="L933">
            <v>-20</v>
          </cell>
          <cell r="M933">
            <v>-60</v>
          </cell>
        </row>
        <row r="934">
          <cell r="B934" t="str">
            <v>7AO248</v>
          </cell>
          <cell r="C934">
            <v>-17438</v>
          </cell>
          <cell r="D934" t="str">
            <v>内科</v>
          </cell>
          <cell r="E934">
            <v>15397323890</v>
          </cell>
          <cell r="F934" t="str">
            <v>2022年</v>
          </cell>
          <cell r="G934" t="str">
            <v>规培研究生</v>
          </cell>
          <cell r="H934" t="str">
            <v>无</v>
          </cell>
          <cell r="I934" t="str">
            <v>老年病房</v>
          </cell>
        </row>
        <row r="934">
          <cell r="M934">
            <v>0</v>
          </cell>
        </row>
        <row r="935">
          <cell r="B935" t="str">
            <v>7AO249</v>
          </cell>
          <cell r="C935">
            <v>-17439</v>
          </cell>
          <cell r="D935" t="str">
            <v>内科</v>
          </cell>
          <cell r="E935">
            <v>18268341930</v>
          </cell>
          <cell r="F935" t="str">
            <v>2022年</v>
          </cell>
          <cell r="G935" t="str">
            <v>规培研究生</v>
          </cell>
          <cell r="H935" t="str">
            <v>无</v>
          </cell>
          <cell r="I935" t="str">
            <v>消化内科</v>
          </cell>
          <cell r="J935">
            <v>-20</v>
          </cell>
          <cell r="K935">
            <v>-20</v>
          </cell>
          <cell r="L935">
            <v>-20</v>
          </cell>
          <cell r="M935">
            <v>-60</v>
          </cell>
        </row>
        <row r="936">
          <cell r="B936" t="str">
            <v>7AO250</v>
          </cell>
          <cell r="C936">
            <v>-17440</v>
          </cell>
          <cell r="D936" t="str">
            <v>内科</v>
          </cell>
          <cell r="E936">
            <v>13806680593</v>
          </cell>
          <cell r="F936" t="str">
            <v>2022年</v>
          </cell>
          <cell r="G936" t="str">
            <v>规培研究生</v>
          </cell>
          <cell r="H936" t="str">
            <v>无</v>
          </cell>
          <cell r="I936" t="str">
            <v>神经内科</v>
          </cell>
        </row>
        <row r="936">
          <cell r="M936">
            <v>0</v>
          </cell>
        </row>
        <row r="937">
          <cell r="B937" t="str">
            <v>7AO251</v>
          </cell>
          <cell r="C937">
            <v>-17441</v>
          </cell>
          <cell r="D937" t="str">
            <v>内科</v>
          </cell>
          <cell r="E937">
            <v>17336223275</v>
          </cell>
          <cell r="F937" t="str">
            <v>2022年</v>
          </cell>
          <cell r="G937" t="str">
            <v>规培研究生</v>
          </cell>
          <cell r="H937" t="str">
            <v>无</v>
          </cell>
          <cell r="I937" t="str">
            <v>心血管内科</v>
          </cell>
        </row>
        <row r="937">
          <cell r="L937">
            <v>-20</v>
          </cell>
          <cell r="M937">
            <v>-20</v>
          </cell>
        </row>
        <row r="938">
          <cell r="B938" t="str">
            <v>7AO252</v>
          </cell>
          <cell r="C938">
            <v>-17442</v>
          </cell>
          <cell r="D938" t="str">
            <v>内科</v>
          </cell>
          <cell r="E938">
            <v>15890940883</v>
          </cell>
          <cell r="F938" t="str">
            <v>2022年</v>
          </cell>
          <cell r="G938" t="str">
            <v>规培研究生</v>
          </cell>
          <cell r="H938" t="str">
            <v>无</v>
          </cell>
          <cell r="I938" t="str">
            <v>风湿免疫科</v>
          </cell>
          <cell r="J938">
            <v>-20</v>
          </cell>
          <cell r="K938">
            <v>-20</v>
          </cell>
          <cell r="L938">
            <v>-20</v>
          </cell>
          <cell r="M938">
            <v>-60</v>
          </cell>
        </row>
        <row r="939">
          <cell r="B939" t="str">
            <v>7AO253</v>
          </cell>
          <cell r="C939">
            <v>-17443</v>
          </cell>
          <cell r="D939" t="str">
            <v>内科</v>
          </cell>
          <cell r="E939">
            <v>17857502889</v>
          </cell>
          <cell r="F939" t="str">
            <v>2022年</v>
          </cell>
          <cell r="G939" t="str">
            <v>规培研究生</v>
          </cell>
          <cell r="H939" t="str">
            <v>无</v>
          </cell>
          <cell r="I939" t="str">
            <v>感染科</v>
          </cell>
        </row>
        <row r="939">
          <cell r="M939">
            <v>0</v>
          </cell>
        </row>
        <row r="940">
          <cell r="B940" t="str">
            <v>7AO254</v>
          </cell>
          <cell r="C940">
            <v>-17444</v>
          </cell>
          <cell r="D940" t="str">
            <v>内科</v>
          </cell>
          <cell r="E940">
            <v>18867793908</v>
          </cell>
          <cell r="F940" t="str">
            <v>2022年</v>
          </cell>
          <cell r="G940" t="str">
            <v>规培研究生</v>
          </cell>
          <cell r="H940" t="str">
            <v>无</v>
          </cell>
          <cell r="I940" t="str">
            <v>内分泌科</v>
          </cell>
          <cell r="J940">
            <v>-20</v>
          </cell>
          <cell r="K940">
            <v>-20</v>
          </cell>
          <cell r="L940">
            <v>-20</v>
          </cell>
          <cell r="M940">
            <v>-60</v>
          </cell>
        </row>
        <row r="941">
          <cell r="B941" t="str">
            <v>7AO255</v>
          </cell>
          <cell r="C941">
            <v>-17445</v>
          </cell>
          <cell r="D941" t="str">
            <v>内科</v>
          </cell>
          <cell r="E941">
            <v>18840185066</v>
          </cell>
          <cell r="F941" t="str">
            <v>2022年</v>
          </cell>
          <cell r="G941" t="str">
            <v>规培研究生</v>
          </cell>
          <cell r="H941" t="str">
            <v>无</v>
          </cell>
          <cell r="I941" t="str">
            <v>呼吸内科</v>
          </cell>
          <cell r="J941">
            <v>-20</v>
          </cell>
          <cell r="K941">
            <v>-20</v>
          </cell>
          <cell r="L941">
            <v>-20</v>
          </cell>
          <cell r="M941">
            <v>-60</v>
          </cell>
        </row>
        <row r="942">
          <cell r="B942" t="str">
            <v>7AO256</v>
          </cell>
          <cell r="C942">
            <v>-17446</v>
          </cell>
          <cell r="D942" t="str">
            <v>内科</v>
          </cell>
          <cell r="E942">
            <v>18858795778</v>
          </cell>
          <cell r="F942" t="str">
            <v>2022年</v>
          </cell>
          <cell r="G942" t="str">
            <v>规培研究生</v>
          </cell>
          <cell r="H942" t="str">
            <v>无</v>
          </cell>
          <cell r="I942" t="str">
            <v>消化内科</v>
          </cell>
        </row>
        <row r="942">
          <cell r="M942">
            <v>0</v>
          </cell>
        </row>
        <row r="943">
          <cell r="B943" t="str">
            <v>7AO257</v>
          </cell>
          <cell r="C943">
            <v>-17447</v>
          </cell>
          <cell r="D943" t="str">
            <v>内科</v>
          </cell>
          <cell r="E943">
            <v>15968775668</v>
          </cell>
          <cell r="F943" t="str">
            <v>2022年</v>
          </cell>
          <cell r="G943" t="str">
            <v>规培研究生</v>
          </cell>
          <cell r="H943" t="str">
            <v>无</v>
          </cell>
          <cell r="I943" t="str">
            <v>神经内科</v>
          </cell>
        </row>
        <row r="943">
          <cell r="M943">
            <v>0</v>
          </cell>
        </row>
        <row r="944">
          <cell r="B944" t="str">
            <v>7AO258</v>
          </cell>
          <cell r="C944">
            <v>-17448</v>
          </cell>
          <cell r="D944" t="str">
            <v>内科</v>
          </cell>
          <cell r="E944">
            <v>15825628291</v>
          </cell>
          <cell r="F944" t="str">
            <v>2022年</v>
          </cell>
          <cell r="G944" t="str">
            <v>规培研究生</v>
          </cell>
          <cell r="H944" t="str">
            <v>无</v>
          </cell>
          <cell r="I944" t="str">
            <v>神经内科</v>
          </cell>
          <cell r="J944">
            <v>-20</v>
          </cell>
          <cell r="K944">
            <v>-20</v>
          </cell>
          <cell r="L944">
            <v>-20</v>
          </cell>
          <cell r="M944">
            <v>-60</v>
          </cell>
        </row>
        <row r="945">
          <cell r="B945" t="str">
            <v>7AO262</v>
          </cell>
          <cell r="C945">
            <v>-17452</v>
          </cell>
          <cell r="D945" t="str">
            <v>内科</v>
          </cell>
          <cell r="E945">
            <v>15168756056</v>
          </cell>
          <cell r="F945" t="str">
            <v>2022年</v>
          </cell>
          <cell r="G945" t="str">
            <v>规培研究生</v>
          </cell>
          <cell r="H945" t="str">
            <v>无</v>
          </cell>
          <cell r="I945" t="str">
            <v>皮肤科</v>
          </cell>
        </row>
        <row r="945">
          <cell r="K945">
            <v>-20</v>
          </cell>
          <cell r="L945">
            <v>-20</v>
          </cell>
          <cell r="M945">
            <v>-40</v>
          </cell>
        </row>
        <row r="946">
          <cell r="B946" t="str">
            <v>7AO263</v>
          </cell>
          <cell r="C946">
            <v>-17453</v>
          </cell>
          <cell r="D946" t="str">
            <v>内科</v>
          </cell>
          <cell r="E946">
            <v>13515850706</v>
          </cell>
          <cell r="F946" t="str">
            <v>2022年</v>
          </cell>
          <cell r="G946" t="str">
            <v>规培研究生</v>
          </cell>
          <cell r="H946" t="str">
            <v>无</v>
          </cell>
          <cell r="I946" t="str">
            <v>肾内科</v>
          </cell>
        </row>
        <row r="946">
          <cell r="M946">
            <v>0</v>
          </cell>
        </row>
        <row r="947">
          <cell r="B947" t="str">
            <v>7AO379</v>
          </cell>
          <cell r="C947">
            <v>-17568</v>
          </cell>
          <cell r="D947" t="str">
            <v>内科</v>
          </cell>
          <cell r="E947">
            <v>13806594436</v>
          </cell>
          <cell r="F947" t="str">
            <v>2022年</v>
          </cell>
          <cell r="G947" t="str">
            <v>规培研究生</v>
          </cell>
          <cell r="H947" t="str">
            <v>无</v>
          </cell>
          <cell r="I947" t="str">
            <v>风湿免疫科</v>
          </cell>
        </row>
        <row r="947">
          <cell r="L947">
            <v>-20</v>
          </cell>
          <cell r="M947">
            <v>-20</v>
          </cell>
        </row>
        <row r="948">
          <cell r="B948" t="str">
            <v>7AO381</v>
          </cell>
          <cell r="C948">
            <v>-17570</v>
          </cell>
          <cell r="D948" t="str">
            <v>内科</v>
          </cell>
          <cell r="E948">
            <v>18890018031</v>
          </cell>
          <cell r="F948" t="str">
            <v>2022年</v>
          </cell>
          <cell r="G948" t="str">
            <v>规培研究生</v>
          </cell>
          <cell r="H948" t="str">
            <v>无</v>
          </cell>
          <cell r="I948" t="str">
            <v>呼吸内科</v>
          </cell>
        </row>
        <row r="948">
          <cell r="L948">
            <v>-20</v>
          </cell>
          <cell r="M948">
            <v>-20</v>
          </cell>
        </row>
        <row r="949">
          <cell r="B949" t="str">
            <v>7AM201</v>
          </cell>
          <cell r="C949">
            <v>-14856</v>
          </cell>
          <cell r="D949" t="str">
            <v>内科</v>
          </cell>
          <cell r="E949">
            <v>17885065667</v>
          </cell>
          <cell r="F949" t="str">
            <v>2022年</v>
          </cell>
          <cell r="G949" t="str">
            <v>规培研究生</v>
          </cell>
          <cell r="H949" t="str">
            <v>无</v>
          </cell>
          <cell r="I949" t="str">
            <v>感染科</v>
          </cell>
        </row>
        <row r="949">
          <cell r="M949">
            <v>0</v>
          </cell>
        </row>
        <row r="950">
          <cell r="B950" t="str">
            <v>7AO455</v>
          </cell>
          <cell r="C950">
            <v>-17652</v>
          </cell>
          <cell r="D950" t="str">
            <v>内科</v>
          </cell>
          <cell r="E950">
            <v>15543568039</v>
          </cell>
          <cell r="F950" t="str">
            <v>2022年</v>
          </cell>
          <cell r="G950" t="str">
            <v>规培研究生</v>
          </cell>
          <cell r="H950" t="str">
            <v>无</v>
          </cell>
          <cell r="I950" t="str">
            <v>风湿免疫科</v>
          </cell>
          <cell r="J950">
            <v>-20</v>
          </cell>
          <cell r="K950">
            <v>-20</v>
          </cell>
          <cell r="L950">
            <v>-20</v>
          </cell>
          <cell r="M950">
            <v>-60</v>
          </cell>
        </row>
        <row r="951">
          <cell r="B951" t="str">
            <v>7AO033</v>
          </cell>
          <cell r="C951">
            <v>-17224</v>
          </cell>
          <cell r="D951" t="str">
            <v>皮肤科</v>
          </cell>
          <cell r="E951">
            <v>17357780181</v>
          </cell>
          <cell r="F951" t="str">
            <v>2022年</v>
          </cell>
          <cell r="G951" t="str">
            <v>规培研究生</v>
          </cell>
          <cell r="H951" t="str">
            <v>无</v>
          </cell>
          <cell r="I951" t="str">
            <v>泌尿外科门诊</v>
          </cell>
        </row>
        <row r="951">
          <cell r="M951">
            <v>0</v>
          </cell>
        </row>
        <row r="952">
          <cell r="B952" t="str">
            <v>7AO278</v>
          </cell>
          <cell r="C952">
            <v>-17468</v>
          </cell>
          <cell r="D952" t="str">
            <v>皮肤科</v>
          </cell>
          <cell r="E952">
            <v>13588334528</v>
          </cell>
          <cell r="F952" t="str">
            <v>2022年</v>
          </cell>
          <cell r="G952" t="str">
            <v>规培研究生</v>
          </cell>
          <cell r="H952" t="str">
            <v>无</v>
          </cell>
          <cell r="I952" t="str">
            <v>急诊内科</v>
          </cell>
        </row>
        <row r="952">
          <cell r="M952">
            <v>0</v>
          </cell>
        </row>
        <row r="953">
          <cell r="B953" t="str">
            <v>7AO279</v>
          </cell>
          <cell r="C953">
            <v>-17469</v>
          </cell>
          <cell r="D953" t="str">
            <v>皮肤科</v>
          </cell>
          <cell r="E953">
            <v>13601482193</v>
          </cell>
          <cell r="F953" t="str">
            <v>2022年</v>
          </cell>
          <cell r="G953" t="str">
            <v>规培研究生</v>
          </cell>
          <cell r="H953" t="str">
            <v>无</v>
          </cell>
          <cell r="I953" t="str">
            <v>急诊内科</v>
          </cell>
          <cell r="J953">
            <v>-20</v>
          </cell>
          <cell r="K953">
            <v>-20</v>
          </cell>
          <cell r="L953">
            <v>-20</v>
          </cell>
          <cell r="M953">
            <v>-60</v>
          </cell>
        </row>
        <row r="954">
          <cell r="B954" t="str">
            <v>7AO288</v>
          </cell>
          <cell r="C954">
            <v>-17478</v>
          </cell>
          <cell r="D954" t="str">
            <v>全科医学科</v>
          </cell>
          <cell r="E954">
            <v>15157534386</v>
          </cell>
          <cell r="F954" t="str">
            <v>2022年</v>
          </cell>
          <cell r="G954" t="str">
            <v>规培研究生</v>
          </cell>
          <cell r="H954" t="str">
            <v>无</v>
          </cell>
          <cell r="I954" t="str">
            <v>内分泌科</v>
          </cell>
          <cell r="J954">
            <v>-20</v>
          </cell>
          <cell r="K954">
            <v>-20</v>
          </cell>
          <cell r="L954">
            <v>-20</v>
          </cell>
          <cell r="M954">
            <v>-60</v>
          </cell>
        </row>
        <row r="955">
          <cell r="B955" t="str">
            <v>7AO013</v>
          </cell>
          <cell r="C955">
            <v>-17204</v>
          </cell>
          <cell r="D955" t="str">
            <v>神经内科</v>
          </cell>
          <cell r="E955">
            <v>13738330508</v>
          </cell>
          <cell r="F955" t="str">
            <v>2022年</v>
          </cell>
          <cell r="G955" t="str">
            <v>规培研究生</v>
          </cell>
          <cell r="H955" t="str">
            <v>无</v>
          </cell>
          <cell r="I955" t="str">
            <v>神经内科（神经电生理室及TCD）</v>
          </cell>
        </row>
        <row r="955">
          <cell r="K955">
            <v>-20</v>
          </cell>
          <cell r="L955">
            <v>-20</v>
          </cell>
          <cell r="M955">
            <v>-40</v>
          </cell>
        </row>
        <row r="956">
          <cell r="B956" t="str">
            <v>7AO035</v>
          </cell>
          <cell r="C956">
            <v>-17226</v>
          </cell>
          <cell r="D956" t="str">
            <v>神经内科</v>
          </cell>
          <cell r="E956">
            <v>15857707138</v>
          </cell>
          <cell r="F956" t="str">
            <v>2022年</v>
          </cell>
          <cell r="G956" t="str">
            <v>规培研究生</v>
          </cell>
          <cell r="H956" t="str">
            <v>无</v>
          </cell>
          <cell r="I956" t="str">
            <v>放射科</v>
          </cell>
        </row>
        <row r="956">
          <cell r="L956">
            <v>-20</v>
          </cell>
          <cell r="M956">
            <v>-20</v>
          </cell>
        </row>
        <row r="957">
          <cell r="B957" t="str">
            <v>7AO049</v>
          </cell>
          <cell r="C957">
            <v>-17240</v>
          </cell>
          <cell r="D957" t="str">
            <v>神经内科</v>
          </cell>
          <cell r="E957">
            <v>17346848836</v>
          </cell>
          <cell r="F957" t="str">
            <v>2022年</v>
          </cell>
          <cell r="G957" t="str">
            <v>规培研究生</v>
          </cell>
          <cell r="H957" t="str">
            <v>无</v>
          </cell>
          <cell r="I957" t="str">
            <v>神经内科</v>
          </cell>
          <cell r="J957">
            <v>-20</v>
          </cell>
          <cell r="K957">
            <v>-20</v>
          </cell>
          <cell r="L957">
            <v>-20</v>
          </cell>
          <cell r="M957">
            <v>-60</v>
          </cell>
        </row>
        <row r="958">
          <cell r="B958" t="str">
            <v>7AO057</v>
          </cell>
          <cell r="C958">
            <v>-17248</v>
          </cell>
          <cell r="D958" t="str">
            <v>神经内科</v>
          </cell>
          <cell r="E958">
            <v>18367761122</v>
          </cell>
          <cell r="F958" t="str">
            <v>2022年</v>
          </cell>
          <cell r="G958" t="str">
            <v>规培研究生</v>
          </cell>
          <cell r="H958" t="str">
            <v>无</v>
          </cell>
          <cell r="I958" t="str">
            <v>神经内科</v>
          </cell>
          <cell r="J958">
            <v>-20</v>
          </cell>
          <cell r="K958">
            <v>-20</v>
          </cell>
          <cell r="L958">
            <v>-20</v>
          </cell>
          <cell r="M958">
            <v>-60</v>
          </cell>
        </row>
        <row r="959">
          <cell r="B959" t="str">
            <v>7AO264</v>
          </cell>
          <cell r="C959">
            <v>-17454</v>
          </cell>
          <cell r="D959" t="str">
            <v>神经内科</v>
          </cell>
          <cell r="E959">
            <v>13857781853</v>
          </cell>
          <cell r="F959" t="str">
            <v>2022年</v>
          </cell>
          <cell r="G959" t="str">
            <v>规培研究生</v>
          </cell>
          <cell r="H959" t="str">
            <v>无</v>
          </cell>
          <cell r="I959" t="str">
            <v>神经外科</v>
          </cell>
        </row>
        <row r="959">
          <cell r="M959">
            <v>0</v>
          </cell>
        </row>
        <row r="960">
          <cell r="B960" t="str">
            <v>7AO265</v>
          </cell>
          <cell r="C960">
            <v>-17455</v>
          </cell>
          <cell r="D960" t="str">
            <v>神经内科</v>
          </cell>
          <cell r="E960">
            <v>18257767022</v>
          </cell>
          <cell r="F960" t="str">
            <v>2022年</v>
          </cell>
          <cell r="G960" t="str">
            <v>规培研究生</v>
          </cell>
          <cell r="H960" t="str">
            <v>无</v>
          </cell>
          <cell r="I960" t="str">
            <v>内分泌科</v>
          </cell>
          <cell r="J960">
            <v>-20</v>
          </cell>
          <cell r="K960">
            <v>-20</v>
          </cell>
          <cell r="L960">
            <v>-20</v>
          </cell>
          <cell r="M960">
            <v>-60</v>
          </cell>
        </row>
        <row r="961">
          <cell r="B961" t="str">
            <v>7AO266</v>
          </cell>
          <cell r="C961">
            <v>-17456</v>
          </cell>
          <cell r="D961" t="str">
            <v>神经内科</v>
          </cell>
          <cell r="E961">
            <v>15085565614</v>
          </cell>
          <cell r="F961" t="str">
            <v>2022年</v>
          </cell>
          <cell r="G961" t="str">
            <v>规培研究生</v>
          </cell>
          <cell r="H961" t="str">
            <v>无</v>
          </cell>
          <cell r="I961" t="str">
            <v>心血管内科</v>
          </cell>
          <cell r="J961">
            <v>-20</v>
          </cell>
          <cell r="K961">
            <v>-20</v>
          </cell>
          <cell r="L961">
            <v>-20</v>
          </cell>
          <cell r="M961">
            <v>-60</v>
          </cell>
        </row>
        <row r="962">
          <cell r="B962" t="str">
            <v>7AO267</v>
          </cell>
          <cell r="C962">
            <v>-17457</v>
          </cell>
          <cell r="D962" t="str">
            <v>神经内科</v>
          </cell>
          <cell r="E962">
            <v>15868501232</v>
          </cell>
          <cell r="F962" t="str">
            <v>2022年</v>
          </cell>
          <cell r="G962" t="str">
            <v>规培研究生</v>
          </cell>
          <cell r="H962" t="str">
            <v>无</v>
          </cell>
          <cell r="I962" t="str">
            <v>神经外科</v>
          </cell>
        </row>
        <row r="962">
          <cell r="M962">
            <v>0</v>
          </cell>
        </row>
        <row r="963">
          <cell r="B963" t="str">
            <v>7AO268</v>
          </cell>
          <cell r="C963">
            <v>-17458</v>
          </cell>
          <cell r="D963" t="str">
            <v>神经内科</v>
          </cell>
          <cell r="E963">
            <v>18787092524</v>
          </cell>
          <cell r="F963" t="str">
            <v>2022年</v>
          </cell>
          <cell r="G963" t="str">
            <v>规培研究生</v>
          </cell>
          <cell r="H963" t="str">
            <v>无</v>
          </cell>
          <cell r="I963" t="str">
            <v>神经外科</v>
          </cell>
        </row>
        <row r="963">
          <cell r="M963">
            <v>0</v>
          </cell>
        </row>
        <row r="964">
          <cell r="B964" t="str">
            <v>7AO269</v>
          </cell>
          <cell r="C964">
            <v>-17459</v>
          </cell>
          <cell r="D964" t="str">
            <v>神经内科</v>
          </cell>
          <cell r="E964">
            <v>18035733083</v>
          </cell>
          <cell r="F964" t="str">
            <v>2022年</v>
          </cell>
          <cell r="G964" t="str">
            <v>规培研究生</v>
          </cell>
          <cell r="H964" t="str">
            <v>无</v>
          </cell>
          <cell r="I964" t="str">
            <v>心血管内科</v>
          </cell>
        </row>
        <row r="964">
          <cell r="K964">
            <v>-20</v>
          </cell>
        </row>
        <row r="964">
          <cell r="M964">
            <v>-20</v>
          </cell>
        </row>
        <row r="965">
          <cell r="B965" t="str">
            <v>7AO270</v>
          </cell>
          <cell r="C965">
            <v>-17460</v>
          </cell>
          <cell r="D965" t="str">
            <v>神经内科</v>
          </cell>
          <cell r="E965">
            <v>15158721095</v>
          </cell>
          <cell r="F965" t="str">
            <v>2022年</v>
          </cell>
          <cell r="G965" t="str">
            <v>规培研究生</v>
          </cell>
          <cell r="H965" t="str">
            <v>无</v>
          </cell>
          <cell r="I965" t="str">
            <v>心血管内科</v>
          </cell>
        </row>
        <row r="965">
          <cell r="L965">
            <v>-20</v>
          </cell>
          <cell r="M965">
            <v>-20</v>
          </cell>
        </row>
        <row r="966">
          <cell r="B966" t="str">
            <v>7AO271</v>
          </cell>
          <cell r="C966">
            <v>-17461</v>
          </cell>
          <cell r="D966" t="str">
            <v>神经内科</v>
          </cell>
          <cell r="E966">
            <v>19817596410</v>
          </cell>
          <cell r="F966" t="str">
            <v>2022年</v>
          </cell>
          <cell r="G966" t="str">
            <v>规培研究生</v>
          </cell>
          <cell r="H966" t="str">
            <v>执业医师</v>
          </cell>
          <cell r="I966" t="str">
            <v>神经内科（神经电生理室及TCD）</v>
          </cell>
        </row>
        <row r="966">
          <cell r="K966">
            <v>-20</v>
          </cell>
          <cell r="L966">
            <v>-20</v>
          </cell>
          <cell r="M966">
            <v>-40</v>
          </cell>
        </row>
        <row r="967">
          <cell r="B967" t="str">
            <v>7AO272</v>
          </cell>
          <cell r="C967">
            <v>-17462</v>
          </cell>
          <cell r="D967" t="str">
            <v>神经内科</v>
          </cell>
          <cell r="E967">
            <v>13754293679</v>
          </cell>
          <cell r="F967" t="str">
            <v>2022年</v>
          </cell>
          <cell r="G967" t="str">
            <v>规培研究生</v>
          </cell>
          <cell r="H967" t="str">
            <v>无</v>
          </cell>
          <cell r="I967" t="str">
            <v>放射科</v>
          </cell>
        </row>
        <row r="967">
          <cell r="M967">
            <v>0</v>
          </cell>
        </row>
        <row r="968">
          <cell r="B968" t="str">
            <v>7AO273</v>
          </cell>
          <cell r="C968">
            <v>-17463</v>
          </cell>
          <cell r="D968" t="str">
            <v>神经内科</v>
          </cell>
          <cell r="E968">
            <v>18113534635</v>
          </cell>
          <cell r="F968" t="str">
            <v>2022年</v>
          </cell>
          <cell r="G968" t="str">
            <v>规培研究生</v>
          </cell>
          <cell r="H968" t="str">
            <v>无</v>
          </cell>
          <cell r="I968" t="str">
            <v>神经外科</v>
          </cell>
        </row>
        <row r="968">
          <cell r="M968">
            <v>0</v>
          </cell>
        </row>
        <row r="969">
          <cell r="B969" t="str">
            <v>7AO274</v>
          </cell>
          <cell r="C969">
            <v>-17464</v>
          </cell>
          <cell r="D969" t="str">
            <v>神经内科</v>
          </cell>
          <cell r="E969">
            <v>15258639778</v>
          </cell>
          <cell r="F969" t="str">
            <v>2022年</v>
          </cell>
          <cell r="G969" t="str">
            <v>规培研究生</v>
          </cell>
          <cell r="H969" t="str">
            <v>无</v>
          </cell>
          <cell r="I969" t="str">
            <v>神经内科</v>
          </cell>
          <cell r="J969">
            <v>-20</v>
          </cell>
          <cell r="K969">
            <v>-20</v>
          </cell>
          <cell r="L969">
            <v>-20</v>
          </cell>
          <cell r="M969">
            <v>-60</v>
          </cell>
        </row>
        <row r="970">
          <cell r="B970" t="str">
            <v>7AO275</v>
          </cell>
          <cell r="C970">
            <v>-17465</v>
          </cell>
          <cell r="D970" t="str">
            <v>神经内科</v>
          </cell>
          <cell r="E970">
            <v>15267753350</v>
          </cell>
          <cell r="F970" t="str">
            <v>2022年</v>
          </cell>
          <cell r="G970" t="str">
            <v>规培研究生</v>
          </cell>
          <cell r="H970" t="str">
            <v>无</v>
          </cell>
          <cell r="I970" t="str">
            <v>神经内科</v>
          </cell>
        </row>
        <row r="970">
          <cell r="M970">
            <v>0</v>
          </cell>
        </row>
        <row r="971">
          <cell r="B971" t="str">
            <v>7AO276</v>
          </cell>
          <cell r="C971">
            <v>-17466</v>
          </cell>
          <cell r="D971" t="str">
            <v>神经内科</v>
          </cell>
          <cell r="E971">
            <v>17537200025</v>
          </cell>
          <cell r="F971" t="str">
            <v>2022年</v>
          </cell>
          <cell r="G971" t="str">
            <v>规培研究生</v>
          </cell>
          <cell r="H971" t="str">
            <v>无</v>
          </cell>
          <cell r="I971" t="str">
            <v>心血管内科</v>
          </cell>
        </row>
        <row r="971">
          <cell r="K971">
            <v>-20</v>
          </cell>
        </row>
        <row r="971">
          <cell r="M971">
            <v>-20</v>
          </cell>
        </row>
        <row r="972">
          <cell r="B972" t="str">
            <v>7AO454</v>
          </cell>
          <cell r="C972">
            <v>-17651</v>
          </cell>
          <cell r="D972" t="str">
            <v>神经内科</v>
          </cell>
          <cell r="E972">
            <v>15990174006</v>
          </cell>
          <cell r="F972" t="str">
            <v>2022年</v>
          </cell>
          <cell r="G972" t="str">
            <v>规培研究生</v>
          </cell>
          <cell r="H972" t="str">
            <v>无</v>
          </cell>
          <cell r="I972" t="str">
            <v>心血管内科</v>
          </cell>
        </row>
        <row r="972">
          <cell r="M972">
            <v>0</v>
          </cell>
        </row>
        <row r="973">
          <cell r="B973" t="str">
            <v>7AO005</v>
          </cell>
          <cell r="C973">
            <v>-17196</v>
          </cell>
          <cell r="D973" t="str">
            <v>外科</v>
          </cell>
          <cell r="E973">
            <v>18268643431</v>
          </cell>
          <cell r="F973" t="str">
            <v>2022年</v>
          </cell>
          <cell r="G973" t="str">
            <v>规培研究生</v>
          </cell>
          <cell r="H973" t="str">
            <v>无</v>
          </cell>
          <cell r="I973" t="str">
            <v>心胸外科</v>
          </cell>
        </row>
        <row r="973">
          <cell r="L973">
            <v>-20</v>
          </cell>
          <cell r="M973">
            <v>-20</v>
          </cell>
        </row>
        <row r="974">
          <cell r="B974" t="str">
            <v>7AO006</v>
          </cell>
          <cell r="C974">
            <v>-17197</v>
          </cell>
          <cell r="D974" t="str">
            <v>外科</v>
          </cell>
          <cell r="E974">
            <v>13738332789</v>
          </cell>
          <cell r="F974" t="str">
            <v>2022年</v>
          </cell>
          <cell r="G974" t="str">
            <v>规培研究生</v>
          </cell>
          <cell r="H974" t="str">
            <v>无</v>
          </cell>
          <cell r="I974" t="str">
            <v>烧伤·伤口中心</v>
          </cell>
          <cell r="J974">
            <v>-20</v>
          </cell>
          <cell r="K974">
            <v>-20</v>
          </cell>
          <cell r="L974">
            <v>-20</v>
          </cell>
          <cell r="M974">
            <v>-60</v>
          </cell>
        </row>
        <row r="975">
          <cell r="B975" t="str">
            <v>7AO019</v>
          </cell>
          <cell r="C975">
            <v>-17210</v>
          </cell>
          <cell r="D975" t="str">
            <v>外科</v>
          </cell>
          <cell r="E975">
            <v>13968681058</v>
          </cell>
          <cell r="F975" t="str">
            <v>2022年</v>
          </cell>
          <cell r="G975" t="str">
            <v>规培研究生</v>
          </cell>
          <cell r="H975" t="str">
            <v>无</v>
          </cell>
          <cell r="I975" t="str">
            <v>乳腺B</v>
          </cell>
        </row>
        <row r="975">
          <cell r="K975">
            <v>-20</v>
          </cell>
          <cell r="L975">
            <v>-20</v>
          </cell>
          <cell r="M975">
            <v>-40</v>
          </cell>
        </row>
        <row r="976">
          <cell r="B976" t="str">
            <v>7AO021</v>
          </cell>
          <cell r="C976">
            <v>-17212</v>
          </cell>
          <cell r="D976" t="str">
            <v>外科</v>
          </cell>
          <cell r="E976">
            <v>18867791578</v>
          </cell>
          <cell r="F976" t="str">
            <v>2022年</v>
          </cell>
          <cell r="G976" t="str">
            <v>规培研究生</v>
          </cell>
          <cell r="H976" t="str">
            <v>无</v>
          </cell>
          <cell r="I976" t="str">
            <v>肝胆外科</v>
          </cell>
          <cell r="J976">
            <v>-20</v>
          </cell>
          <cell r="K976">
            <v>-20</v>
          </cell>
          <cell r="L976">
            <v>-20</v>
          </cell>
          <cell r="M976">
            <v>-60</v>
          </cell>
        </row>
        <row r="977">
          <cell r="B977" t="str">
            <v>7AO040</v>
          </cell>
          <cell r="C977">
            <v>-17231</v>
          </cell>
          <cell r="D977" t="str">
            <v>外科</v>
          </cell>
          <cell r="E977">
            <v>15257711858</v>
          </cell>
          <cell r="F977" t="str">
            <v>2022年</v>
          </cell>
          <cell r="G977" t="str">
            <v>规培研究生</v>
          </cell>
          <cell r="H977" t="str">
            <v>无</v>
          </cell>
          <cell r="I977" t="str">
            <v>骨科2</v>
          </cell>
          <cell r="J977">
            <v>-20</v>
          </cell>
          <cell r="K977">
            <v>-20</v>
          </cell>
          <cell r="L977">
            <v>-20</v>
          </cell>
          <cell r="M977">
            <v>-60</v>
          </cell>
        </row>
        <row r="978">
          <cell r="B978" t="str">
            <v>7AO041</v>
          </cell>
          <cell r="C978">
            <v>-17232</v>
          </cell>
          <cell r="D978" t="str">
            <v>外科</v>
          </cell>
          <cell r="E978">
            <v>15258720668</v>
          </cell>
          <cell r="F978" t="str">
            <v>2022年</v>
          </cell>
          <cell r="G978" t="str">
            <v>规培研究生</v>
          </cell>
          <cell r="H978" t="str">
            <v>无</v>
          </cell>
          <cell r="I978" t="str">
            <v>骨科</v>
          </cell>
          <cell r="J978">
            <v>-20</v>
          </cell>
          <cell r="K978">
            <v>-20</v>
          </cell>
          <cell r="L978">
            <v>-20</v>
          </cell>
          <cell r="M978">
            <v>-60</v>
          </cell>
        </row>
        <row r="979">
          <cell r="B979" t="str">
            <v>7AO050</v>
          </cell>
          <cell r="C979">
            <v>-17241</v>
          </cell>
          <cell r="D979" t="str">
            <v>外科</v>
          </cell>
          <cell r="E979">
            <v>18858718528</v>
          </cell>
          <cell r="F979" t="str">
            <v>2022年</v>
          </cell>
          <cell r="G979" t="str">
            <v>规培研究生</v>
          </cell>
          <cell r="H979" t="str">
            <v>无</v>
          </cell>
          <cell r="I979" t="str">
            <v>骨科</v>
          </cell>
          <cell r="J979">
            <v>-20</v>
          </cell>
        </row>
        <row r="979">
          <cell r="L979">
            <v>-20</v>
          </cell>
          <cell r="M979">
            <v>-40</v>
          </cell>
        </row>
        <row r="980">
          <cell r="B980" t="str">
            <v>7AO056</v>
          </cell>
          <cell r="C980">
            <v>-17247</v>
          </cell>
          <cell r="D980" t="str">
            <v>外科</v>
          </cell>
          <cell r="E980">
            <v>18867792206</v>
          </cell>
          <cell r="F980" t="str">
            <v>2022年</v>
          </cell>
          <cell r="G980" t="str">
            <v>规培研究生</v>
          </cell>
          <cell r="H980" t="str">
            <v>无</v>
          </cell>
          <cell r="I980" t="str">
            <v>骨科</v>
          </cell>
          <cell r="J980">
            <v>-20</v>
          </cell>
          <cell r="K980">
            <v>-20</v>
          </cell>
          <cell r="L980">
            <v>-20</v>
          </cell>
          <cell r="M980">
            <v>-60</v>
          </cell>
        </row>
        <row r="981">
          <cell r="B981" t="str">
            <v>7AO058</v>
          </cell>
          <cell r="C981">
            <v>-17249</v>
          </cell>
          <cell r="D981" t="str">
            <v>外科</v>
          </cell>
          <cell r="E981">
            <v>15968718768</v>
          </cell>
          <cell r="F981" t="str">
            <v>2022年</v>
          </cell>
          <cell r="G981" t="str">
            <v>规培研究生</v>
          </cell>
          <cell r="H981" t="str">
            <v>无</v>
          </cell>
          <cell r="I981" t="str">
            <v>骨科</v>
          </cell>
          <cell r="J981">
            <v>-20</v>
          </cell>
          <cell r="K981">
            <v>-20</v>
          </cell>
          <cell r="L981">
            <v>-20</v>
          </cell>
          <cell r="M981">
            <v>-60</v>
          </cell>
        </row>
        <row r="982">
          <cell r="B982" t="str">
            <v>7AO062</v>
          </cell>
          <cell r="C982">
            <v>-17253</v>
          </cell>
          <cell r="D982" t="str">
            <v>外科</v>
          </cell>
          <cell r="E982">
            <v>15070468616</v>
          </cell>
          <cell r="F982" t="str">
            <v>2022年</v>
          </cell>
          <cell r="G982" t="str">
            <v>规培研究生</v>
          </cell>
          <cell r="H982" t="str">
            <v>无</v>
          </cell>
          <cell r="I982" t="str">
            <v>乳腺B</v>
          </cell>
        </row>
        <row r="982">
          <cell r="L982">
            <v>-20</v>
          </cell>
          <cell r="M982">
            <v>-20</v>
          </cell>
        </row>
        <row r="983">
          <cell r="B983" t="str">
            <v>7AO063</v>
          </cell>
          <cell r="C983">
            <v>-17254</v>
          </cell>
          <cell r="D983" t="str">
            <v>外科</v>
          </cell>
          <cell r="E983">
            <v>13396981570</v>
          </cell>
          <cell r="F983" t="str">
            <v>2022年</v>
          </cell>
          <cell r="G983" t="str">
            <v>规培研究生</v>
          </cell>
          <cell r="H983" t="str">
            <v>无</v>
          </cell>
          <cell r="I983" t="str">
            <v>骨科</v>
          </cell>
          <cell r="J983">
            <v>-20</v>
          </cell>
          <cell r="K983">
            <v>-20</v>
          </cell>
          <cell r="L983">
            <v>-20</v>
          </cell>
          <cell r="M983">
            <v>-60</v>
          </cell>
        </row>
        <row r="984">
          <cell r="B984" t="str">
            <v>7AO295</v>
          </cell>
          <cell r="C984">
            <v>-17485</v>
          </cell>
          <cell r="D984" t="str">
            <v>外科</v>
          </cell>
          <cell r="E984">
            <v>18257755077</v>
          </cell>
          <cell r="F984" t="str">
            <v>2022年</v>
          </cell>
          <cell r="G984" t="str">
            <v>规培研究生</v>
          </cell>
          <cell r="H984" t="str">
            <v>无</v>
          </cell>
          <cell r="I984" t="str">
            <v>泌尿外科</v>
          </cell>
        </row>
        <row r="984">
          <cell r="M984">
            <v>0</v>
          </cell>
        </row>
        <row r="985">
          <cell r="B985" t="str">
            <v>7AO297</v>
          </cell>
          <cell r="C985">
            <v>-17487</v>
          </cell>
          <cell r="D985" t="str">
            <v>外科</v>
          </cell>
          <cell r="E985">
            <v>15058356552</v>
          </cell>
          <cell r="F985" t="str">
            <v>2022年</v>
          </cell>
          <cell r="G985" t="str">
            <v>规培研究生</v>
          </cell>
          <cell r="H985" t="str">
            <v>无</v>
          </cell>
          <cell r="I985" t="str">
            <v>烧伤·伤口中心</v>
          </cell>
          <cell r="J985">
            <v>-20</v>
          </cell>
          <cell r="K985">
            <v>-20</v>
          </cell>
          <cell r="L985">
            <v>-20</v>
          </cell>
          <cell r="M985">
            <v>-60</v>
          </cell>
        </row>
        <row r="986">
          <cell r="B986" t="str">
            <v>7AO300</v>
          </cell>
          <cell r="C986">
            <v>-17490</v>
          </cell>
          <cell r="D986" t="str">
            <v>外科</v>
          </cell>
          <cell r="E986">
            <v>13634252021</v>
          </cell>
          <cell r="F986" t="str">
            <v>2022年</v>
          </cell>
          <cell r="G986" t="str">
            <v>规培研究生</v>
          </cell>
          <cell r="H986" t="str">
            <v>无</v>
          </cell>
          <cell r="I986" t="str">
            <v>骨科2</v>
          </cell>
          <cell r="J986">
            <v>-20</v>
          </cell>
          <cell r="K986">
            <v>-20</v>
          </cell>
          <cell r="L986">
            <v>-20</v>
          </cell>
          <cell r="M986">
            <v>-60</v>
          </cell>
        </row>
        <row r="987">
          <cell r="B987" t="str">
            <v>7AO302</v>
          </cell>
          <cell r="C987">
            <v>-17492</v>
          </cell>
          <cell r="D987" t="str">
            <v>外科</v>
          </cell>
          <cell r="E987">
            <v>15990169892</v>
          </cell>
          <cell r="F987" t="str">
            <v>2022年</v>
          </cell>
          <cell r="G987" t="str">
            <v>规培研究生</v>
          </cell>
          <cell r="H987" t="str">
            <v>无</v>
          </cell>
          <cell r="I987" t="str">
            <v>乳腺B</v>
          </cell>
          <cell r="J987">
            <v>-20</v>
          </cell>
          <cell r="K987">
            <v>-20</v>
          </cell>
          <cell r="L987">
            <v>-20</v>
          </cell>
          <cell r="M987">
            <v>-60</v>
          </cell>
        </row>
        <row r="988">
          <cell r="B988" t="str">
            <v>7AO305</v>
          </cell>
          <cell r="C988">
            <v>-17495</v>
          </cell>
          <cell r="D988" t="str">
            <v>外科</v>
          </cell>
          <cell r="E988">
            <v>18815258192</v>
          </cell>
          <cell r="F988" t="str">
            <v>2022年</v>
          </cell>
          <cell r="G988" t="str">
            <v>规培研究生</v>
          </cell>
          <cell r="H988" t="str">
            <v>无</v>
          </cell>
          <cell r="I988" t="str">
            <v>肝胆外科</v>
          </cell>
          <cell r="J988">
            <v>-20</v>
          </cell>
          <cell r="K988">
            <v>-20</v>
          </cell>
          <cell r="L988">
            <v>-20</v>
          </cell>
          <cell r="M988">
            <v>-60</v>
          </cell>
        </row>
        <row r="989">
          <cell r="B989" t="str">
            <v>7AO306</v>
          </cell>
          <cell r="C989">
            <v>-17496</v>
          </cell>
          <cell r="D989" t="str">
            <v>外科</v>
          </cell>
          <cell r="E989">
            <v>17835650902</v>
          </cell>
          <cell r="F989" t="str">
            <v>2022年</v>
          </cell>
          <cell r="G989" t="str">
            <v>规培研究生</v>
          </cell>
          <cell r="H989" t="str">
            <v>无</v>
          </cell>
          <cell r="I989" t="str">
            <v>骨科2</v>
          </cell>
        </row>
        <row r="989">
          <cell r="K989">
            <v>-20</v>
          </cell>
          <cell r="L989">
            <v>-20</v>
          </cell>
          <cell r="M989">
            <v>-40</v>
          </cell>
        </row>
        <row r="990">
          <cell r="B990" t="str">
            <v>7AO309</v>
          </cell>
          <cell r="C990">
            <v>-17499</v>
          </cell>
          <cell r="D990" t="str">
            <v>外科</v>
          </cell>
          <cell r="E990">
            <v>15968787638</v>
          </cell>
          <cell r="F990" t="str">
            <v>2022年</v>
          </cell>
          <cell r="G990" t="str">
            <v>规培研究生</v>
          </cell>
          <cell r="H990" t="str">
            <v>无</v>
          </cell>
          <cell r="I990" t="str">
            <v>骨科</v>
          </cell>
          <cell r="J990">
            <v>-20</v>
          </cell>
          <cell r="K990">
            <v>-20</v>
          </cell>
          <cell r="L990">
            <v>-20</v>
          </cell>
          <cell r="M990">
            <v>-60</v>
          </cell>
        </row>
        <row r="991">
          <cell r="B991" t="str">
            <v>7AO311</v>
          </cell>
          <cell r="C991">
            <v>-17501</v>
          </cell>
          <cell r="D991" t="str">
            <v>外科</v>
          </cell>
          <cell r="E991">
            <v>15868080391</v>
          </cell>
          <cell r="F991" t="str">
            <v>2022年</v>
          </cell>
          <cell r="G991" t="str">
            <v>规培研究生</v>
          </cell>
          <cell r="H991" t="str">
            <v>无</v>
          </cell>
          <cell r="I991" t="str">
            <v>骨科</v>
          </cell>
        </row>
        <row r="991">
          <cell r="L991">
            <v>-20</v>
          </cell>
          <cell r="M991">
            <v>-20</v>
          </cell>
        </row>
        <row r="992">
          <cell r="B992" t="str">
            <v>7AO312</v>
          </cell>
          <cell r="C992">
            <v>-17502</v>
          </cell>
          <cell r="D992" t="str">
            <v>外科</v>
          </cell>
          <cell r="E992">
            <v>15258097768</v>
          </cell>
          <cell r="F992" t="str">
            <v>2022年</v>
          </cell>
          <cell r="G992" t="str">
            <v>规培研究生</v>
          </cell>
          <cell r="H992" t="str">
            <v>无</v>
          </cell>
          <cell r="I992" t="str">
            <v>骨科</v>
          </cell>
          <cell r="J992">
            <v>-20</v>
          </cell>
          <cell r="K992">
            <v>-20</v>
          </cell>
          <cell r="L992">
            <v>-20</v>
          </cell>
          <cell r="M992">
            <v>-60</v>
          </cell>
        </row>
        <row r="993">
          <cell r="B993" t="str">
            <v>7AO320</v>
          </cell>
          <cell r="C993">
            <v>-17510</v>
          </cell>
          <cell r="D993" t="str">
            <v>外科</v>
          </cell>
          <cell r="E993">
            <v>15824049100</v>
          </cell>
          <cell r="F993" t="str">
            <v>2022年</v>
          </cell>
          <cell r="G993" t="str">
            <v>规培研究生</v>
          </cell>
          <cell r="H993" t="str">
            <v>无</v>
          </cell>
          <cell r="I993" t="str">
            <v>骨科</v>
          </cell>
          <cell r="J993">
            <v>-20</v>
          </cell>
          <cell r="K993">
            <v>-20</v>
          </cell>
          <cell r="L993">
            <v>-20</v>
          </cell>
          <cell r="M993">
            <v>-60</v>
          </cell>
        </row>
        <row r="994">
          <cell r="B994" t="str">
            <v>7AO321</v>
          </cell>
          <cell r="C994">
            <v>-17511</v>
          </cell>
          <cell r="D994" t="str">
            <v>外科</v>
          </cell>
          <cell r="E994">
            <v>18267722028</v>
          </cell>
          <cell r="F994" t="str">
            <v>2022年</v>
          </cell>
          <cell r="G994" t="str">
            <v>规培研究生</v>
          </cell>
          <cell r="H994" t="str">
            <v>无</v>
          </cell>
          <cell r="I994" t="str">
            <v>急诊外科（含门急诊）</v>
          </cell>
        </row>
        <row r="994">
          <cell r="M994">
            <v>0</v>
          </cell>
        </row>
        <row r="995">
          <cell r="B995" t="str">
            <v>7AO324</v>
          </cell>
          <cell r="C995">
            <v>-17514</v>
          </cell>
          <cell r="D995" t="str">
            <v>外科</v>
          </cell>
          <cell r="E995">
            <v>15158605252</v>
          </cell>
          <cell r="F995" t="str">
            <v>2022年</v>
          </cell>
          <cell r="G995" t="str">
            <v>规培研究生</v>
          </cell>
          <cell r="H995" t="str">
            <v>无</v>
          </cell>
          <cell r="I995" t="str">
            <v>烧伤·伤口中心</v>
          </cell>
          <cell r="J995">
            <v>-20</v>
          </cell>
          <cell r="K995">
            <v>-20</v>
          </cell>
          <cell r="L995">
            <v>-20</v>
          </cell>
          <cell r="M995">
            <v>-60</v>
          </cell>
        </row>
        <row r="996">
          <cell r="B996" t="str">
            <v>7AO325</v>
          </cell>
          <cell r="C996">
            <v>-17515</v>
          </cell>
          <cell r="D996" t="str">
            <v>外科</v>
          </cell>
          <cell r="E996">
            <v>13456269886</v>
          </cell>
          <cell r="F996" t="str">
            <v>2022年</v>
          </cell>
          <cell r="G996" t="str">
            <v>规培研究生</v>
          </cell>
          <cell r="H996" t="str">
            <v>无</v>
          </cell>
          <cell r="I996" t="str">
            <v>泌尿外科</v>
          </cell>
          <cell r="J996">
            <v>-20</v>
          </cell>
          <cell r="K996">
            <v>-20</v>
          </cell>
          <cell r="L996">
            <v>-20</v>
          </cell>
          <cell r="M996">
            <v>-60</v>
          </cell>
        </row>
        <row r="997">
          <cell r="B997" t="str">
            <v>7AO329</v>
          </cell>
          <cell r="C997">
            <v>-17519</v>
          </cell>
          <cell r="D997" t="str">
            <v>外科</v>
          </cell>
          <cell r="E997">
            <v>13868610130</v>
          </cell>
          <cell r="F997" t="str">
            <v>2022年</v>
          </cell>
          <cell r="G997" t="str">
            <v>规培研究生</v>
          </cell>
          <cell r="H997" t="str">
            <v>无</v>
          </cell>
          <cell r="I997" t="str">
            <v>心胸外科</v>
          </cell>
          <cell r="J997">
            <v>-20</v>
          </cell>
          <cell r="K997">
            <v>-20</v>
          </cell>
          <cell r="L997">
            <v>-20</v>
          </cell>
          <cell r="M997">
            <v>-60</v>
          </cell>
        </row>
        <row r="998">
          <cell r="B998" t="str">
            <v>7AO330</v>
          </cell>
          <cell r="C998">
            <v>-17520</v>
          </cell>
          <cell r="D998" t="str">
            <v>外科</v>
          </cell>
          <cell r="E998">
            <v>15355905001</v>
          </cell>
          <cell r="F998" t="str">
            <v>2022年</v>
          </cell>
          <cell r="G998" t="str">
            <v>规培研究生</v>
          </cell>
          <cell r="H998" t="str">
            <v>无</v>
          </cell>
          <cell r="I998" t="str">
            <v>骨科2</v>
          </cell>
        </row>
        <row r="998">
          <cell r="K998">
            <v>-20</v>
          </cell>
          <cell r="L998">
            <v>-20</v>
          </cell>
          <cell r="M998">
            <v>-40</v>
          </cell>
        </row>
        <row r="999">
          <cell r="B999" t="str">
            <v>7AO332</v>
          </cell>
          <cell r="C999">
            <v>-17522</v>
          </cell>
          <cell r="D999" t="str">
            <v>外科</v>
          </cell>
          <cell r="E999">
            <v>15968787678</v>
          </cell>
          <cell r="F999" t="str">
            <v>2022年</v>
          </cell>
          <cell r="G999" t="str">
            <v>规培研究生</v>
          </cell>
          <cell r="H999" t="str">
            <v>无</v>
          </cell>
          <cell r="I999" t="str">
            <v>乳腺B</v>
          </cell>
          <cell r="J999">
            <v>-20</v>
          </cell>
          <cell r="K999">
            <v>-20</v>
          </cell>
          <cell r="L999">
            <v>-20</v>
          </cell>
          <cell r="M999">
            <v>-60</v>
          </cell>
        </row>
        <row r="1000">
          <cell r="B1000" t="str">
            <v>7AO382</v>
          </cell>
          <cell r="C1000">
            <v>-17571</v>
          </cell>
          <cell r="D1000" t="str">
            <v>外科</v>
          </cell>
          <cell r="E1000">
            <v>18582252360</v>
          </cell>
          <cell r="F1000" t="str">
            <v>2022年</v>
          </cell>
          <cell r="G1000" t="str">
            <v>规培研究生</v>
          </cell>
          <cell r="H1000" t="str">
            <v>执业医师</v>
          </cell>
          <cell r="I1000" t="str">
            <v>肝胆外科</v>
          </cell>
          <cell r="J1000">
            <v>-20</v>
          </cell>
          <cell r="K1000">
            <v>-20</v>
          </cell>
          <cell r="L1000">
            <v>-20</v>
          </cell>
          <cell r="M1000">
            <v>-60</v>
          </cell>
        </row>
        <row r="1001">
          <cell r="B1001" t="str">
            <v>7AO383</v>
          </cell>
          <cell r="C1001">
            <v>-17572</v>
          </cell>
          <cell r="D1001" t="str">
            <v>外科</v>
          </cell>
          <cell r="E1001">
            <v>13523230638</v>
          </cell>
          <cell r="F1001" t="str">
            <v>2022年</v>
          </cell>
          <cell r="G1001" t="str">
            <v>规培研究生</v>
          </cell>
          <cell r="H1001" t="str">
            <v>无</v>
          </cell>
          <cell r="I1001" t="str">
            <v>骨科2</v>
          </cell>
          <cell r="J1001">
            <v>-20</v>
          </cell>
          <cell r="K1001">
            <v>-20</v>
          </cell>
          <cell r="L1001">
            <v>-20</v>
          </cell>
          <cell r="M1001">
            <v>-60</v>
          </cell>
        </row>
        <row r="1002">
          <cell r="B1002" t="str">
            <v>7AO385</v>
          </cell>
          <cell r="C1002">
            <v>-17574</v>
          </cell>
          <cell r="D1002" t="str">
            <v>外科</v>
          </cell>
          <cell r="E1002">
            <v>15616158439</v>
          </cell>
          <cell r="F1002" t="str">
            <v>2022年</v>
          </cell>
          <cell r="G1002" t="str">
            <v>规培研究生</v>
          </cell>
          <cell r="H1002" t="str">
            <v>无</v>
          </cell>
          <cell r="I1002" t="str">
            <v>骨科</v>
          </cell>
          <cell r="J1002">
            <v>-20</v>
          </cell>
          <cell r="K1002">
            <v>-20</v>
          </cell>
          <cell r="L1002">
            <v>-20</v>
          </cell>
          <cell r="M1002">
            <v>-60</v>
          </cell>
        </row>
        <row r="1003">
          <cell r="B1003" t="str">
            <v>7AM401</v>
          </cell>
          <cell r="C1003">
            <v>-14643</v>
          </cell>
          <cell r="D1003" t="str">
            <v>外科</v>
          </cell>
          <cell r="E1003">
            <v>13587955893</v>
          </cell>
          <cell r="F1003" t="str">
            <v>2022年</v>
          </cell>
          <cell r="G1003" t="str">
            <v>规培研究生</v>
          </cell>
          <cell r="H1003" t="str">
            <v>无</v>
          </cell>
          <cell r="I1003" t="str">
            <v>骨科</v>
          </cell>
          <cell r="J1003">
            <v>-20</v>
          </cell>
          <cell r="K1003">
            <v>-20</v>
          </cell>
          <cell r="L1003">
            <v>-20</v>
          </cell>
          <cell r="M1003">
            <v>-60</v>
          </cell>
        </row>
        <row r="1004">
          <cell r="B1004" t="str">
            <v>7AO457</v>
          </cell>
          <cell r="C1004">
            <v>-17682</v>
          </cell>
          <cell r="D1004" t="str">
            <v>外科</v>
          </cell>
          <cell r="E1004">
            <v>13678496445</v>
          </cell>
          <cell r="F1004" t="str">
            <v>2022年</v>
          </cell>
          <cell r="G1004" t="str">
            <v>规培研究生</v>
          </cell>
          <cell r="H1004" t="str">
            <v>无</v>
          </cell>
          <cell r="I1004" t="str">
            <v>骨科</v>
          </cell>
        </row>
        <row r="1004">
          <cell r="M1004">
            <v>0</v>
          </cell>
        </row>
        <row r="1005">
          <cell r="B1005" t="str">
            <v>7AO443</v>
          </cell>
          <cell r="C1005">
            <v>-16740</v>
          </cell>
          <cell r="D1005" t="str">
            <v>外科</v>
          </cell>
          <cell r="E1005">
            <v>13906630562</v>
          </cell>
          <cell r="F1005" t="str">
            <v>2022年</v>
          </cell>
          <cell r="G1005" t="str">
            <v>规培研究生</v>
          </cell>
          <cell r="H1005" t="str">
            <v>无</v>
          </cell>
          <cell r="I1005" t="str">
            <v>骨科</v>
          </cell>
        </row>
        <row r="1005">
          <cell r="M1005">
            <v>0</v>
          </cell>
        </row>
        <row r="1006">
          <cell r="B1006" t="str">
            <v>7AO453</v>
          </cell>
          <cell r="C1006">
            <v>-16749</v>
          </cell>
          <cell r="D1006" t="str">
            <v>外科</v>
          </cell>
          <cell r="E1006">
            <v>18757198691</v>
          </cell>
          <cell r="F1006" t="str">
            <v>2022年</v>
          </cell>
          <cell r="G1006" t="str">
            <v>规培研究生</v>
          </cell>
          <cell r="H1006" t="str">
            <v>无</v>
          </cell>
          <cell r="I1006" t="str">
            <v>急诊外科（含门急诊）</v>
          </cell>
        </row>
        <row r="1006">
          <cell r="K1006">
            <v>-20</v>
          </cell>
          <cell r="L1006">
            <v>-20</v>
          </cell>
          <cell r="M1006">
            <v>-40</v>
          </cell>
        </row>
        <row r="1007">
          <cell r="B1007" t="str">
            <v>7AO001</v>
          </cell>
          <cell r="C1007">
            <v>-17192</v>
          </cell>
          <cell r="D1007" t="str">
            <v>外科（泌尿外科）</v>
          </cell>
          <cell r="E1007">
            <v>15157759572</v>
          </cell>
          <cell r="F1007" t="str">
            <v>2022年</v>
          </cell>
          <cell r="G1007" t="str">
            <v>规培研究生</v>
          </cell>
          <cell r="H1007" t="str">
            <v>无</v>
          </cell>
          <cell r="I1007" t="str">
            <v>急诊外科门急诊</v>
          </cell>
          <cell r="J1007">
            <v>-20</v>
          </cell>
          <cell r="K1007">
            <v>-20</v>
          </cell>
          <cell r="L1007">
            <v>-20</v>
          </cell>
          <cell r="M1007">
            <v>-60</v>
          </cell>
        </row>
        <row r="1008">
          <cell r="B1008" t="str">
            <v>7AO010</v>
          </cell>
          <cell r="C1008">
            <v>-17201</v>
          </cell>
          <cell r="D1008" t="str">
            <v>外科（泌尿外科）</v>
          </cell>
          <cell r="E1008">
            <v>13738731378</v>
          </cell>
          <cell r="F1008" t="str">
            <v>2022年</v>
          </cell>
          <cell r="G1008" t="str">
            <v>规培研究生</v>
          </cell>
          <cell r="H1008" t="str">
            <v>无</v>
          </cell>
          <cell r="I1008" t="str">
            <v>创伤外科</v>
          </cell>
        </row>
        <row r="1008">
          <cell r="L1008">
            <v>-20</v>
          </cell>
          <cell r="M1008">
            <v>-20</v>
          </cell>
        </row>
        <row r="1009">
          <cell r="B1009" t="str">
            <v>7AO027</v>
          </cell>
          <cell r="C1009">
            <v>-17218</v>
          </cell>
          <cell r="D1009" t="str">
            <v>外科（泌尿外科）</v>
          </cell>
          <cell r="E1009">
            <v>17010287492</v>
          </cell>
          <cell r="F1009" t="str">
            <v>2022年</v>
          </cell>
          <cell r="G1009" t="str">
            <v>规培研究生</v>
          </cell>
          <cell r="H1009" t="str">
            <v>无</v>
          </cell>
          <cell r="I1009" t="str">
            <v>胃肠外科</v>
          </cell>
        </row>
        <row r="1009">
          <cell r="K1009">
            <v>-20</v>
          </cell>
          <cell r="L1009">
            <v>-20</v>
          </cell>
          <cell r="M1009">
            <v>-40</v>
          </cell>
        </row>
        <row r="1010">
          <cell r="B1010" t="str">
            <v>7AO296</v>
          </cell>
          <cell r="C1010">
            <v>-17486</v>
          </cell>
          <cell r="D1010" t="str">
            <v>外科（泌尿外科）</v>
          </cell>
          <cell r="E1010">
            <v>15857701058</v>
          </cell>
          <cell r="F1010" t="str">
            <v>2022年</v>
          </cell>
          <cell r="G1010" t="str">
            <v>规培研究生</v>
          </cell>
          <cell r="H1010" t="str">
            <v>无</v>
          </cell>
          <cell r="I1010" t="str">
            <v>肝胆外科</v>
          </cell>
          <cell r="J1010">
            <v>-20</v>
          </cell>
          <cell r="K1010">
            <v>-20</v>
          </cell>
          <cell r="L1010">
            <v>-20</v>
          </cell>
          <cell r="M1010">
            <v>-60</v>
          </cell>
        </row>
        <row r="1011">
          <cell r="B1011" t="str">
            <v>7AO301</v>
          </cell>
          <cell r="C1011">
            <v>-17491</v>
          </cell>
          <cell r="D1011" t="str">
            <v>外科（泌尿外科）</v>
          </cell>
          <cell r="E1011">
            <v>15858825639</v>
          </cell>
          <cell r="F1011" t="str">
            <v>2022年</v>
          </cell>
          <cell r="G1011" t="str">
            <v>规培研究生</v>
          </cell>
          <cell r="H1011" t="str">
            <v>无</v>
          </cell>
          <cell r="I1011" t="str">
            <v>肝胆外科</v>
          </cell>
          <cell r="J1011">
            <v>-20</v>
          </cell>
          <cell r="K1011">
            <v>-20</v>
          </cell>
          <cell r="L1011">
            <v>-20</v>
          </cell>
          <cell r="M1011">
            <v>-60</v>
          </cell>
        </row>
        <row r="1012">
          <cell r="B1012" t="str">
            <v>7AO303</v>
          </cell>
          <cell r="C1012">
            <v>-17493</v>
          </cell>
          <cell r="D1012" t="str">
            <v>外科（泌尿外科）</v>
          </cell>
          <cell r="E1012">
            <v>13429270713</v>
          </cell>
          <cell r="F1012" t="str">
            <v>2022年</v>
          </cell>
          <cell r="G1012" t="str">
            <v>规培研究生</v>
          </cell>
          <cell r="H1012" t="str">
            <v>无</v>
          </cell>
          <cell r="I1012" t="str">
            <v>疝与腹壁外科</v>
          </cell>
        </row>
        <row r="1012">
          <cell r="M1012">
            <v>0</v>
          </cell>
        </row>
        <row r="1013">
          <cell r="B1013" t="str">
            <v>7AO307</v>
          </cell>
          <cell r="C1013">
            <v>-17497</v>
          </cell>
          <cell r="D1013" t="str">
            <v>外科（泌尿外科）</v>
          </cell>
          <cell r="E1013">
            <v>15267755683</v>
          </cell>
          <cell r="F1013" t="str">
            <v>2022年</v>
          </cell>
          <cell r="G1013" t="str">
            <v>规培研究生</v>
          </cell>
          <cell r="H1013" t="str">
            <v>无</v>
          </cell>
          <cell r="I1013" t="str">
            <v>疝与腹壁外科</v>
          </cell>
          <cell r="J1013">
            <v>-20</v>
          </cell>
          <cell r="K1013">
            <v>-20</v>
          </cell>
          <cell r="L1013">
            <v>-20</v>
          </cell>
          <cell r="M1013">
            <v>-60</v>
          </cell>
        </row>
        <row r="1014">
          <cell r="B1014" t="str">
            <v>7AO308</v>
          </cell>
          <cell r="C1014">
            <v>-17498</v>
          </cell>
          <cell r="D1014" t="str">
            <v>外科（泌尿外科）</v>
          </cell>
          <cell r="E1014">
            <v>15067795335</v>
          </cell>
          <cell r="F1014" t="str">
            <v>2022年</v>
          </cell>
          <cell r="G1014" t="str">
            <v>规培研究生</v>
          </cell>
          <cell r="H1014" t="str">
            <v>无</v>
          </cell>
          <cell r="I1014" t="str">
            <v>结直肠肛门外科</v>
          </cell>
        </row>
        <row r="1014">
          <cell r="L1014">
            <v>-20</v>
          </cell>
          <cell r="M1014">
            <v>-20</v>
          </cell>
        </row>
        <row r="1015">
          <cell r="B1015" t="str">
            <v>7AO315</v>
          </cell>
          <cell r="C1015">
            <v>-17505</v>
          </cell>
          <cell r="D1015" t="str">
            <v>外科（泌尿外科）</v>
          </cell>
          <cell r="E1015">
            <v>15868712708</v>
          </cell>
          <cell r="F1015" t="str">
            <v>2022年</v>
          </cell>
          <cell r="G1015" t="str">
            <v>规培研究生</v>
          </cell>
          <cell r="H1015" t="str">
            <v>无</v>
          </cell>
          <cell r="I1015" t="str">
            <v>结直肠肛门外科</v>
          </cell>
          <cell r="J1015">
            <v>-20</v>
          </cell>
          <cell r="K1015">
            <v>-20</v>
          </cell>
          <cell r="L1015">
            <v>-20</v>
          </cell>
          <cell r="M1015">
            <v>-60</v>
          </cell>
        </row>
        <row r="1016">
          <cell r="B1016" t="str">
            <v>7AO317</v>
          </cell>
          <cell r="C1016">
            <v>-17507</v>
          </cell>
          <cell r="D1016" t="str">
            <v>外科（泌尿外科）</v>
          </cell>
          <cell r="E1016">
            <v>15968763567</v>
          </cell>
          <cell r="F1016" t="str">
            <v>2022年</v>
          </cell>
          <cell r="G1016" t="str">
            <v>规培研究生</v>
          </cell>
          <cell r="H1016" t="str">
            <v>无</v>
          </cell>
          <cell r="I1016" t="str">
            <v>甲状腺外科</v>
          </cell>
          <cell r="J1016">
            <v>-20</v>
          </cell>
          <cell r="K1016">
            <v>-20</v>
          </cell>
          <cell r="L1016">
            <v>-20</v>
          </cell>
          <cell r="M1016">
            <v>-60</v>
          </cell>
        </row>
        <row r="1017">
          <cell r="B1017" t="str">
            <v>7AO323</v>
          </cell>
          <cell r="C1017">
            <v>-17513</v>
          </cell>
          <cell r="D1017" t="str">
            <v>外科</v>
          </cell>
          <cell r="E1017">
            <v>13587657157</v>
          </cell>
          <cell r="F1017" t="str">
            <v>2022年</v>
          </cell>
          <cell r="G1017" t="str">
            <v>规培研究生</v>
          </cell>
          <cell r="H1017" t="str">
            <v>无</v>
          </cell>
          <cell r="I1017" t="str">
            <v>心胸外科</v>
          </cell>
          <cell r="J1017">
            <v>-20</v>
          </cell>
          <cell r="K1017">
            <v>-20</v>
          </cell>
          <cell r="L1017">
            <v>-20</v>
          </cell>
          <cell r="M1017">
            <v>-60</v>
          </cell>
        </row>
        <row r="1018">
          <cell r="B1018" t="str">
            <v>7AO327</v>
          </cell>
          <cell r="C1018">
            <v>-17517</v>
          </cell>
          <cell r="D1018" t="str">
            <v>外科</v>
          </cell>
          <cell r="E1018">
            <v>15868507771</v>
          </cell>
          <cell r="F1018" t="str">
            <v>2022年</v>
          </cell>
          <cell r="G1018" t="str">
            <v>规培研究生</v>
          </cell>
          <cell r="H1018" t="str">
            <v>无</v>
          </cell>
          <cell r="I1018" t="str">
            <v>甲状腺外科</v>
          </cell>
          <cell r="J1018">
            <v>-20</v>
          </cell>
          <cell r="K1018">
            <v>-20</v>
          </cell>
          <cell r="L1018">
            <v>-20</v>
          </cell>
          <cell r="M1018">
            <v>-60</v>
          </cell>
        </row>
        <row r="1019">
          <cell r="B1019" t="str">
            <v>7AO328</v>
          </cell>
          <cell r="C1019">
            <v>-17518</v>
          </cell>
          <cell r="D1019" t="str">
            <v>外科</v>
          </cell>
          <cell r="E1019">
            <v>18905489607</v>
          </cell>
          <cell r="F1019" t="str">
            <v>2022年</v>
          </cell>
          <cell r="G1019" t="str">
            <v>规培研究生</v>
          </cell>
          <cell r="H1019" t="str">
            <v>无</v>
          </cell>
          <cell r="I1019" t="str">
            <v>泌尿外科</v>
          </cell>
          <cell r="J1019">
            <v>-20</v>
          </cell>
          <cell r="K1019">
            <v>-20</v>
          </cell>
          <cell r="L1019">
            <v>-20</v>
          </cell>
          <cell r="M1019">
            <v>-60</v>
          </cell>
        </row>
        <row r="1020">
          <cell r="B1020" t="str">
            <v>7AO022</v>
          </cell>
          <cell r="C1020">
            <v>-17213</v>
          </cell>
          <cell r="D1020" t="str">
            <v>外科（神经外科方向）</v>
          </cell>
          <cell r="E1020">
            <v>13185007063</v>
          </cell>
          <cell r="F1020" t="str">
            <v>2022年</v>
          </cell>
          <cell r="G1020" t="str">
            <v>规培研究生</v>
          </cell>
          <cell r="H1020" t="str">
            <v>无</v>
          </cell>
          <cell r="I1020" t="str">
            <v>骨科</v>
          </cell>
          <cell r="J1020">
            <v>-20</v>
          </cell>
        </row>
        <row r="1020">
          <cell r="L1020">
            <v>-20</v>
          </cell>
          <cell r="M1020">
            <v>-40</v>
          </cell>
        </row>
        <row r="1021">
          <cell r="B1021" t="str">
            <v>7AO029</v>
          </cell>
          <cell r="C1021">
            <v>-17220</v>
          </cell>
          <cell r="D1021" t="str">
            <v>外科（神经外科方向）</v>
          </cell>
          <cell r="E1021">
            <v>18092368216</v>
          </cell>
          <cell r="F1021" t="str">
            <v>2022年</v>
          </cell>
          <cell r="G1021" t="str">
            <v>规培研究生</v>
          </cell>
          <cell r="H1021" t="str">
            <v>无</v>
          </cell>
          <cell r="I1021" t="str">
            <v>骨科</v>
          </cell>
          <cell r="J1021">
            <v>-20</v>
          </cell>
          <cell r="K1021">
            <v>-20</v>
          </cell>
          <cell r="L1021">
            <v>-20</v>
          </cell>
          <cell r="M1021">
            <v>-60</v>
          </cell>
        </row>
        <row r="1022">
          <cell r="B1022" t="str">
            <v>7AO038</v>
          </cell>
          <cell r="C1022">
            <v>-17229</v>
          </cell>
          <cell r="D1022" t="str">
            <v>外科（神经外科方向）</v>
          </cell>
          <cell r="E1022">
            <v>13968833085</v>
          </cell>
          <cell r="F1022" t="str">
            <v>2022年</v>
          </cell>
          <cell r="G1022" t="str">
            <v>规培研究生</v>
          </cell>
          <cell r="H1022" t="str">
            <v>无</v>
          </cell>
          <cell r="I1022" t="str">
            <v>骨科</v>
          </cell>
        </row>
        <row r="1022">
          <cell r="L1022">
            <v>-20</v>
          </cell>
          <cell r="M1022">
            <v>-20</v>
          </cell>
        </row>
        <row r="1023">
          <cell r="B1023" t="str">
            <v>7AO299</v>
          </cell>
          <cell r="C1023">
            <v>-17489</v>
          </cell>
          <cell r="D1023" t="str">
            <v>外科（神经外科方向）</v>
          </cell>
          <cell r="E1023">
            <v>18967790708</v>
          </cell>
          <cell r="F1023" t="str">
            <v>2022年</v>
          </cell>
          <cell r="G1023" t="str">
            <v>规培研究生</v>
          </cell>
          <cell r="H1023" t="str">
            <v>无</v>
          </cell>
          <cell r="I1023" t="str">
            <v>骨科</v>
          </cell>
        </row>
        <row r="1023">
          <cell r="M1023">
            <v>0</v>
          </cell>
        </row>
        <row r="1024">
          <cell r="B1024" t="str">
            <v>7AO304</v>
          </cell>
          <cell r="C1024">
            <v>-17494</v>
          </cell>
          <cell r="D1024" t="str">
            <v>外科（神经外科方向）</v>
          </cell>
          <cell r="E1024">
            <v>15258726669</v>
          </cell>
          <cell r="F1024" t="str">
            <v>2022年</v>
          </cell>
          <cell r="G1024" t="str">
            <v>规培研究生</v>
          </cell>
          <cell r="H1024" t="str">
            <v>无</v>
          </cell>
          <cell r="I1024" t="str">
            <v>骨科</v>
          </cell>
        </row>
        <row r="1024">
          <cell r="M1024">
            <v>0</v>
          </cell>
        </row>
        <row r="1025">
          <cell r="B1025" t="str">
            <v>7AO310</v>
          </cell>
          <cell r="C1025">
            <v>-17500</v>
          </cell>
          <cell r="D1025" t="str">
            <v>外科（神经外科方向）</v>
          </cell>
          <cell r="E1025">
            <v>13468867241</v>
          </cell>
          <cell r="F1025" t="str">
            <v>2022年</v>
          </cell>
          <cell r="G1025" t="str">
            <v>规培研究生</v>
          </cell>
          <cell r="H1025" t="str">
            <v>无</v>
          </cell>
          <cell r="I1025" t="str">
            <v>心胸外科</v>
          </cell>
          <cell r="J1025">
            <v>-20</v>
          </cell>
          <cell r="K1025">
            <v>-20</v>
          </cell>
          <cell r="L1025">
            <v>-20</v>
          </cell>
          <cell r="M1025">
            <v>-60</v>
          </cell>
        </row>
        <row r="1026">
          <cell r="B1026" t="str">
            <v>7AO313</v>
          </cell>
          <cell r="C1026">
            <v>-17503</v>
          </cell>
          <cell r="D1026" t="str">
            <v>外科（神经外科方向）</v>
          </cell>
          <cell r="E1026">
            <v>15258086615</v>
          </cell>
          <cell r="F1026" t="str">
            <v>2022年</v>
          </cell>
          <cell r="G1026" t="str">
            <v>规培研究生</v>
          </cell>
          <cell r="H1026" t="str">
            <v>无</v>
          </cell>
          <cell r="I1026" t="str">
            <v>心胸外科</v>
          </cell>
        </row>
        <row r="1026">
          <cell r="M1026">
            <v>0</v>
          </cell>
        </row>
        <row r="1027">
          <cell r="B1027" t="str">
            <v>7AO314</v>
          </cell>
          <cell r="C1027">
            <v>-17504</v>
          </cell>
          <cell r="D1027" t="str">
            <v>外科（神经外科方向）</v>
          </cell>
          <cell r="E1027">
            <v>18767100915</v>
          </cell>
          <cell r="F1027" t="str">
            <v>2022年</v>
          </cell>
          <cell r="G1027" t="str">
            <v>规培研究生</v>
          </cell>
          <cell r="H1027" t="str">
            <v>无</v>
          </cell>
          <cell r="I1027" t="str">
            <v>心胸外科</v>
          </cell>
          <cell r="J1027">
            <v>-20</v>
          </cell>
          <cell r="K1027">
            <v>-20</v>
          </cell>
          <cell r="L1027">
            <v>-20</v>
          </cell>
          <cell r="M1027">
            <v>-60</v>
          </cell>
        </row>
        <row r="1028">
          <cell r="B1028" t="str">
            <v>7AO316</v>
          </cell>
          <cell r="C1028">
            <v>-17506</v>
          </cell>
          <cell r="D1028" t="str">
            <v>外科（神经外科方向）</v>
          </cell>
          <cell r="E1028">
            <v>13968897299</v>
          </cell>
          <cell r="F1028" t="str">
            <v>2022年</v>
          </cell>
          <cell r="G1028" t="str">
            <v>规培研究生</v>
          </cell>
          <cell r="H1028" t="str">
            <v>无</v>
          </cell>
          <cell r="I1028" t="str">
            <v>泌尿外科</v>
          </cell>
          <cell r="J1028">
            <v>-20</v>
          </cell>
          <cell r="K1028">
            <v>-20</v>
          </cell>
          <cell r="L1028">
            <v>-20</v>
          </cell>
          <cell r="M1028">
            <v>-60</v>
          </cell>
        </row>
        <row r="1029">
          <cell r="B1029" t="str">
            <v>7AO319</v>
          </cell>
          <cell r="C1029">
            <v>-17509</v>
          </cell>
          <cell r="D1029" t="str">
            <v>外科（神经外科方向）</v>
          </cell>
          <cell r="E1029">
            <v>15258061338</v>
          </cell>
          <cell r="F1029" t="str">
            <v>2022年</v>
          </cell>
          <cell r="G1029" t="str">
            <v>规培研究生</v>
          </cell>
          <cell r="H1029" t="str">
            <v>无</v>
          </cell>
          <cell r="I1029" t="str">
            <v>心胸外科</v>
          </cell>
        </row>
        <row r="1029">
          <cell r="L1029">
            <v>-20</v>
          </cell>
          <cell r="M1029">
            <v>-20</v>
          </cell>
        </row>
        <row r="1030">
          <cell r="B1030" t="str">
            <v>7AO326</v>
          </cell>
          <cell r="C1030">
            <v>-17516</v>
          </cell>
          <cell r="D1030" t="str">
            <v>外科（神经外科方向）</v>
          </cell>
          <cell r="E1030">
            <v>18757094298</v>
          </cell>
          <cell r="F1030" t="str">
            <v>2022年</v>
          </cell>
          <cell r="G1030" t="str">
            <v>规培研究生</v>
          </cell>
          <cell r="H1030" t="str">
            <v>无</v>
          </cell>
          <cell r="I1030" t="str">
            <v>神经内科</v>
          </cell>
        </row>
        <row r="1030">
          <cell r="L1030">
            <v>-20</v>
          </cell>
          <cell r="M1030">
            <v>-20</v>
          </cell>
        </row>
        <row r="1031">
          <cell r="B1031" t="str">
            <v>7AO024</v>
          </cell>
          <cell r="C1031">
            <v>-17215</v>
          </cell>
          <cell r="D1031" t="str">
            <v>外科（心胸外科）</v>
          </cell>
          <cell r="E1031">
            <v>15968797028</v>
          </cell>
          <cell r="F1031" t="str">
            <v>2022年</v>
          </cell>
          <cell r="G1031" t="str">
            <v>规培研究生</v>
          </cell>
          <cell r="H1031" t="str">
            <v>无</v>
          </cell>
          <cell r="I1031" t="str">
            <v>泌尿外科</v>
          </cell>
        </row>
        <row r="1031">
          <cell r="L1031">
            <v>-20</v>
          </cell>
          <cell r="M1031">
            <v>-20</v>
          </cell>
        </row>
        <row r="1032">
          <cell r="B1032" t="str">
            <v>7AO031</v>
          </cell>
          <cell r="C1032">
            <v>-17222</v>
          </cell>
          <cell r="D1032" t="str">
            <v>外科（心胸外科）</v>
          </cell>
          <cell r="E1032">
            <v>17357780365</v>
          </cell>
          <cell r="F1032" t="str">
            <v>2022年</v>
          </cell>
          <cell r="G1032" t="str">
            <v>规培研究生</v>
          </cell>
          <cell r="H1032" t="str">
            <v>无</v>
          </cell>
          <cell r="I1032" t="str">
            <v>创伤外科</v>
          </cell>
        </row>
        <row r="1032">
          <cell r="M1032">
            <v>0</v>
          </cell>
        </row>
        <row r="1033">
          <cell r="B1033" t="str">
            <v>7AO046</v>
          </cell>
          <cell r="C1033">
            <v>-17237</v>
          </cell>
          <cell r="D1033" t="str">
            <v>外科（心胸外科）</v>
          </cell>
          <cell r="E1033">
            <v>15067826660</v>
          </cell>
          <cell r="F1033" t="str">
            <v>2022年</v>
          </cell>
          <cell r="G1033" t="str">
            <v>规培研究生</v>
          </cell>
          <cell r="H1033" t="str">
            <v>无</v>
          </cell>
          <cell r="I1033" t="str">
            <v>胃肠外科</v>
          </cell>
        </row>
        <row r="1033">
          <cell r="M1033">
            <v>0</v>
          </cell>
        </row>
        <row r="1034">
          <cell r="B1034" t="str">
            <v>7AO047</v>
          </cell>
          <cell r="C1034">
            <v>-17238</v>
          </cell>
          <cell r="D1034" t="str">
            <v>外科（心胸外科）</v>
          </cell>
          <cell r="E1034">
            <v>15257712221</v>
          </cell>
          <cell r="F1034" t="str">
            <v>2022年</v>
          </cell>
          <cell r="G1034" t="str">
            <v>规培研究生</v>
          </cell>
          <cell r="H1034" t="str">
            <v>无</v>
          </cell>
          <cell r="I1034" t="str">
            <v>血管外科</v>
          </cell>
          <cell r="J1034">
            <v>-20</v>
          </cell>
          <cell r="K1034">
            <v>-20</v>
          </cell>
          <cell r="L1034">
            <v>-20</v>
          </cell>
          <cell r="M1034">
            <v>-60</v>
          </cell>
        </row>
        <row r="1035">
          <cell r="B1035" t="str">
            <v>7AO052</v>
          </cell>
          <cell r="C1035">
            <v>-17243</v>
          </cell>
          <cell r="D1035" t="str">
            <v>外科（心胸外科）</v>
          </cell>
          <cell r="E1035">
            <v>13675783729</v>
          </cell>
          <cell r="F1035" t="str">
            <v>2022年</v>
          </cell>
          <cell r="G1035" t="str">
            <v>规培研究生</v>
          </cell>
          <cell r="H1035" t="str">
            <v>无</v>
          </cell>
          <cell r="I1035" t="str">
            <v>骨科</v>
          </cell>
        </row>
        <row r="1035">
          <cell r="K1035">
            <v>-20</v>
          </cell>
        </row>
        <row r="1035">
          <cell r="M1035">
            <v>-20</v>
          </cell>
        </row>
        <row r="1036">
          <cell r="B1036" t="str">
            <v>7AO298</v>
          </cell>
          <cell r="C1036">
            <v>-17488</v>
          </cell>
          <cell r="D1036" t="str">
            <v>外科（心胸外科）</v>
          </cell>
          <cell r="E1036">
            <v>18989708283</v>
          </cell>
          <cell r="F1036" t="str">
            <v>2022年</v>
          </cell>
          <cell r="G1036" t="str">
            <v>规培研究生</v>
          </cell>
          <cell r="H1036" t="str">
            <v>无</v>
          </cell>
          <cell r="I1036" t="str">
            <v>骨科</v>
          </cell>
          <cell r="J1036">
            <v>-20</v>
          </cell>
          <cell r="K1036">
            <v>-20</v>
          </cell>
          <cell r="L1036">
            <v>-20</v>
          </cell>
          <cell r="M1036">
            <v>-60</v>
          </cell>
        </row>
        <row r="1037">
          <cell r="B1037" t="str">
            <v>7AO318</v>
          </cell>
          <cell r="C1037">
            <v>-17508</v>
          </cell>
          <cell r="D1037" t="str">
            <v>外科（整形科）</v>
          </cell>
          <cell r="E1037">
            <v>15167067789</v>
          </cell>
          <cell r="F1037" t="str">
            <v>2022年</v>
          </cell>
          <cell r="G1037" t="str">
            <v>规培研究生</v>
          </cell>
          <cell r="H1037" t="str">
            <v>无</v>
          </cell>
          <cell r="I1037" t="str">
            <v>骨科</v>
          </cell>
          <cell r="J1037">
            <v>-20</v>
          </cell>
          <cell r="K1037">
            <v>-20</v>
          </cell>
          <cell r="L1037">
            <v>-20</v>
          </cell>
          <cell r="M1037">
            <v>-60</v>
          </cell>
        </row>
        <row r="1038">
          <cell r="B1038" t="str">
            <v>7AO322</v>
          </cell>
          <cell r="C1038">
            <v>-17512</v>
          </cell>
          <cell r="D1038" t="str">
            <v>外科（整形科）</v>
          </cell>
          <cell r="E1038">
            <v>13575449231</v>
          </cell>
          <cell r="F1038" t="str">
            <v>2022年</v>
          </cell>
          <cell r="G1038" t="str">
            <v>规培研究生</v>
          </cell>
          <cell r="H1038" t="str">
            <v>无</v>
          </cell>
          <cell r="I1038" t="str">
            <v>急诊外科（骨科急门诊）</v>
          </cell>
          <cell r="J1038">
            <v>-20</v>
          </cell>
          <cell r="K1038">
            <v>-20</v>
          </cell>
          <cell r="L1038">
            <v>-20</v>
          </cell>
          <cell r="M1038">
            <v>-60</v>
          </cell>
        </row>
        <row r="1039">
          <cell r="B1039" t="str">
            <v>7AO331</v>
          </cell>
          <cell r="C1039">
            <v>-17521</v>
          </cell>
          <cell r="D1039" t="str">
            <v>外科（整形科）</v>
          </cell>
          <cell r="E1039">
            <v>18890061894</v>
          </cell>
          <cell r="F1039" t="str">
            <v>2022年</v>
          </cell>
          <cell r="G1039" t="str">
            <v>规培研究生</v>
          </cell>
          <cell r="H1039" t="str">
            <v>无</v>
          </cell>
          <cell r="I1039" t="str">
            <v>泌尿外科</v>
          </cell>
          <cell r="J1039">
            <v>-20</v>
          </cell>
          <cell r="K1039">
            <v>-20</v>
          </cell>
          <cell r="L1039">
            <v>-20</v>
          </cell>
          <cell r="M1039">
            <v>-60</v>
          </cell>
        </row>
        <row r="1040">
          <cell r="B1040" t="str">
            <v>7AM257</v>
          </cell>
          <cell r="C1040" t="str">
            <v>-14912</v>
          </cell>
          <cell r="D1040" t="str">
            <v>外科（整形科）</v>
          </cell>
          <cell r="E1040">
            <v>17179711022</v>
          </cell>
          <cell r="F1040" t="str">
            <v>2022年</v>
          </cell>
          <cell r="G1040" t="str">
            <v>规培研究生</v>
          </cell>
          <cell r="H1040" t="str">
            <v>无</v>
          </cell>
          <cell r="I1040" t="str">
            <v>胸心外科</v>
          </cell>
          <cell r="J1040">
            <v>-20</v>
          </cell>
          <cell r="K1040">
            <v>-20</v>
          </cell>
        </row>
        <row r="1040">
          <cell r="M1040">
            <v>-40</v>
          </cell>
        </row>
        <row r="1041">
          <cell r="B1041" t="str">
            <v>7AO346</v>
          </cell>
          <cell r="C1041">
            <v>-17535</v>
          </cell>
          <cell r="D1041" t="str">
            <v>眼科</v>
          </cell>
          <cell r="E1041">
            <v>17305112402</v>
          </cell>
          <cell r="F1041" t="str">
            <v>2022年</v>
          </cell>
          <cell r="G1041" t="str">
            <v>规培研究生</v>
          </cell>
          <cell r="H1041" t="str">
            <v>无</v>
          </cell>
          <cell r="I1041" t="str">
            <v>神经内科</v>
          </cell>
          <cell r="J1041">
            <v>-20</v>
          </cell>
        </row>
        <row r="1041">
          <cell r="M1041">
            <v>-20</v>
          </cell>
        </row>
        <row r="1042">
          <cell r="B1042" t="str">
            <v>7AO286</v>
          </cell>
          <cell r="C1042">
            <v>-17476</v>
          </cell>
          <cell r="D1042" t="str">
            <v>重症医学科</v>
          </cell>
          <cell r="E1042">
            <v>15159689149</v>
          </cell>
          <cell r="F1042" t="str">
            <v>2022年</v>
          </cell>
          <cell r="G1042" t="str">
            <v>规培研究生</v>
          </cell>
          <cell r="H1042" t="str">
            <v>无</v>
          </cell>
          <cell r="I1042" t="str">
            <v>肝胆外科</v>
          </cell>
        </row>
        <row r="1042">
          <cell r="K1042">
            <v>-20</v>
          </cell>
          <cell r="L1042">
            <v>-20</v>
          </cell>
          <cell r="M1042">
            <v>-40</v>
          </cell>
        </row>
        <row r="1043">
          <cell r="B1043" t="str">
            <v>7AO287</v>
          </cell>
          <cell r="C1043">
            <v>-17477</v>
          </cell>
          <cell r="D1043" t="str">
            <v>重症医学科</v>
          </cell>
          <cell r="E1043">
            <v>15868720229</v>
          </cell>
          <cell r="F1043" t="str">
            <v>2022年</v>
          </cell>
          <cell r="G1043" t="str">
            <v>规培研究生</v>
          </cell>
          <cell r="H1043" t="str">
            <v>无</v>
          </cell>
          <cell r="I1043" t="str">
            <v>心血管内科</v>
          </cell>
          <cell r="J1043">
            <v>-20</v>
          </cell>
          <cell r="K1043">
            <v>-20</v>
          </cell>
          <cell r="L1043">
            <v>-20</v>
          </cell>
          <cell r="M1043">
            <v>-60</v>
          </cell>
        </row>
      </sheetData>
      <sheetData sheetId="1"/>
      <sheetData sheetId="2"/>
      <sheetData sheetId="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涉及需要退费清单"/>
      <sheetName val="涉及需发放费用清单（外院学员）"/>
      <sheetName val="涉及需发放费用清单（专业型研究生)"/>
    </sheetNames>
    <sheetDataSet>
      <sheetData sheetId="0">
        <row r="4">
          <cell r="B4" t="str">
            <v>终身代码</v>
          </cell>
          <cell r="C4" t="str">
            <v>特岗津贴（涉及时间：12月16日-1月31日）</v>
          </cell>
        </row>
        <row r="4">
          <cell r="O4" t="str">
            <v>抗疫专项
（涉及时间：12月5日-1月4日）</v>
          </cell>
        </row>
        <row r="4">
          <cell r="Q4" t="str">
            <v>发放金额</v>
          </cell>
        </row>
        <row r="5">
          <cell r="C5" t="str">
            <v>特岗A类（急诊科、重症科）</v>
          </cell>
        </row>
        <row r="5">
          <cell r="G5" t="str">
            <v>特岗B类（呼吸科、感染科）</v>
          </cell>
        </row>
        <row r="5">
          <cell r="K5" t="str">
            <v>非特岗（其他科室）</v>
          </cell>
        </row>
        <row r="6">
          <cell r="C6" t="str">
            <v>12月16日-1月4日日班</v>
          </cell>
          <cell r="D6" t="str">
            <v>12月16日-1月4日夜班</v>
          </cell>
          <cell r="E6" t="str">
            <v>1月5-31日日班</v>
          </cell>
          <cell r="F6" t="str">
            <v>1月5-31日夜班</v>
          </cell>
          <cell r="G6" t="str">
            <v>12月16日-1月4日日班</v>
          </cell>
          <cell r="H6" t="str">
            <v>12月16日-1月4日夜班</v>
          </cell>
          <cell r="I6" t="str">
            <v>1月5-31日日班</v>
          </cell>
          <cell r="J6" t="str">
            <v>1月5-31日夜班</v>
          </cell>
          <cell r="K6" t="str">
            <v>12月16日-1月4日日班</v>
          </cell>
          <cell r="L6" t="str">
            <v>12月16日-1月4日夜班</v>
          </cell>
          <cell r="M6" t="str">
            <v>1月5-31日日班</v>
          </cell>
          <cell r="N6" t="str">
            <v>1月5-31日夜班</v>
          </cell>
          <cell r="O6" t="str">
            <v>出勤天数</v>
          </cell>
          <cell r="P6" t="str">
            <v>12月5-15日出勤天数</v>
          </cell>
          <cell r="Q6" t="str">
            <v>抗疫工作专项补贴应补发金额</v>
          </cell>
          <cell r="R6" t="str">
            <v>特岗津贴应发金额（重叠区域就高后，需发金额）</v>
          </cell>
          <cell r="S6" t="str">
            <v>合计</v>
          </cell>
        </row>
        <row r="7">
          <cell r="B7" t="str">
            <v>727L20</v>
          </cell>
        </row>
        <row r="7">
          <cell r="K7">
            <v>3</v>
          </cell>
          <cell r="L7">
            <v>0</v>
          </cell>
        </row>
        <row r="7">
          <cell r="O7">
            <v>17</v>
          </cell>
          <cell r="P7">
            <v>9</v>
          </cell>
          <cell r="Q7">
            <v>-300</v>
          </cell>
          <cell r="R7">
            <v>0</v>
          </cell>
          <cell r="S7">
            <v>-300</v>
          </cell>
        </row>
        <row r="8">
          <cell r="B8" t="str">
            <v>727L68</v>
          </cell>
        </row>
        <row r="8">
          <cell r="K8">
            <v>1</v>
          </cell>
          <cell r="L8">
            <v>0</v>
          </cell>
          <cell r="M8">
            <v>0</v>
          </cell>
          <cell r="N8">
            <v>0</v>
          </cell>
          <cell r="O8">
            <v>11</v>
          </cell>
          <cell r="P8">
            <v>10</v>
          </cell>
          <cell r="Q8">
            <v>-150</v>
          </cell>
          <cell r="R8">
            <v>0</v>
          </cell>
          <cell r="S8">
            <v>-150</v>
          </cell>
        </row>
        <row r="9">
          <cell r="B9" t="str">
            <v>730L21</v>
          </cell>
        </row>
        <row r="9">
          <cell r="K9">
            <v>2</v>
          </cell>
          <cell r="L9">
            <v>0</v>
          </cell>
          <cell r="M9">
            <v>0</v>
          </cell>
          <cell r="N9">
            <v>0</v>
          </cell>
          <cell r="O9">
            <v>16</v>
          </cell>
          <cell r="P9">
            <v>9</v>
          </cell>
          <cell r="Q9">
            <v>-150</v>
          </cell>
          <cell r="R9">
            <v>0</v>
          </cell>
          <cell r="S9">
            <v>-150</v>
          </cell>
        </row>
        <row r="10">
          <cell r="B10" t="str">
            <v>7AK018</v>
          </cell>
        </row>
        <row r="10">
          <cell r="K10">
            <v>1</v>
          </cell>
          <cell r="L10">
            <v>0</v>
          </cell>
          <cell r="M10">
            <v>5</v>
          </cell>
          <cell r="N10">
            <v>1</v>
          </cell>
          <cell r="O10">
            <v>9</v>
          </cell>
          <cell r="P10">
            <v>8</v>
          </cell>
          <cell r="Q10">
            <v>-600</v>
          </cell>
          <cell r="R10">
            <v>400</v>
          </cell>
          <cell r="S10">
            <v>-200</v>
          </cell>
        </row>
        <row r="11">
          <cell r="B11" t="str">
            <v>7AK222</v>
          </cell>
        </row>
        <row r="11">
          <cell r="K11">
            <v>0</v>
          </cell>
          <cell r="L11">
            <v>0</v>
          </cell>
          <cell r="M11">
            <v>4</v>
          </cell>
          <cell r="N11">
            <v>0</v>
          </cell>
          <cell r="O11">
            <v>9</v>
          </cell>
          <cell r="P11">
            <v>9</v>
          </cell>
          <cell r="Q11">
            <v>-225</v>
          </cell>
          <cell r="R11">
            <v>200</v>
          </cell>
          <cell r="S11">
            <v>-25</v>
          </cell>
        </row>
        <row r="12">
          <cell r="B12" t="str">
            <v>7AK269</v>
          </cell>
        </row>
        <row r="12">
          <cell r="K12">
            <v>1</v>
          </cell>
          <cell r="L12">
            <v>0</v>
          </cell>
          <cell r="M12">
            <v>3</v>
          </cell>
          <cell r="N12">
            <v>0</v>
          </cell>
          <cell r="O12">
            <v>11</v>
          </cell>
          <cell r="P12">
            <v>5</v>
          </cell>
          <cell r="Q12">
            <v>-300</v>
          </cell>
          <cell r="R12">
            <v>150</v>
          </cell>
          <cell r="S12">
            <v>-150</v>
          </cell>
        </row>
        <row r="13">
          <cell r="B13" t="str">
            <v>7AK278</v>
          </cell>
        </row>
        <row r="13">
          <cell r="K13">
            <v>0</v>
          </cell>
          <cell r="L13">
            <v>0</v>
          </cell>
          <cell r="M13">
            <v>11</v>
          </cell>
          <cell r="N13">
            <v>1</v>
          </cell>
          <cell r="O13">
            <v>8</v>
          </cell>
          <cell r="P13">
            <v>8</v>
          </cell>
          <cell r="Q13">
            <v>-750</v>
          </cell>
          <cell r="R13">
            <v>700</v>
          </cell>
          <cell r="S13">
            <v>-50</v>
          </cell>
        </row>
        <row r="14">
          <cell r="B14" t="str">
            <v>7AK289</v>
          </cell>
        </row>
        <row r="14">
          <cell r="K14">
            <v>0</v>
          </cell>
          <cell r="L14">
            <v>0</v>
          </cell>
          <cell r="M14">
            <v>9</v>
          </cell>
          <cell r="N14">
            <v>1</v>
          </cell>
          <cell r="O14">
            <v>8</v>
          </cell>
          <cell r="P14">
            <v>8</v>
          </cell>
          <cell r="Q14">
            <v>-750</v>
          </cell>
          <cell r="R14">
            <v>600</v>
          </cell>
          <cell r="S14">
            <v>-150</v>
          </cell>
        </row>
        <row r="15">
          <cell r="B15" t="str">
            <v>7AK318</v>
          </cell>
        </row>
        <row r="15">
          <cell r="K15">
            <v>2</v>
          </cell>
          <cell r="L15">
            <v>0</v>
          </cell>
          <cell r="M15">
            <v>14</v>
          </cell>
          <cell r="N15">
            <v>2</v>
          </cell>
          <cell r="O15">
            <v>10</v>
          </cell>
          <cell r="P15">
            <v>8</v>
          </cell>
          <cell r="Q15">
            <v>-1500</v>
          </cell>
          <cell r="R15">
            <v>1000</v>
          </cell>
          <cell r="S15">
            <v>-500</v>
          </cell>
        </row>
        <row r="16">
          <cell r="B16" t="str">
            <v>7AM314</v>
          </cell>
        </row>
        <row r="16">
          <cell r="G16">
            <v>0</v>
          </cell>
          <cell r="H16">
            <v>0</v>
          </cell>
        </row>
        <row r="16">
          <cell r="J16">
            <v>0</v>
          </cell>
          <cell r="K16">
            <v>0</v>
          </cell>
          <cell r="L16">
            <v>0</v>
          </cell>
          <cell r="M16">
            <v>0</v>
          </cell>
          <cell r="N16">
            <v>0</v>
          </cell>
          <cell r="O16">
            <v>9</v>
          </cell>
          <cell r="P16">
            <v>9</v>
          </cell>
          <cell r="Q16">
            <v>-300</v>
          </cell>
          <cell r="R16">
            <v>0</v>
          </cell>
          <cell r="S16">
            <v>-300</v>
          </cell>
        </row>
        <row r="17">
          <cell r="B17" t="str">
            <v>7AM315</v>
          </cell>
        </row>
        <row r="17">
          <cell r="G17">
            <v>0</v>
          </cell>
          <cell r="H17">
            <v>0</v>
          </cell>
          <cell r="I17">
            <v>0</v>
          </cell>
          <cell r="J17">
            <v>0</v>
          </cell>
        </row>
        <row r="17">
          <cell r="O17">
            <v>9</v>
          </cell>
          <cell r="P17">
            <v>9</v>
          </cell>
          <cell r="Q17">
            <v>-300</v>
          </cell>
          <cell r="R17">
            <v>0</v>
          </cell>
          <cell r="S17">
            <v>-300</v>
          </cell>
        </row>
        <row r="18">
          <cell r="B18" t="str">
            <v>7AM318</v>
          </cell>
        </row>
        <row r="18">
          <cell r="K18">
            <v>1</v>
          </cell>
          <cell r="L18">
            <v>0</v>
          </cell>
        </row>
        <row r="18">
          <cell r="O18">
            <v>11</v>
          </cell>
          <cell r="P18">
            <v>10</v>
          </cell>
          <cell r="Q18">
            <v>-150</v>
          </cell>
          <cell r="R18">
            <v>0</v>
          </cell>
          <cell r="S18">
            <v>-150</v>
          </cell>
        </row>
        <row r="19">
          <cell r="B19" t="str">
            <v>7AM383</v>
          </cell>
        </row>
        <row r="19">
          <cell r="K19">
            <v>0</v>
          </cell>
          <cell r="L19">
            <v>0</v>
          </cell>
          <cell r="M19">
            <v>0</v>
          </cell>
          <cell r="N19">
            <v>0</v>
          </cell>
          <cell r="O19">
            <v>9</v>
          </cell>
          <cell r="P19">
            <v>9</v>
          </cell>
          <cell r="Q19">
            <v>-600</v>
          </cell>
          <cell r="R19">
            <v>0</v>
          </cell>
          <cell r="S19">
            <v>-600</v>
          </cell>
        </row>
        <row r="20">
          <cell r="B20" t="str">
            <v>7AM396</v>
          </cell>
        </row>
        <row r="20">
          <cell r="K20">
            <v>0</v>
          </cell>
          <cell r="L20">
            <v>0</v>
          </cell>
          <cell r="M20">
            <v>10</v>
          </cell>
          <cell r="N20">
            <v>0</v>
          </cell>
          <cell r="O20">
            <v>9</v>
          </cell>
          <cell r="P20">
            <v>9</v>
          </cell>
          <cell r="Q20">
            <v>-600</v>
          </cell>
          <cell r="R20">
            <v>500</v>
          </cell>
          <cell r="S20">
            <v>-100</v>
          </cell>
        </row>
        <row r="21">
          <cell r="B21" t="str">
            <v>7AO020</v>
          </cell>
        </row>
        <row r="21">
          <cell r="K21">
            <v>1</v>
          </cell>
          <cell r="L21">
            <v>0</v>
          </cell>
          <cell r="M21">
            <v>0</v>
          </cell>
          <cell r="N21">
            <v>0</v>
          </cell>
          <cell r="O21">
            <v>12</v>
          </cell>
          <cell r="P21">
            <v>11</v>
          </cell>
          <cell r="Q21">
            <v>-450</v>
          </cell>
          <cell r="R21">
            <v>0</v>
          </cell>
          <cell r="S21">
            <v>-450</v>
          </cell>
        </row>
        <row r="22">
          <cell r="B22" t="str">
            <v>7AO256</v>
          </cell>
        </row>
        <row r="22">
          <cell r="G22">
            <v>0</v>
          </cell>
          <cell r="H22">
            <v>0</v>
          </cell>
          <cell r="I22">
            <v>0</v>
          </cell>
          <cell r="J22">
            <v>0</v>
          </cell>
        </row>
        <row r="22">
          <cell r="O22">
            <v>9</v>
          </cell>
          <cell r="P22">
            <v>9</v>
          </cell>
          <cell r="Q22">
            <v>-300</v>
          </cell>
          <cell r="R22">
            <v>0</v>
          </cell>
          <cell r="S22">
            <v>-300</v>
          </cell>
        </row>
        <row r="23">
          <cell r="B23" t="str">
            <v>7AO305</v>
          </cell>
        </row>
        <row r="23">
          <cell r="K23">
            <v>2</v>
          </cell>
          <cell r="L23">
            <v>0</v>
          </cell>
          <cell r="M23">
            <v>14</v>
          </cell>
          <cell r="N23">
            <v>2</v>
          </cell>
          <cell r="O23">
            <v>13</v>
          </cell>
          <cell r="P23">
            <v>11</v>
          </cell>
          <cell r="Q23">
            <v>-1050</v>
          </cell>
          <cell r="R23">
            <v>1000</v>
          </cell>
          <cell r="S23">
            <v>-50</v>
          </cell>
        </row>
        <row r="24">
          <cell r="B24" t="str">
            <v>7AO364</v>
          </cell>
        </row>
        <row r="24">
          <cell r="K24">
            <v>0</v>
          </cell>
          <cell r="L24">
            <v>0</v>
          </cell>
          <cell r="M24">
            <v>14</v>
          </cell>
          <cell r="N24">
            <v>2</v>
          </cell>
          <cell r="O24">
            <v>8</v>
          </cell>
          <cell r="P24">
            <v>8</v>
          </cell>
          <cell r="Q24">
            <v>-1800</v>
          </cell>
          <cell r="R24">
            <v>1000</v>
          </cell>
          <cell r="S24">
            <v>-800</v>
          </cell>
        </row>
        <row r="25">
          <cell r="B25" t="str">
            <v>7AO451</v>
          </cell>
        </row>
        <row r="25">
          <cell r="K25">
            <v>0</v>
          </cell>
          <cell r="L25">
            <v>0</v>
          </cell>
          <cell r="M25">
            <v>0</v>
          </cell>
          <cell r="N25">
            <v>0</v>
          </cell>
          <cell r="O25">
            <v>9</v>
          </cell>
          <cell r="P25">
            <v>9</v>
          </cell>
          <cell r="Q25">
            <v>-150</v>
          </cell>
          <cell r="R25">
            <v>0</v>
          </cell>
          <cell r="S25">
            <v>-150</v>
          </cell>
        </row>
        <row r="26">
          <cell r="B26" t="str">
            <v>7AO452</v>
          </cell>
        </row>
        <row r="26">
          <cell r="K26">
            <v>0</v>
          </cell>
          <cell r="L26">
            <v>0</v>
          </cell>
          <cell r="M26">
            <v>0</v>
          </cell>
          <cell r="N26">
            <v>0</v>
          </cell>
          <cell r="O26">
            <v>9</v>
          </cell>
          <cell r="P26">
            <v>9</v>
          </cell>
          <cell r="Q26">
            <v>-300</v>
          </cell>
          <cell r="R26">
            <v>0</v>
          </cell>
          <cell r="S26">
            <v>-300</v>
          </cell>
        </row>
        <row r="27">
          <cell r="B27" t="str">
            <v>7AO462</v>
          </cell>
        </row>
        <row r="27">
          <cell r="K27">
            <v>1</v>
          </cell>
          <cell r="L27">
            <v>0</v>
          </cell>
        </row>
        <row r="27">
          <cell r="O27">
            <v>9</v>
          </cell>
          <cell r="P27">
            <v>8</v>
          </cell>
          <cell r="Q27">
            <v>-150</v>
          </cell>
          <cell r="R27">
            <v>0</v>
          </cell>
          <cell r="S27">
            <v>-150</v>
          </cell>
        </row>
        <row r="28">
          <cell r="B28" t="str">
            <v>7AO469</v>
          </cell>
        </row>
        <row r="28">
          <cell r="K28">
            <v>0</v>
          </cell>
          <cell r="L28">
            <v>0</v>
          </cell>
          <cell r="M28">
            <v>0</v>
          </cell>
          <cell r="N28">
            <v>0</v>
          </cell>
          <cell r="O28">
            <v>10</v>
          </cell>
          <cell r="P28">
            <v>10</v>
          </cell>
          <cell r="Q28">
            <v>-600</v>
          </cell>
          <cell r="R28">
            <v>0</v>
          </cell>
          <cell r="S28">
            <v>-600</v>
          </cell>
        </row>
        <row r="29">
          <cell r="B29" t="str">
            <v>7AO470</v>
          </cell>
        </row>
        <row r="29">
          <cell r="K29">
            <v>0</v>
          </cell>
          <cell r="L29">
            <v>0</v>
          </cell>
        </row>
        <row r="29">
          <cell r="O29">
            <v>9</v>
          </cell>
          <cell r="P29">
            <v>9</v>
          </cell>
          <cell r="Q29">
            <v>-300</v>
          </cell>
          <cell r="R29">
            <v>0</v>
          </cell>
          <cell r="S29">
            <v>-300</v>
          </cell>
        </row>
      </sheetData>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毕教同事分值收集"/>
      <sheetName val="5"/>
      <sheetName val="4"/>
      <sheetName val="3"/>
      <sheetName val="不在医院轮转名单"/>
      <sheetName val="0831修改"/>
    </sheetNames>
    <sheetDataSet>
      <sheetData sheetId="0"/>
      <sheetData sheetId="1"/>
      <sheetData sheetId="2"/>
      <sheetData sheetId="3"/>
      <sheetData sheetId="4"/>
      <sheetData sheetId="5">
        <row r="1">
          <cell r="B1" t="str">
            <v>终身码</v>
          </cell>
          <cell r="C1" t="str">
            <v>ID</v>
          </cell>
          <cell r="D1" t="str">
            <v>培训学科</v>
          </cell>
          <cell r="E1" t="str">
            <v>电话号码</v>
          </cell>
          <cell r="F1" t="str">
            <v>进院年份</v>
          </cell>
          <cell r="G1" t="str">
            <v>属性</v>
          </cell>
          <cell r="H1" t="str">
            <v>执业类型</v>
          </cell>
          <cell r="I1">
            <v>2023.6</v>
          </cell>
          <cell r="J1" t="str">
            <v>3月360</v>
          </cell>
          <cell r="K1" t="str">
            <v>4月360</v>
          </cell>
          <cell r="L1" t="str">
            <v>5月360</v>
          </cell>
          <cell r="M1" t="str">
            <v>汇总</v>
          </cell>
        </row>
        <row r="2">
          <cell r="B2" t="str">
            <v>726L69</v>
          </cell>
          <cell r="C2">
            <v>14507</v>
          </cell>
          <cell r="D2" t="str">
            <v>全科医学科</v>
          </cell>
          <cell r="E2">
            <v>15967412229</v>
          </cell>
          <cell r="F2" t="str">
            <v>2020年</v>
          </cell>
          <cell r="G2" t="str">
            <v>住院医师-外院</v>
          </cell>
          <cell r="H2" t="str">
            <v>无</v>
          </cell>
          <cell r="I2" t="str">
            <v>内科门诊</v>
          </cell>
        </row>
        <row r="2">
          <cell r="L2">
            <v>-20</v>
          </cell>
          <cell r="M2">
            <v>-20</v>
          </cell>
        </row>
        <row r="3">
          <cell r="B3" t="str">
            <v>726L70</v>
          </cell>
          <cell r="C3">
            <v>14508</v>
          </cell>
          <cell r="D3" t="str">
            <v>全科医学科</v>
          </cell>
          <cell r="E3">
            <v>13588147491</v>
          </cell>
          <cell r="F3" t="str">
            <v>2020年</v>
          </cell>
          <cell r="G3" t="str">
            <v>住院医师-外院</v>
          </cell>
          <cell r="H3" t="str">
            <v>执业医师</v>
          </cell>
          <cell r="I3" t="str">
            <v>内科门诊</v>
          </cell>
        </row>
        <row r="3">
          <cell r="M3">
            <v>0</v>
          </cell>
        </row>
        <row r="4">
          <cell r="B4" t="str">
            <v>726L73</v>
          </cell>
          <cell r="C4">
            <v>14511</v>
          </cell>
          <cell r="D4" t="str">
            <v>全科医学科</v>
          </cell>
          <cell r="E4">
            <v>13868683109</v>
          </cell>
          <cell r="F4" t="str">
            <v>2020年</v>
          </cell>
          <cell r="G4" t="str">
            <v>住院医师-外院</v>
          </cell>
          <cell r="H4" t="str">
            <v>执业医师</v>
          </cell>
          <cell r="I4" t="str">
            <v>全科医学科</v>
          </cell>
        </row>
        <row r="4">
          <cell r="K4">
            <v>-20</v>
          </cell>
          <cell r="L4">
            <v>-20</v>
          </cell>
          <cell r="M4">
            <v>-40</v>
          </cell>
        </row>
        <row r="5">
          <cell r="B5" t="str">
            <v>726L74</v>
          </cell>
          <cell r="C5">
            <v>14512</v>
          </cell>
          <cell r="D5" t="str">
            <v>全科医学科</v>
          </cell>
          <cell r="E5">
            <v>15158656960</v>
          </cell>
          <cell r="F5" t="str">
            <v>2020年</v>
          </cell>
          <cell r="G5" t="str">
            <v>住院医师-外院</v>
          </cell>
          <cell r="H5" t="str">
            <v>执业医师</v>
          </cell>
          <cell r="I5" t="str">
            <v>消化内科</v>
          </cell>
        </row>
        <row r="5">
          <cell r="L5">
            <v>-20</v>
          </cell>
          <cell r="M5">
            <v>-20</v>
          </cell>
        </row>
        <row r="6">
          <cell r="B6" t="str">
            <v>726L76</v>
          </cell>
          <cell r="C6">
            <v>14514</v>
          </cell>
          <cell r="D6" t="str">
            <v>全科医学科</v>
          </cell>
          <cell r="E6">
            <v>15157769330</v>
          </cell>
          <cell r="F6" t="str">
            <v>2020年</v>
          </cell>
          <cell r="G6" t="str">
            <v>住院医师-外院</v>
          </cell>
          <cell r="H6" t="str">
            <v>无</v>
          </cell>
          <cell r="I6" t="str">
            <v>儿科</v>
          </cell>
        </row>
        <row r="6">
          <cell r="L6">
            <v>-20</v>
          </cell>
          <cell r="M6">
            <v>-20</v>
          </cell>
        </row>
        <row r="7">
          <cell r="B7" t="str">
            <v>726L80</v>
          </cell>
          <cell r="C7">
            <v>14518</v>
          </cell>
          <cell r="D7" t="str">
            <v>全科医学科</v>
          </cell>
          <cell r="E7">
            <v>18867746633</v>
          </cell>
          <cell r="F7" t="str">
            <v>2020年</v>
          </cell>
          <cell r="G7" t="str">
            <v>住院医师-外院</v>
          </cell>
          <cell r="H7" t="str">
            <v>执业医师</v>
          </cell>
          <cell r="I7" t="str">
            <v>老院急诊外科门诊</v>
          </cell>
          <cell r="J7">
            <v>-20</v>
          </cell>
        </row>
        <row r="7">
          <cell r="L7">
            <v>-20</v>
          </cell>
          <cell r="M7">
            <v>-40</v>
          </cell>
        </row>
        <row r="8">
          <cell r="B8" t="str">
            <v>726L82</v>
          </cell>
          <cell r="C8">
            <v>14520</v>
          </cell>
          <cell r="D8" t="str">
            <v>全科医学科</v>
          </cell>
          <cell r="E8">
            <v>13736977782</v>
          </cell>
          <cell r="F8" t="str">
            <v>2020年</v>
          </cell>
          <cell r="G8" t="str">
            <v>住院医师-外院</v>
          </cell>
          <cell r="H8" t="str">
            <v>执业医师</v>
          </cell>
          <cell r="I8" t="str">
            <v>内科门诊</v>
          </cell>
          <cell r="J8">
            <v>-20</v>
          </cell>
        </row>
        <row r="8">
          <cell r="M8">
            <v>-20</v>
          </cell>
        </row>
        <row r="9">
          <cell r="B9" t="str">
            <v>7AK439</v>
          </cell>
          <cell r="C9">
            <v>-12326</v>
          </cell>
          <cell r="D9" t="str">
            <v>精神科</v>
          </cell>
          <cell r="E9">
            <v>13588145773</v>
          </cell>
          <cell r="F9" t="str">
            <v>2020年</v>
          </cell>
          <cell r="G9" t="str">
            <v>规培研究生</v>
          </cell>
          <cell r="H9" t="str">
            <v>执业医师</v>
          </cell>
          <cell r="I9" t="str">
            <v>精神科轻症病房</v>
          </cell>
        </row>
        <row r="9">
          <cell r="K9">
            <v>-20</v>
          </cell>
          <cell r="L9">
            <v>-20</v>
          </cell>
          <cell r="M9">
            <v>-40</v>
          </cell>
        </row>
        <row r="10">
          <cell r="B10" t="str">
            <v>727L63</v>
          </cell>
          <cell r="C10">
            <v>15031</v>
          </cell>
          <cell r="D10" t="str">
            <v>精神科</v>
          </cell>
          <cell r="E10">
            <v>17769504550</v>
          </cell>
          <cell r="F10" t="str">
            <v>2021年</v>
          </cell>
          <cell r="G10" t="str">
            <v>住院医师-外院</v>
          </cell>
          <cell r="H10" t="str">
            <v>执业医师</v>
          </cell>
          <cell r="I10" t="str">
            <v>精神科（精神科重症病房（附一））</v>
          </cell>
        </row>
        <row r="10">
          <cell r="M10">
            <v>0</v>
          </cell>
        </row>
        <row r="11">
          <cell r="B11">
            <v>621001</v>
          </cell>
          <cell r="C11">
            <v>14949</v>
          </cell>
          <cell r="D11" t="str">
            <v>内科</v>
          </cell>
          <cell r="E11">
            <v>19518111206</v>
          </cell>
          <cell r="F11" t="str">
            <v>2021年</v>
          </cell>
          <cell r="G11" t="str">
            <v>住院医师-本院</v>
          </cell>
          <cell r="H11" t="str">
            <v>执业医师</v>
          </cell>
          <cell r="I11" t="str">
            <v>ICU</v>
          </cell>
          <cell r="J11">
            <v>-20</v>
          </cell>
        </row>
        <row r="11">
          <cell r="M11">
            <v>-20</v>
          </cell>
        </row>
        <row r="12">
          <cell r="B12" t="str">
            <v>728L02</v>
          </cell>
          <cell r="C12">
            <v>15069</v>
          </cell>
          <cell r="D12" t="str">
            <v>全科医学科</v>
          </cell>
          <cell r="E12">
            <v>18458796396</v>
          </cell>
          <cell r="F12" t="str">
            <v>2021年</v>
          </cell>
          <cell r="G12" t="str">
            <v>住院医师-外院</v>
          </cell>
          <cell r="H12" t="str">
            <v>无</v>
          </cell>
          <cell r="I12" t="str">
            <v>耳鼻喉科门诊+眼科门诊</v>
          </cell>
        </row>
        <row r="12">
          <cell r="L12">
            <v>-20</v>
          </cell>
          <cell r="M12">
            <v>-20</v>
          </cell>
        </row>
        <row r="13">
          <cell r="B13" t="str">
            <v>727L91</v>
          </cell>
          <cell r="C13">
            <v>15059</v>
          </cell>
          <cell r="D13" t="str">
            <v>全科医学科</v>
          </cell>
          <cell r="E13">
            <v>15858838087</v>
          </cell>
          <cell r="F13" t="str">
            <v>2021年</v>
          </cell>
          <cell r="G13" t="str">
            <v>住院医师-外院</v>
          </cell>
          <cell r="H13" t="str">
            <v>无</v>
          </cell>
          <cell r="I13" t="str">
            <v>肾内科+血液内科</v>
          </cell>
          <cell r="J13">
            <v>-20</v>
          </cell>
        </row>
        <row r="13">
          <cell r="L13">
            <v>-20</v>
          </cell>
          <cell r="M13">
            <v>-40</v>
          </cell>
        </row>
        <row r="14">
          <cell r="B14" t="str">
            <v>7AM245</v>
          </cell>
          <cell r="C14">
            <v>-14900</v>
          </cell>
          <cell r="D14" t="str">
            <v>全科医学科</v>
          </cell>
          <cell r="E14">
            <v>13616866949</v>
          </cell>
          <cell r="F14" t="str">
            <v>2021年</v>
          </cell>
          <cell r="G14" t="str">
            <v>规培研究生</v>
          </cell>
          <cell r="H14" t="str">
            <v>执业医师</v>
          </cell>
          <cell r="I14" t="str">
            <v>儿科</v>
          </cell>
        </row>
        <row r="14">
          <cell r="M14">
            <v>0</v>
          </cell>
        </row>
        <row r="15">
          <cell r="B15" t="str">
            <v>730L12</v>
          </cell>
          <cell r="C15">
            <v>15435</v>
          </cell>
          <cell r="D15" t="str">
            <v>内科</v>
          </cell>
          <cell r="E15">
            <v>15871676733</v>
          </cell>
          <cell r="F15" t="str">
            <v>2022年</v>
          </cell>
          <cell r="G15" t="str">
            <v>住院医师-外院</v>
          </cell>
          <cell r="H15" t="str">
            <v>无</v>
          </cell>
          <cell r="I15" t="str">
            <v>呼吸内科</v>
          </cell>
          <cell r="J15">
            <v>-20</v>
          </cell>
        </row>
        <row r="15">
          <cell r="L15">
            <v>-20</v>
          </cell>
          <cell r="M15">
            <v>-40</v>
          </cell>
        </row>
        <row r="16">
          <cell r="B16" t="str">
            <v>730L15</v>
          </cell>
          <cell r="C16">
            <v>15438</v>
          </cell>
          <cell r="D16" t="str">
            <v>内科</v>
          </cell>
          <cell r="E16">
            <v>18333195775</v>
          </cell>
          <cell r="F16" t="str">
            <v>2022年</v>
          </cell>
          <cell r="G16" t="str">
            <v>住院医师-外院</v>
          </cell>
          <cell r="H16" t="str">
            <v>执业医师</v>
          </cell>
          <cell r="I16" t="str">
            <v>血液内科</v>
          </cell>
        </row>
        <row r="16">
          <cell r="M16">
            <v>0</v>
          </cell>
        </row>
        <row r="17">
          <cell r="B17" t="str">
            <v>730L19</v>
          </cell>
          <cell r="C17">
            <v>15442</v>
          </cell>
          <cell r="D17" t="str">
            <v>内科</v>
          </cell>
          <cell r="E17">
            <v>15957777271</v>
          </cell>
          <cell r="F17" t="str">
            <v>2022年</v>
          </cell>
          <cell r="G17" t="str">
            <v>住院医师-外院</v>
          </cell>
          <cell r="H17" t="str">
            <v>无</v>
          </cell>
          <cell r="I17" t="str">
            <v>肿瘤内科</v>
          </cell>
          <cell r="J17">
            <v>-20</v>
          </cell>
          <cell r="K17">
            <v>-20</v>
          </cell>
        </row>
        <row r="17">
          <cell r="M17">
            <v>-40</v>
          </cell>
        </row>
        <row r="18">
          <cell r="B18" t="str">
            <v>730L16</v>
          </cell>
          <cell r="C18">
            <v>15439</v>
          </cell>
          <cell r="D18" t="str">
            <v>全科医学科</v>
          </cell>
          <cell r="E18">
            <v>15258786600</v>
          </cell>
          <cell r="F18" t="str">
            <v>2022年</v>
          </cell>
          <cell r="G18" t="str">
            <v>住院医师-外院</v>
          </cell>
          <cell r="H18" t="str">
            <v>无</v>
          </cell>
          <cell r="I18" t="str">
            <v>神经内科</v>
          </cell>
          <cell r="J18">
            <v>-20</v>
          </cell>
          <cell r="K18">
            <v>-20</v>
          </cell>
        </row>
        <row r="18">
          <cell r="M18">
            <v>-40</v>
          </cell>
        </row>
        <row r="19">
          <cell r="B19" t="str">
            <v>730L80</v>
          </cell>
          <cell r="C19">
            <v>15505</v>
          </cell>
          <cell r="D19" t="str">
            <v>全科医学科</v>
          </cell>
          <cell r="E19">
            <v>13732029035</v>
          </cell>
          <cell r="F19" t="str">
            <v>2022年</v>
          </cell>
          <cell r="G19" t="str">
            <v>住院医师-外院</v>
          </cell>
          <cell r="H19" t="str">
            <v>无</v>
          </cell>
          <cell r="I19" t="str">
            <v>心血管内科</v>
          </cell>
        </row>
        <row r="19">
          <cell r="M19">
            <v>0</v>
          </cell>
        </row>
        <row r="20">
          <cell r="B20" t="str">
            <v>730L04</v>
          </cell>
          <cell r="C20">
            <v>15427</v>
          </cell>
          <cell r="D20" t="str">
            <v>全科医学科</v>
          </cell>
          <cell r="E20">
            <v>13091926050</v>
          </cell>
          <cell r="F20" t="str">
            <v>2022年</v>
          </cell>
          <cell r="G20" t="str">
            <v>住院医师-外院</v>
          </cell>
          <cell r="H20" t="str">
            <v>无</v>
          </cell>
          <cell r="I20" t="str">
            <v>神经内科</v>
          </cell>
        </row>
        <row r="20">
          <cell r="K20">
            <v>-20</v>
          </cell>
        </row>
        <row r="20">
          <cell r="M20">
            <v>-20</v>
          </cell>
        </row>
        <row r="21">
          <cell r="B21" t="str">
            <v>730L39</v>
          </cell>
          <cell r="C21">
            <v>15462</v>
          </cell>
          <cell r="D21" t="str">
            <v>全科医学科</v>
          </cell>
          <cell r="E21">
            <v>13868491701</v>
          </cell>
          <cell r="F21" t="str">
            <v>2022年</v>
          </cell>
          <cell r="G21" t="str">
            <v>住院医师-外院</v>
          </cell>
          <cell r="H21" t="str">
            <v>无</v>
          </cell>
          <cell r="I21" t="str">
            <v>全科医学科</v>
          </cell>
          <cell r="J21">
            <v>-20</v>
          </cell>
          <cell r="K21">
            <v>-20</v>
          </cell>
        </row>
        <row r="21">
          <cell r="M21">
            <v>-40</v>
          </cell>
        </row>
        <row r="22">
          <cell r="B22" t="str">
            <v>730L54</v>
          </cell>
          <cell r="C22">
            <v>15477</v>
          </cell>
          <cell r="D22" t="str">
            <v>全科医学科</v>
          </cell>
          <cell r="E22">
            <v>18757769551</v>
          </cell>
          <cell r="F22" t="str">
            <v>2022年</v>
          </cell>
          <cell r="G22" t="str">
            <v>住院医师-外院</v>
          </cell>
          <cell r="H22" t="str">
            <v>无</v>
          </cell>
          <cell r="I22" t="str">
            <v>心血管内科</v>
          </cell>
        </row>
        <row r="22">
          <cell r="M22">
            <v>0</v>
          </cell>
        </row>
        <row r="23">
          <cell r="B23" t="str">
            <v>732L19</v>
          </cell>
          <cell r="C23">
            <v>15611</v>
          </cell>
          <cell r="D23" t="str">
            <v>全科医学科</v>
          </cell>
          <cell r="E23">
            <v>13648937969</v>
          </cell>
          <cell r="F23" t="str">
            <v>2022年</v>
          </cell>
          <cell r="G23" t="str">
            <v>住院医师-外院-西藏</v>
          </cell>
          <cell r="H23" t="str">
            <v>无</v>
          </cell>
          <cell r="I23" t="str">
            <v>心血管内科</v>
          </cell>
          <cell r="J23">
            <v>-20</v>
          </cell>
        </row>
        <row r="23">
          <cell r="L23">
            <v>-20</v>
          </cell>
          <cell r="M23">
            <v>-40</v>
          </cell>
        </row>
        <row r="24">
          <cell r="B24" t="str">
            <v>732L20</v>
          </cell>
          <cell r="C24">
            <v>15612</v>
          </cell>
          <cell r="D24" t="str">
            <v>全科医学科</v>
          </cell>
          <cell r="E24">
            <v>13549016722</v>
          </cell>
          <cell r="F24" t="str">
            <v>2022年</v>
          </cell>
          <cell r="G24" t="str">
            <v>住院医师-外院-西藏</v>
          </cell>
          <cell r="H24" t="str">
            <v>无</v>
          </cell>
          <cell r="I24" t="str">
            <v>心血管内科</v>
          </cell>
          <cell r="J24">
            <v>-20</v>
          </cell>
        </row>
        <row r="24">
          <cell r="L24">
            <v>-20</v>
          </cell>
          <cell r="M24">
            <v>-40</v>
          </cell>
        </row>
        <row r="25">
          <cell r="B25" t="str">
            <v>732L25</v>
          </cell>
          <cell r="C25">
            <v>15617</v>
          </cell>
          <cell r="D25" t="str">
            <v>全科医学科</v>
          </cell>
          <cell r="E25">
            <v>13322501184</v>
          </cell>
          <cell r="F25" t="str">
            <v>2022年</v>
          </cell>
          <cell r="G25" t="str">
            <v>住院医师-外院-西藏</v>
          </cell>
          <cell r="H25" t="str">
            <v>无</v>
          </cell>
          <cell r="I25" t="str">
            <v>心血管内科</v>
          </cell>
          <cell r="J25">
            <v>-20</v>
          </cell>
        </row>
        <row r="25">
          <cell r="L25">
            <v>-20</v>
          </cell>
          <cell r="M25">
            <v>-40</v>
          </cell>
        </row>
        <row r="26">
          <cell r="B26" t="str">
            <v>732L24</v>
          </cell>
          <cell r="C26">
            <v>15616</v>
          </cell>
          <cell r="D26" t="str">
            <v>全科医学科</v>
          </cell>
          <cell r="E26">
            <v>18689011910</v>
          </cell>
          <cell r="F26" t="str">
            <v>2022年</v>
          </cell>
          <cell r="G26" t="str">
            <v>住院医师-外院-西藏</v>
          </cell>
          <cell r="H26" t="str">
            <v>执业医师（仅西藏执业）</v>
          </cell>
          <cell r="I26" t="str">
            <v>心血管内科</v>
          </cell>
        </row>
        <row r="26">
          <cell r="K26">
            <v>-20</v>
          </cell>
        </row>
        <row r="26">
          <cell r="M26">
            <v>-20</v>
          </cell>
        </row>
        <row r="27">
          <cell r="B27" t="str">
            <v>732L26</v>
          </cell>
          <cell r="C27">
            <v>15618</v>
          </cell>
          <cell r="D27" t="str">
            <v>全科医学科</v>
          </cell>
          <cell r="E27">
            <v>18042688581</v>
          </cell>
          <cell r="F27" t="str">
            <v>2022年</v>
          </cell>
          <cell r="G27" t="str">
            <v>住院医师-外院-西藏</v>
          </cell>
          <cell r="H27" t="str">
            <v>无</v>
          </cell>
          <cell r="I27" t="str">
            <v>心血管内科</v>
          </cell>
          <cell r="J27">
            <v>-20</v>
          </cell>
          <cell r="K27">
            <v>-20</v>
          </cell>
        </row>
        <row r="27">
          <cell r="M27">
            <v>-40</v>
          </cell>
        </row>
        <row r="28">
          <cell r="B28" t="str">
            <v>7AO036</v>
          </cell>
          <cell r="C28">
            <v>-17227</v>
          </cell>
          <cell r="D28" t="str">
            <v>内科</v>
          </cell>
          <cell r="E28">
            <v>15258721098</v>
          </cell>
          <cell r="F28" t="str">
            <v>2022年</v>
          </cell>
          <cell r="G28" t="str">
            <v>规培研究生</v>
          </cell>
          <cell r="H28" t="str">
            <v>无</v>
          </cell>
          <cell r="I28" t="str">
            <v>消化内科</v>
          </cell>
          <cell r="J28">
            <v>-20</v>
          </cell>
          <cell r="K28">
            <v>-20</v>
          </cell>
        </row>
        <row r="28">
          <cell r="M28">
            <v>-40</v>
          </cell>
        </row>
        <row r="29">
          <cell r="B29" t="str">
            <v>7AO043</v>
          </cell>
          <cell r="C29">
            <v>-17234</v>
          </cell>
          <cell r="D29" t="str">
            <v>内科</v>
          </cell>
          <cell r="E29">
            <v>15257712168</v>
          </cell>
          <cell r="F29" t="str">
            <v>2022年</v>
          </cell>
          <cell r="G29" t="str">
            <v>规培研究生</v>
          </cell>
          <cell r="H29" t="str">
            <v>无</v>
          </cell>
          <cell r="I29" t="str">
            <v>风湿免疫科</v>
          </cell>
        </row>
        <row r="29">
          <cell r="K29">
            <v>-20</v>
          </cell>
          <cell r="L29">
            <v>-20</v>
          </cell>
          <cell r="M29">
            <v>-40</v>
          </cell>
        </row>
        <row r="30">
          <cell r="B30" t="str">
            <v>7AO221</v>
          </cell>
          <cell r="C30">
            <v>-17411</v>
          </cell>
          <cell r="D30" t="str">
            <v>内科</v>
          </cell>
          <cell r="E30">
            <v>13073862997</v>
          </cell>
          <cell r="F30" t="str">
            <v>2022年</v>
          </cell>
          <cell r="G30" t="str">
            <v>规培研究生</v>
          </cell>
          <cell r="H30" t="str">
            <v>无</v>
          </cell>
          <cell r="I30" t="str">
            <v>神经内科</v>
          </cell>
        </row>
        <row r="30">
          <cell r="M30">
            <v>0</v>
          </cell>
        </row>
        <row r="31">
          <cell r="B31" t="str">
            <v>7AO225</v>
          </cell>
          <cell r="C31">
            <v>-17415</v>
          </cell>
          <cell r="D31" t="str">
            <v>内科</v>
          </cell>
          <cell r="E31">
            <v>13757162237</v>
          </cell>
          <cell r="F31" t="str">
            <v>2022年</v>
          </cell>
          <cell r="G31" t="str">
            <v>规培研究生</v>
          </cell>
          <cell r="H31" t="str">
            <v>无</v>
          </cell>
          <cell r="I31" t="str">
            <v>消化内科</v>
          </cell>
        </row>
        <row r="31">
          <cell r="M31">
            <v>0</v>
          </cell>
        </row>
        <row r="32">
          <cell r="B32" t="str">
            <v>7AO236</v>
          </cell>
          <cell r="C32">
            <v>-17426</v>
          </cell>
          <cell r="D32" t="str">
            <v>内科</v>
          </cell>
          <cell r="E32">
            <v>13732053328</v>
          </cell>
          <cell r="F32" t="str">
            <v>2022年</v>
          </cell>
          <cell r="G32" t="str">
            <v>规培研究生</v>
          </cell>
          <cell r="H32" t="str">
            <v>无</v>
          </cell>
          <cell r="I32" t="str">
            <v>皮肤科</v>
          </cell>
          <cell r="J32">
            <v>-20</v>
          </cell>
          <cell r="K32">
            <v>-20</v>
          </cell>
        </row>
        <row r="32">
          <cell r="M32">
            <v>-40</v>
          </cell>
        </row>
        <row r="33">
          <cell r="B33" t="str">
            <v>7AO238</v>
          </cell>
          <cell r="C33">
            <v>-17428</v>
          </cell>
          <cell r="D33" t="str">
            <v>内科</v>
          </cell>
          <cell r="E33">
            <v>17855857966</v>
          </cell>
          <cell r="F33" t="str">
            <v>2022年</v>
          </cell>
          <cell r="G33" t="str">
            <v>规培研究生</v>
          </cell>
          <cell r="H33" t="str">
            <v>无</v>
          </cell>
          <cell r="I33" t="str">
            <v>呼吸内科</v>
          </cell>
        </row>
        <row r="33">
          <cell r="M33">
            <v>0</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报告"/>
      <sheetName val="总表"/>
      <sheetName val="1. 总表原始版"/>
      <sheetName val="1. 总表 (合并半月)"/>
      <sheetName val="1. 总表 (汇总分数）"/>
      <sheetName val="2.第一轮公示反馈"/>
      <sheetName val="2.第二轮公示反馈（预公布版）"/>
      <sheetName val="3.公布版"/>
      <sheetName val="毕教同事分值收集"/>
      <sheetName val="6月考勤情况"/>
    </sheetNames>
    <sheetDataSet>
      <sheetData sheetId="0"/>
      <sheetData sheetId="1"/>
      <sheetData sheetId="2"/>
      <sheetData sheetId="3"/>
      <sheetData sheetId="4"/>
      <sheetData sheetId="5"/>
      <sheetData sheetId="6"/>
      <sheetData sheetId="7"/>
      <sheetData sheetId="8">
        <row r="1">
          <cell r="B1" t="str">
            <v>终身码</v>
          </cell>
          <cell r="C1" t="str">
            <v>ID</v>
          </cell>
          <cell r="D1" t="str">
            <v>培训学科</v>
          </cell>
          <cell r="E1" t="str">
            <v>电话号码</v>
          </cell>
          <cell r="F1" t="str">
            <v>进院年份</v>
          </cell>
          <cell r="G1" t="str">
            <v>属性</v>
          </cell>
          <cell r="H1" t="str">
            <v>执业类型</v>
          </cell>
          <cell r="I1">
            <v>2023.6</v>
          </cell>
          <cell r="J1" t="str">
            <v>消防1</v>
          </cell>
          <cell r="K1" t="str">
            <v>消防2</v>
          </cell>
          <cell r="L1" t="str">
            <v>肝胆</v>
          </cell>
          <cell r="M1" t="str">
            <v>zmy汇总</v>
          </cell>
          <cell r="N1" t="str">
            <v>whh汇总</v>
          </cell>
          <cell r="O1" t="str">
            <v>pw汇总</v>
          </cell>
          <cell r="P1" t="str">
            <v>三基讲座（线下20，线上10）</v>
          </cell>
          <cell r="Q1" t="str">
            <v>技能培训</v>
          </cell>
          <cell r="R1" t="str">
            <v>取得执业医师资格证</v>
          </cell>
          <cell r="S1" t="str">
            <v>上个月</v>
          </cell>
          <cell r="T1" t="str">
            <v>执医注册</v>
          </cell>
          <cell r="U1" t="str">
            <v>上个月</v>
          </cell>
          <cell r="V1" t="str">
            <v>处方权</v>
          </cell>
          <cell r="W1" t="str">
            <v>请假天数</v>
          </cell>
          <cell r="X1" t="str">
            <v>考勤分数</v>
          </cell>
          <cell r="Y1" t="str">
            <v>出勤天数</v>
          </cell>
        </row>
        <row r="2">
          <cell r="B2">
            <v>120085</v>
          </cell>
          <cell r="C2">
            <v>14330</v>
          </cell>
          <cell r="D2" t="str">
            <v>超声医学科</v>
          </cell>
          <cell r="E2">
            <v>18267857931</v>
          </cell>
          <cell r="F2" t="str">
            <v>2020年</v>
          </cell>
          <cell r="G2" t="str">
            <v>住院医师-本院</v>
          </cell>
          <cell r="H2" t="str">
            <v>执业医师</v>
          </cell>
          <cell r="I2" t="str">
            <v>超声科</v>
          </cell>
        </row>
        <row r="2">
          <cell r="M2">
            <v>0</v>
          </cell>
          <cell r="N2">
            <v>0</v>
          </cell>
          <cell r="O2">
            <v>0</v>
          </cell>
          <cell r="P2">
            <v>0</v>
          </cell>
          <cell r="Q2">
            <v>0</v>
          </cell>
          <cell r="R2">
            <v>100</v>
          </cell>
          <cell r="S2">
            <v>150</v>
          </cell>
          <cell r="T2">
            <v>150</v>
          </cell>
          <cell r="U2">
            <v>0</v>
          </cell>
          <cell r="V2">
            <v>0</v>
          </cell>
          <cell r="W2">
            <v>0</v>
          </cell>
          <cell r="X2">
            <v>100</v>
          </cell>
          <cell r="Y2">
            <v>21</v>
          </cell>
        </row>
        <row r="3">
          <cell r="B3" t="str">
            <v>726L03</v>
          </cell>
          <cell r="C3">
            <v>14443</v>
          </cell>
          <cell r="D3" t="str">
            <v>超声医学科</v>
          </cell>
          <cell r="E3">
            <v>18258212254</v>
          </cell>
          <cell r="F3" t="str">
            <v>2020年</v>
          </cell>
          <cell r="G3" t="str">
            <v>住院医师-外院</v>
          </cell>
          <cell r="H3" t="str">
            <v>执业医师</v>
          </cell>
          <cell r="I3" t="str">
            <v>超声科</v>
          </cell>
        </row>
        <row r="3">
          <cell r="M3">
            <v>0</v>
          </cell>
          <cell r="N3">
            <v>0</v>
          </cell>
          <cell r="O3">
            <v>0</v>
          </cell>
          <cell r="P3">
            <v>0</v>
          </cell>
          <cell r="Q3">
            <v>0</v>
          </cell>
          <cell r="R3">
            <v>100</v>
          </cell>
          <cell r="S3">
            <v>150</v>
          </cell>
          <cell r="T3">
            <v>150</v>
          </cell>
          <cell r="U3">
            <v>0</v>
          </cell>
          <cell r="V3">
            <v>0</v>
          </cell>
          <cell r="W3">
            <v>0</v>
          </cell>
          <cell r="X3">
            <v>100</v>
          </cell>
          <cell r="Y3">
            <v>21</v>
          </cell>
        </row>
        <row r="4">
          <cell r="B4" t="str">
            <v>726L04</v>
          </cell>
          <cell r="C4">
            <v>14444</v>
          </cell>
          <cell r="D4" t="str">
            <v>超声医学科</v>
          </cell>
          <cell r="E4">
            <v>15258402907</v>
          </cell>
          <cell r="F4" t="str">
            <v>2020年</v>
          </cell>
          <cell r="G4" t="str">
            <v>住院医师-外院</v>
          </cell>
          <cell r="H4" t="str">
            <v>执业医师</v>
          </cell>
          <cell r="I4" t="str">
            <v>超声科</v>
          </cell>
        </row>
        <row r="4">
          <cell r="M4">
            <v>0</v>
          </cell>
          <cell r="N4">
            <v>0</v>
          </cell>
          <cell r="O4">
            <v>0</v>
          </cell>
          <cell r="P4">
            <v>0</v>
          </cell>
          <cell r="Q4">
            <v>0</v>
          </cell>
          <cell r="R4">
            <v>100</v>
          </cell>
          <cell r="S4">
            <v>150</v>
          </cell>
          <cell r="T4">
            <v>150</v>
          </cell>
          <cell r="U4">
            <v>0</v>
          </cell>
          <cell r="V4">
            <v>0</v>
          </cell>
          <cell r="W4">
            <v>0</v>
          </cell>
          <cell r="X4">
            <v>100</v>
          </cell>
          <cell r="Y4">
            <v>21</v>
          </cell>
        </row>
        <row r="5">
          <cell r="B5" t="str">
            <v>726L05</v>
          </cell>
          <cell r="C5">
            <v>14445</v>
          </cell>
          <cell r="D5" t="str">
            <v>超声医学科</v>
          </cell>
          <cell r="E5">
            <v>15957708392</v>
          </cell>
          <cell r="F5" t="str">
            <v>2020年</v>
          </cell>
          <cell r="G5" t="str">
            <v>住院医师-外院</v>
          </cell>
          <cell r="H5" t="str">
            <v>执业医师</v>
          </cell>
          <cell r="I5" t="str">
            <v>超声科</v>
          </cell>
        </row>
        <row r="5">
          <cell r="M5">
            <v>0</v>
          </cell>
          <cell r="N5">
            <v>0</v>
          </cell>
          <cell r="O5">
            <v>0</v>
          </cell>
          <cell r="P5">
            <v>0</v>
          </cell>
          <cell r="Q5">
            <v>0</v>
          </cell>
          <cell r="R5">
            <v>100</v>
          </cell>
          <cell r="S5">
            <v>150</v>
          </cell>
          <cell r="T5">
            <v>150</v>
          </cell>
          <cell r="U5">
            <v>0</v>
          </cell>
          <cell r="V5">
            <v>0</v>
          </cell>
          <cell r="W5">
            <v>0</v>
          </cell>
          <cell r="X5">
            <v>100</v>
          </cell>
          <cell r="Y5">
            <v>21</v>
          </cell>
        </row>
        <row r="6">
          <cell r="B6" t="str">
            <v>726L06</v>
          </cell>
          <cell r="C6">
            <v>14446</v>
          </cell>
          <cell r="D6" t="str">
            <v>超声医学科</v>
          </cell>
          <cell r="E6">
            <v>18787235958</v>
          </cell>
          <cell r="F6" t="str">
            <v>2020年</v>
          </cell>
          <cell r="G6" t="str">
            <v>住院医师-外院</v>
          </cell>
          <cell r="H6" t="str">
            <v>无</v>
          </cell>
          <cell r="I6" t="str">
            <v>超声科</v>
          </cell>
        </row>
        <row r="6">
          <cell r="M6">
            <v>0</v>
          </cell>
          <cell r="N6">
            <v>0</v>
          </cell>
          <cell r="O6">
            <v>0</v>
          </cell>
          <cell r="P6">
            <v>0</v>
          </cell>
          <cell r="Q6">
            <v>0</v>
          </cell>
          <cell r="R6">
            <v>0</v>
          </cell>
          <cell r="S6">
            <v>0</v>
          </cell>
          <cell r="T6">
            <v>0</v>
          </cell>
          <cell r="U6">
            <v>0</v>
          </cell>
          <cell r="V6">
            <v>0</v>
          </cell>
          <cell r="W6">
            <v>0</v>
          </cell>
          <cell r="X6">
            <v>100</v>
          </cell>
          <cell r="Y6">
            <v>21</v>
          </cell>
        </row>
        <row r="7">
          <cell r="B7" t="str">
            <v>726L07</v>
          </cell>
          <cell r="C7">
            <v>14447</v>
          </cell>
          <cell r="D7" t="str">
            <v>超声医学科</v>
          </cell>
          <cell r="E7">
            <v>15906480464</v>
          </cell>
          <cell r="F7" t="str">
            <v>2020年</v>
          </cell>
          <cell r="G7" t="str">
            <v>住院医师-外院</v>
          </cell>
          <cell r="H7" t="str">
            <v>执业医师</v>
          </cell>
          <cell r="I7" t="str">
            <v>超声科</v>
          </cell>
        </row>
        <row r="7">
          <cell r="M7">
            <v>0</v>
          </cell>
          <cell r="N7">
            <v>0</v>
          </cell>
          <cell r="O7">
            <v>0</v>
          </cell>
          <cell r="P7">
            <v>0</v>
          </cell>
          <cell r="Q7">
            <v>0</v>
          </cell>
          <cell r="R7">
            <v>100</v>
          </cell>
          <cell r="S7">
            <v>150</v>
          </cell>
          <cell r="T7">
            <v>150</v>
          </cell>
          <cell r="U7">
            <v>0</v>
          </cell>
          <cell r="V7">
            <v>0</v>
          </cell>
          <cell r="W7">
            <v>0</v>
          </cell>
          <cell r="X7">
            <v>100</v>
          </cell>
          <cell r="Y7">
            <v>21</v>
          </cell>
        </row>
        <row r="8">
          <cell r="B8">
            <v>120057</v>
          </cell>
          <cell r="C8">
            <v>14303</v>
          </cell>
          <cell r="D8" t="str">
            <v>耳鼻咽喉科</v>
          </cell>
          <cell r="E8">
            <v>13958845120</v>
          </cell>
          <cell r="F8" t="str">
            <v>2020年</v>
          </cell>
          <cell r="G8" t="str">
            <v>住院医师-本院</v>
          </cell>
          <cell r="H8" t="str">
            <v>执业医师</v>
          </cell>
          <cell r="I8" t="str">
            <v>耳鼻喉科（鼻科病房）</v>
          </cell>
        </row>
        <row r="8">
          <cell r="M8">
            <v>0</v>
          </cell>
          <cell r="N8">
            <v>0</v>
          </cell>
          <cell r="O8">
            <v>0</v>
          </cell>
          <cell r="P8">
            <v>0</v>
          </cell>
          <cell r="Q8">
            <v>0</v>
          </cell>
          <cell r="R8">
            <v>100</v>
          </cell>
          <cell r="S8">
            <v>150</v>
          </cell>
          <cell r="T8">
            <v>150</v>
          </cell>
          <cell r="U8">
            <v>100</v>
          </cell>
          <cell r="V8">
            <v>100</v>
          </cell>
          <cell r="W8">
            <v>0</v>
          </cell>
          <cell r="X8">
            <v>100</v>
          </cell>
          <cell r="Y8">
            <v>21</v>
          </cell>
        </row>
        <row r="9">
          <cell r="B9" t="str">
            <v>726L08</v>
          </cell>
          <cell r="C9">
            <v>14448</v>
          </cell>
          <cell r="D9" t="str">
            <v>耳鼻咽喉科</v>
          </cell>
          <cell r="E9">
            <v>15057532526</v>
          </cell>
          <cell r="F9" t="str">
            <v>2020年</v>
          </cell>
          <cell r="G9" t="str">
            <v>住院医师-外院</v>
          </cell>
          <cell r="H9" t="str">
            <v>执业医师</v>
          </cell>
          <cell r="I9" t="str">
            <v>耳鼻喉科（喉科门诊）</v>
          </cell>
        </row>
        <row r="9">
          <cell r="M9">
            <v>0</v>
          </cell>
          <cell r="N9">
            <v>0</v>
          </cell>
          <cell r="O9">
            <v>20</v>
          </cell>
          <cell r="P9">
            <v>20</v>
          </cell>
          <cell r="Q9">
            <v>0</v>
          </cell>
          <cell r="R9">
            <v>100</v>
          </cell>
          <cell r="S9">
            <v>150</v>
          </cell>
          <cell r="T9">
            <v>150</v>
          </cell>
          <cell r="U9">
            <v>100</v>
          </cell>
          <cell r="V9">
            <v>100</v>
          </cell>
          <cell r="W9">
            <v>0</v>
          </cell>
          <cell r="X9">
            <v>100</v>
          </cell>
          <cell r="Y9">
            <v>21</v>
          </cell>
        </row>
        <row r="10">
          <cell r="B10" t="str">
            <v>726L09</v>
          </cell>
          <cell r="C10">
            <v>14449</v>
          </cell>
          <cell r="D10" t="str">
            <v>耳鼻咽喉科</v>
          </cell>
          <cell r="E10">
            <v>15558816360</v>
          </cell>
          <cell r="F10" t="str">
            <v>2020年</v>
          </cell>
          <cell r="G10" t="str">
            <v>住院医师-外院</v>
          </cell>
          <cell r="H10" t="str">
            <v>执业医师</v>
          </cell>
          <cell r="I10" t="str">
            <v>耳鼻喉科（耳科门诊）</v>
          </cell>
        </row>
        <row r="10">
          <cell r="M10">
            <v>0</v>
          </cell>
          <cell r="N10">
            <v>0</v>
          </cell>
          <cell r="O10">
            <v>20</v>
          </cell>
          <cell r="P10">
            <v>20</v>
          </cell>
          <cell r="Q10">
            <v>0</v>
          </cell>
          <cell r="R10">
            <v>100</v>
          </cell>
          <cell r="S10">
            <v>150</v>
          </cell>
          <cell r="T10">
            <v>150</v>
          </cell>
          <cell r="U10">
            <v>0</v>
          </cell>
          <cell r="V10">
            <v>0</v>
          </cell>
          <cell r="W10">
            <v>0</v>
          </cell>
          <cell r="X10">
            <v>100</v>
          </cell>
          <cell r="Y10">
            <v>21</v>
          </cell>
        </row>
        <row r="11">
          <cell r="B11" t="str">
            <v>726L10</v>
          </cell>
          <cell r="C11">
            <v>14450</v>
          </cell>
          <cell r="D11" t="str">
            <v>耳鼻咽喉科</v>
          </cell>
          <cell r="E11">
            <v>15888246698</v>
          </cell>
          <cell r="F11" t="str">
            <v>2020年</v>
          </cell>
          <cell r="G11" t="str">
            <v>住院医师-外院</v>
          </cell>
          <cell r="H11" t="str">
            <v>执业医师</v>
          </cell>
          <cell r="I11" t="str">
            <v>耳鼻喉科（鼻科门诊）</v>
          </cell>
        </row>
        <row r="11">
          <cell r="M11">
            <v>0</v>
          </cell>
          <cell r="N11">
            <v>0</v>
          </cell>
          <cell r="O11">
            <v>0</v>
          </cell>
          <cell r="P11">
            <v>0</v>
          </cell>
          <cell r="Q11">
            <v>0</v>
          </cell>
          <cell r="R11">
            <v>100</v>
          </cell>
          <cell r="S11">
            <v>150</v>
          </cell>
          <cell r="T11">
            <v>150</v>
          </cell>
          <cell r="U11">
            <v>100</v>
          </cell>
          <cell r="V11">
            <v>100</v>
          </cell>
          <cell r="W11">
            <v>0</v>
          </cell>
          <cell r="X11">
            <v>100</v>
          </cell>
          <cell r="Y11">
            <v>21</v>
          </cell>
        </row>
        <row r="12">
          <cell r="B12">
            <v>120081</v>
          </cell>
          <cell r="C12">
            <v>14326</v>
          </cell>
          <cell r="D12" t="str">
            <v>放射科</v>
          </cell>
          <cell r="E12">
            <v>18757744401</v>
          </cell>
          <cell r="F12" t="str">
            <v>2020年</v>
          </cell>
          <cell r="G12" t="str">
            <v>住院医师-本院</v>
          </cell>
          <cell r="H12" t="str">
            <v>执业医师</v>
          </cell>
          <cell r="I12" t="str">
            <v>放射科（MR）</v>
          </cell>
        </row>
        <row r="12">
          <cell r="M12">
            <v>0</v>
          </cell>
          <cell r="N12">
            <v>0</v>
          </cell>
          <cell r="O12">
            <v>0</v>
          </cell>
          <cell r="P12">
            <v>0</v>
          </cell>
          <cell r="Q12">
            <v>0</v>
          </cell>
          <cell r="R12">
            <v>100</v>
          </cell>
          <cell r="S12">
            <v>150</v>
          </cell>
          <cell r="T12">
            <v>150</v>
          </cell>
          <cell r="U12">
            <v>0</v>
          </cell>
          <cell r="V12">
            <v>100</v>
          </cell>
          <cell r="W12">
            <v>0</v>
          </cell>
          <cell r="X12">
            <v>100</v>
          </cell>
          <cell r="Y12">
            <v>21</v>
          </cell>
        </row>
        <row r="13">
          <cell r="B13" t="str">
            <v>726L11</v>
          </cell>
          <cell r="C13">
            <v>14451</v>
          </cell>
          <cell r="D13" t="str">
            <v>放射科</v>
          </cell>
          <cell r="E13">
            <v>15968762992</v>
          </cell>
          <cell r="F13" t="str">
            <v>2020年</v>
          </cell>
          <cell r="G13" t="str">
            <v>住院医师-外院</v>
          </cell>
          <cell r="H13" t="str">
            <v>执业医师</v>
          </cell>
          <cell r="I13" t="str">
            <v>放射科（造影)</v>
          </cell>
        </row>
        <row r="13">
          <cell r="M13">
            <v>0</v>
          </cell>
          <cell r="N13">
            <v>0</v>
          </cell>
          <cell r="O13">
            <v>0</v>
          </cell>
          <cell r="P13">
            <v>0</v>
          </cell>
          <cell r="Q13">
            <v>0</v>
          </cell>
          <cell r="R13">
            <v>100</v>
          </cell>
          <cell r="S13">
            <v>150</v>
          </cell>
          <cell r="T13">
            <v>150</v>
          </cell>
          <cell r="U13">
            <v>0</v>
          </cell>
          <cell r="V13">
            <v>0</v>
          </cell>
          <cell r="W13">
            <v>0</v>
          </cell>
          <cell r="X13">
            <v>100</v>
          </cell>
          <cell r="Y13">
            <v>21</v>
          </cell>
        </row>
        <row r="14">
          <cell r="B14" t="str">
            <v>726L12</v>
          </cell>
          <cell r="C14">
            <v>14452</v>
          </cell>
          <cell r="D14" t="str">
            <v>放射科</v>
          </cell>
          <cell r="E14">
            <v>18805883798</v>
          </cell>
          <cell r="F14" t="str">
            <v>2020年</v>
          </cell>
          <cell r="G14" t="str">
            <v>住院医师-外院</v>
          </cell>
          <cell r="H14" t="str">
            <v>执业医师</v>
          </cell>
          <cell r="I14" t="str">
            <v>放射科（普放CT)</v>
          </cell>
        </row>
        <row r="14">
          <cell r="M14">
            <v>0</v>
          </cell>
          <cell r="N14">
            <v>0</v>
          </cell>
          <cell r="O14">
            <v>0</v>
          </cell>
          <cell r="P14">
            <v>0</v>
          </cell>
          <cell r="Q14">
            <v>0</v>
          </cell>
          <cell r="R14">
            <v>100</v>
          </cell>
          <cell r="S14">
            <v>150</v>
          </cell>
          <cell r="T14">
            <v>150</v>
          </cell>
          <cell r="U14">
            <v>0</v>
          </cell>
          <cell r="V14">
            <v>0</v>
          </cell>
          <cell r="W14">
            <v>0</v>
          </cell>
          <cell r="X14">
            <v>100</v>
          </cell>
          <cell r="Y14">
            <v>21</v>
          </cell>
        </row>
        <row r="15">
          <cell r="B15" t="str">
            <v>726L13</v>
          </cell>
          <cell r="C15">
            <v>14453</v>
          </cell>
          <cell r="D15" t="str">
            <v>放射科</v>
          </cell>
          <cell r="E15">
            <v>15663162753</v>
          </cell>
          <cell r="F15" t="str">
            <v>2020年</v>
          </cell>
          <cell r="G15" t="str">
            <v>住院医师-外院</v>
          </cell>
          <cell r="H15" t="str">
            <v>执业医师</v>
          </cell>
          <cell r="I15" t="str">
            <v>放射科（普放CT)</v>
          </cell>
        </row>
        <row r="15">
          <cell r="M15">
            <v>0</v>
          </cell>
          <cell r="N15">
            <v>0</v>
          </cell>
          <cell r="O15">
            <v>0</v>
          </cell>
          <cell r="P15">
            <v>0</v>
          </cell>
          <cell r="Q15">
            <v>0</v>
          </cell>
          <cell r="R15">
            <v>100</v>
          </cell>
          <cell r="S15">
            <v>150</v>
          </cell>
          <cell r="T15">
            <v>150</v>
          </cell>
          <cell r="U15">
            <v>0</v>
          </cell>
          <cell r="V15">
            <v>0</v>
          </cell>
          <cell r="W15">
            <v>0</v>
          </cell>
          <cell r="X15">
            <v>100</v>
          </cell>
          <cell r="Y15">
            <v>21</v>
          </cell>
        </row>
        <row r="16">
          <cell r="B16" t="str">
            <v>726L14</v>
          </cell>
          <cell r="C16">
            <v>14454</v>
          </cell>
          <cell r="D16" t="str">
            <v>放射科</v>
          </cell>
          <cell r="E16">
            <v>15858510939</v>
          </cell>
          <cell r="F16" t="str">
            <v>2020年</v>
          </cell>
          <cell r="G16" t="str">
            <v>住院医师-外院</v>
          </cell>
          <cell r="H16" t="str">
            <v>执业医师</v>
          </cell>
          <cell r="I16" t="str">
            <v>介入科</v>
          </cell>
        </row>
        <row r="16">
          <cell r="M16">
            <v>0</v>
          </cell>
          <cell r="N16">
            <v>0</v>
          </cell>
          <cell r="O16">
            <v>0</v>
          </cell>
          <cell r="P16">
            <v>0</v>
          </cell>
          <cell r="Q16">
            <v>0</v>
          </cell>
          <cell r="R16">
            <v>100</v>
          </cell>
          <cell r="S16">
            <v>150</v>
          </cell>
          <cell r="T16">
            <v>150</v>
          </cell>
          <cell r="U16">
            <v>0</v>
          </cell>
          <cell r="V16">
            <v>0</v>
          </cell>
          <cell r="W16">
            <v>0</v>
          </cell>
          <cell r="X16">
            <v>100</v>
          </cell>
          <cell r="Y16">
            <v>21</v>
          </cell>
        </row>
        <row r="17">
          <cell r="B17" t="str">
            <v>727L47</v>
          </cell>
          <cell r="C17">
            <v>14647</v>
          </cell>
          <cell r="D17" t="str">
            <v>放射科</v>
          </cell>
          <cell r="E17">
            <v>15757791416</v>
          </cell>
          <cell r="F17" t="str">
            <v>2020年</v>
          </cell>
          <cell r="G17" t="str">
            <v>住院医师-外院</v>
          </cell>
          <cell r="H17" t="str">
            <v>执业医师</v>
          </cell>
          <cell r="I17" t="str">
            <v>超声科</v>
          </cell>
        </row>
        <row r="17">
          <cell r="M17">
            <v>0</v>
          </cell>
          <cell r="N17">
            <v>0</v>
          </cell>
          <cell r="O17">
            <v>0</v>
          </cell>
          <cell r="P17">
            <v>0</v>
          </cell>
          <cell r="Q17">
            <v>0</v>
          </cell>
          <cell r="R17">
            <v>100</v>
          </cell>
          <cell r="S17">
            <v>150</v>
          </cell>
          <cell r="T17">
            <v>150</v>
          </cell>
          <cell r="U17">
            <v>0</v>
          </cell>
          <cell r="V17">
            <v>0</v>
          </cell>
          <cell r="W17">
            <v>0</v>
          </cell>
          <cell r="X17">
            <v>100</v>
          </cell>
          <cell r="Y17">
            <v>21</v>
          </cell>
        </row>
        <row r="18">
          <cell r="B18">
            <v>120052</v>
          </cell>
          <cell r="C18">
            <v>14295</v>
          </cell>
          <cell r="D18" t="str">
            <v>妇产科</v>
          </cell>
          <cell r="E18">
            <v>13676587779</v>
          </cell>
          <cell r="F18" t="str">
            <v>2020年</v>
          </cell>
          <cell r="G18" t="str">
            <v>住院医师-本院</v>
          </cell>
          <cell r="H18" t="str">
            <v>执业医师</v>
          </cell>
          <cell r="I18" t="str">
            <v>产科病房</v>
          </cell>
        </row>
        <row r="18">
          <cell r="M18">
            <v>0</v>
          </cell>
          <cell r="N18">
            <v>0</v>
          </cell>
          <cell r="O18">
            <v>0</v>
          </cell>
          <cell r="P18">
            <v>0</v>
          </cell>
          <cell r="Q18">
            <v>0</v>
          </cell>
          <cell r="R18">
            <v>100</v>
          </cell>
          <cell r="S18">
            <v>150</v>
          </cell>
          <cell r="T18">
            <v>150</v>
          </cell>
          <cell r="U18">
            <v>100</v>
          </cell>
          <cell r="V18">
            <v>100</v>
          </cell>
          <cell r="W18">
            <v>0</v>
          </cell>
          <cell r="X18">
            <v>100</v>
          </cell>
          <cell r="Y18">
            <v>21</v>
          </cell>
        </row>
        <row r="19">
          <cell r="B19">
            <v>120054</v>
          </cell>
          <cell r="C19">
            <v>14297</v>
          </cell>
          <cell r="D19" t="str">
            <v>妇产科</v>
          </cell>
          <cell r="E19">
            <v>15258790535</v>
          </cell>
          <cell r="F19" t="str">
            <v>2020年</v>
          </cell>
          <cell r="G19" t="str">
            <v>住院医师-本院</v>
          </cell>
          <cell r="H19" t="str">
            <v>执业医师</v>
          </cell>
          <cell r="I19" t="str">
            <v>放射科</v>
          </cell>
        </row>
        <row r="19">
          <cell r="M19">
            <v>0</v>
          </cell>
          <cell r="N19">
            <v>0</v>
          </cell>
          <cell r="O19">
            <v>0</v>
          </cell>
          <cell r="P19">
            <v>0</v>
          </cell>
          <cell r="Q19">
            <v>0</v>
          </cell>
          <cell r="R19">
            <v>100</v>
          </cell>
          <cell r="S19">
            <v>150</v>
          </cell>
          <cell r="T19">
            <v>150</v>
          </cell>
          <cell r="U19">
            <v>100</v>
          </cell>
          <cell r="V19">
            <v>100</v>
          </cell>
          <cell r="W19">
            <v>0</v>
          </cell>
          <cell r="X19">
            <v>100</v>
          </cell>
          <cell r="Y19">
            <v>21</v>
          </cell>
        </row>
        <row r="20">
          <cell r="B20" t="str">
            <v>726L15</v>
          </cell>
          <cell r="C20">
            <v>14455</v>
          </cell>
          <cell r="D20" t="str">
            <v>妇产科</v>
          </cell>
          <cell r="E20">
            <v>13695755463</v>
          </cell>
          <cell r="F20" t="str">
            <v>2020年</v>
          </cell>
          <cell r="G20" t="str">
            <v>住院医师-外院</v>
          </cell>
          <cell r="H20" t="str">
            <v>执业医师</v>
          </cell>
          <cell r="I20" t="str">
            <v>超声科</v>
          </cell>
        </row>
        <row r="20">
          <cell r="M20">
            <v>0</v>
          </cell>
          <cell r="N20">
            <v>0</v>
          </cell>
          <cell r="O20">
            <v>0</v>
          </cell>
          <cell r="P20">
            <v>0</v>
          </cell>
          <cell r="Q20">
            <v>0</v>
          </cell>
          <cell r="R20">
            <v>100</v>
          </cell>
          <cell r="S20">
            <v>150</v>
          </cell>
          <cell r="T20">
            <v>150</v>
          </cell>
          <cell r="U20">
            <v>100</v>
          </cell>
          <cell r="V20">
            <v>100</v>
          </cell>
          <cell r="W20">
            <v>0</v>
          </cell>
          <cell r="X20">
            <v>100</v>
          </cell>
          <cell r="Y20">
            <v>21</v>
          </cell>
        </row>
        <row r="21">
          <cell r="B21" t="str">
            <v>726L16</v>
          </cell>
          <cell r="C21">
            <v>14456</v>
          </cell>
          <cell r="D21" t="str">
            <v>妇产科</v>
          </cell>
          <cell r="E21">
            <v>15988706778</v>
          </cell>
          <cell r="F21" t="str">
            <v>2020年</v>
          </cell>
          <cell r="G21" t="str">
            <v>住院医师-外院</v>
          </cell>
          <cell r="H21" t="str">
            <v>执业医师</v>
          </cell>
          <cell r="I21" t="str">
            <v>产科病房</v>
          </cell>
        </row>
        <row r="21">
          <cell r="M21">
            <v>0</v>
          </cell>
          <cell r="N21">
            <v>0</v>
          </cell>
          <cell r="O21">
            <v>0</v>
          </cell>
          <cell r="P21">
            <v>0</v>
          </cell>
          <cell r="Q21">
            <v>0</v>
          </cell>
          <cell r="R21">
            <v>100</v>
          </cell>
          <cell r="S21">
            <v>150</v>
          </cell>
          <cell r="T21">
            <v>150</v>
          </cell>
          <cell r="U21">
            <v>100</v>
          </cell>
          <cell r="V21">
            <v>100</v>
          </cell>
          <cell r="W21">
            <v>3</v>
          </cell>
          <cell r="X21">
            <v>85.7142857142857</v>
          </cell>
          <cell r="Y21">
            <v>18</v>
          </cell>
        </row>
        <row r="22">
          <cell r="B22" t="str">
            <v>726L17</v>
          </cell>
          <cell r="C22">
            <v>14457</v>
          </cell>
          <cell r="D22" t="str">
            <v>妇产科</v>
          </cell>
          <cell r="E22">
            <v>15757302599</v>
          </cell>
          <cell r="F22" t="str">
            <v>2020年</v>
          </cell>
          <cell r="G22" t="str">
            <v>住院医师-外院</v>
          </cell>
          <cell r="H22" t="str">
            <v>执业医师</v>
          </cell>
          <cell r="I22" t="str">
            <v>妇科门诊</v>
          </cell>
        </row>
        <row r="22">
          <cell r="M22">
            <v>0</v>
          </cell>
          <cell r="N22">
            <v>0</v>
          </cell>
          <cell r="O22">
            <v>0</v>
          </cell>
          <cell r="P22">
            <v>0</v>
          </cell>
          <cell r="Q22">
            <v>0</v>
          </cell>
          <cell r="R22">
            <v>100</v>
          </cell>
          <cell r="S22">
            <v>150</v>
          </cell>
          <cell r="T22">
            <v>150</v>
          </cell>
          <cell r="U22">
            <v>100</v>
          </cell>
          <cell r="V22">
            <v>100</v>
          </cell>
          <cell r="W22">
            <v>0</v>
          </cell>
          <cell r="X22">
            <v>100</v>
          </cell>
          <cell r="Y22">
            <v>21</v>
          </cell>
        </row>
        <row r="23">
          <cell r="B23" t="str">
            <v>726L18</v>
          </cell>
          <cell r="C23">
            <v>14458</v>
          </cell>
          <cell r="D23" t="str">
            <v>妇产科</v>
          </cell>
          <cell r="E23">
            <v>13906668349</v>
          </cell>
          <cell r="F23" t="str">
            <v>2020年</v>
          </cell>
          <cell r="G23" t="str">
            <v>住院医师-外院</v>
          </cell>
          <cell r="H23" t="str">
            <v>执业医师</v>
          </cell>
          <cell r="I23" t="str">
            <v>妇科病房</v>
          </cell>
        </row>
        <row r="23">
          <cell r="M23">
            <v>0</v>
          </cell>
          <cell r="N23">
            <v>0</v>
          </cell>
          <cell r="O23">
            <v>0</v>
          </cell>
          <cell r="P23">
            <v>0</v>
          </cell>
          <cell r="Q23">
            <v>0</v>
          </cell>
          <cell r="R23">
            <v>100</v>
          </cell>
          <cell r="S23">
            <v>150</v>
          </cell>
          <cell r="T23">
            <v>150</v>
          </cell>
          <cell r="U23">
            <v>100</v>
          </cell>
          <cell r="V23">
            <v>100</v>
          </cell>
          <cell r="W23">
            <v>0</v>
          </cell>
          <cell r="X23">
            <v>100</v>
          </cell>
          <cell r="Y23">
            <v>21</v>
          </cell>
        </row>
        <row r="24">
          <cell r="B24">
            <v>120049</v>
          </cell>
          <cell r="C24">
            <v>14292</v>
          </cell>
          <cell r="D24" t="str">
            <v>骨科</v>
          </cell>
          <cell r="E24">
            <v>15967716976</v>
          </cell>
          <cell r="F24" t="str">
            <v>2020年</v>
          </cell>
          <cell r="G24" t="str">
            <v>住院医师-本院</v>
          </cell>
          <cell r="H24" t="str">
            <v>执业医师</v>
          </cell>
          <cell r="I24" t="str">
            <v>胃肠外科</v>
          </cell>
        </row>
        <row r="24">
          <cell r="M24">
            <v>0</v>
          </cell>
          <cell r="N24">
            <v>0</v>
          </cell>
          <cell r="O24">
            <v>0</v>
          </cell>
          <cell r="P24">
            <v>0</v>
          </cell>
          <cell r="Q24">
            <v>0</v>
          </cell>
          <cell r="R24">
            <v>100</v>
          </cell>
          <cell r="S24">
            <v>150</v>
          </cell>
          <cell r="T24">
            <v>150</v>
          </cell>
          <cell r="U24">
            <v>100</v>
          </cell>
          <cell r="V24">
            <v>100</v>
          </cell>
          <cell r="W24">
            <v>0</v>
          </cell>
          <cell r="X24">
            <v>100</v>
          </cell>
          <cell r="Y24">
            <v>21</v>
          </cell>
        </row>
        <row r="25">
          <cell r="B25" t="str">
            <v>726L19</v>
          </cell>
          <cell r="C25">
            <v>14459</v>
          </cell>
          <cell r="D25" t="str">
            <v>骨科</v>
          </cell>
          <cell r="E25">
            <v>13968755009</v>
          </cell>
          <cell r="F25" t="str">
            <v>2020年</v>
          </cell>
          <cell r="G25" t="str">
            <v>住院医师-外院</v>
          </cell>
          <cell r="H25" t="str">
            <v>无</v>
          </cell>
          <cell r="I25" t="str">
            <v>骨科（运动医学）</v>
          </cell>
        </row>
        <row r="25">
          <cell r="M25">
            <v>0</v>
          </cell>
          <cell r="N25">
            <v>0</v>
          </cell>
          <cell r="O25">
            <v>0</v>
          </cell>
          <cell r="P25">
            <v>0</v>
          </cell>
          <cell r="Q25">
            <v>0</v>
          </cell>
          <cell r="R25">
            <v>0</v>
          </cell>
          <cell r="S25">
            <v>0</v>
          </cell>
          <cell r="T25">
            <v>0</v>
          </cell>
          <cell r="U25">
            <v>0</v>
          </cell>
          <cell r="V25">
            <v>0</v>
          </cell>
          <cell r="W25">
            <v>0</v>
          </cell>
          <cell r="X25">
            <v>100</v>
          </cell>
          <cell r="Y25">
            <v>21</v>
          </cell>
        </row>
        <row r="26">
          <cell r="B26">
            <v>120003</v>
          </cell>
          <cell r="C26">
            <v>14247</v>
          </cell>
          <cell r="D26" t="str">
            <v>急诊科</v>
          </cell>
          <cell r="E26">
            <v>13396777782</v>
          </cell>
          <cell r="F26" t="str">
            <v>2020年</v>
          </cell>
          <cell r="G26" t="str">
            <v>住院医师-本院</v>
          </cell>
          <cell r="H26" t="str">
            <v>执业医师</v>
          </cell>
          <cell r="I26" t="str">
            <v>妇科病房+产科病房</v>
          </cell>
        </row>
        <row r="26">
          <cell r="M26">
            <v>0</v>
          </cell>
          <cell r="N26">
            <v>0</v>
          </cell>
          <cell r="O26">
            <v>20</v>
          </cell>
          <cell r="P26">
            <v>20</v>
          </cell>
          <cell r="Q26">
            <v>0</v>
          </cell>
          <cell r="R26">
            <v>100</v>
          </cell>
          <cell r="S26">
            <v>150</v>
          </cell>
          <cell r="T26">
            <v>150</v>
          </cell>
          <cell r="U26">
            <v>100</v>
          </cell>
          <cell r="V26">
            <v>100</v>
          </cell>
          <cell r="W26">
            <v>0</v>
          </cell>
          <cell r="X26">
            <v>100</v>
          </cell>
          <cell r="Y26">
            <v>21</v>
          </cell>
        </row>
        <row r="27">
          <cell r="B27">
            <v>120001</v>
          </cell>
          <cell r="C27">
            <v>14245</v>
          </cell>
          <cell r="D27" t="str">
            <v>急诊科</v>
          </cell>
          <cell r="E27">
            <v>13362793818</v>
          </cell>
          <cell r="F27" t="str">
            <v>2020年</v>
          </cell>
          <cell r="G27" t="str">
            <v>住院医师-本院</v>
          </cell>
          <cell r="H27" t="str">
            <v>执业医师</v>
          </cell>
          <cell r="I27" t="str">
            <v>急诊内科</v>
          </cell>
        </row>
        <row r="27">
          <cell r="M27">
            <v>0</v>
          </cell>
          <cell r="N27">
            <v>0</v>
          </cell>
          <cell r="O27">
            <v>0</v>
          </cell>
          <cell r="P27">
            <v>0</v>
          </cell>
          <cell r="Q27">
            <v>0</v>
          </cell>
          <cell r="R27">
            <v>100</v>
          </cell>
          <cell r="S27">
            <v>150</v>
          </cell>
          <cell r="T27">
            <v>150</v>
          </cell>
          <cell r="U27">
            <v>100</v>
          </cell>
          <cell r="V27">
            <v>100</v>
          </cell>
          <cell r="W27">
            <v>0</v>
          </cell>
          <cell r="X27">
            <v>100</v>
          </cell>
          <cell r="Y27">
            <v>21</v>
          </cell>
        </row>
        <row r="28">
          <cell r="B28" t="str">
            <v>726L20</v>
          </cell>
          <cell r="C28">
            <v>14460</v>
          </cell>
          <cell r="D28" t="str">
            <v>急诊科</v>
          </cell>
          <cell r="E28">
            <v>15867732432</v>
          </cell>
          <cell r="F28" t="str">
            <v>2020年</v>
          </cell>
          <cell r="G28" t="str">
            <v>住院医师-外院</v>
          </cell>
          <cell r="H28" t="str">
            <v>执业医师</v>
          </cell>
          <cell r="I28" t="str">
            <v>呼吸内科</v>
          </cell>
        </row>
        <row r="28">
          <cell r="M28">
            <v>0</v>
          </cell>
          <cell r="N28">
            <v>0</v>
          </cell>
          <cell r="O28">
            <v>0</v>
          </cell>
          <cell r="P28">
            <v>0</v>
          </cell>
          <cell r="Q28">
            <v>0</v>
          </cell>
          <cell r="R28">
            <v>100</v>
          </cell>
          <cell r="S28">
            <v>150</v>
          </cell>
          <cell r="T28">
            <v>150</v>
          </cell>
          <cell r="U28">
            <v>100</v>
          </cell>
          <cell r="V28">
            <v>100</v>
          </cell>
          <cell r="W28">
            <v>0</v>
          </cell>
          <cell r="X28">
            <v>100</v>
          </cell>
          <cell r="Y28">
            <v>21</v>
          </cell>
        </row>
        <row r="29">
          <cell r="B29" t="str">
            <v>726L22</v>
          </cell>
          <cell r="C29">
            <v>14462</v>
          </cell>
          <cell r="D29" t="str">
            <v>急诊科</v>
          </cell>
          <cell r="E29">
            <v>13234363163</v>
          </cell>
          <cell r="F29" t="str">
            <v>2020年</v>
          </cell>
          <cell r="G29" t="str">
            <v>住院医师-外院</v>
          </cell>
          <cell r="H29" t="str">
            <v>执业医师</v>
          </cell>
          <cell r="I29" t="str">
            <v>急诊科（急门诊）</v>
          </cell>
          <cell r="J29">
            <v>20</v>
          </cell>
        </row>
        <row r="29">
          <cell r="L29">
            <v>20</v>
          </cell>
          <cell r="M29">
            <v>40</v>
          </cell>
          <cell r="N29">
            <v>0</v>
          </cell>
          <cell r="O29">
            <v>20</v>
          </cell>
          <cell r="P29">
            <v>60</v>
          </cell>
          <cell r="Q29">
            <v>20</v>
          </cell>
          <cell r="R29">
            <v>100</v>
          </cell>
          <cell r="S29">
            <v>150</v>
          </cell>
          <cell r="T29">
            <v>150</v>
          </cell>
          <cell r="U29">
            <v>100</v>
          </cell>
          <cell r="V29">
            <v>100</v>
          </cell>
          <cell r="W29">
            <v>0</v>
          </cell>
          <cell r="X29">
            <v>100</v>
          </cell>
          <cell r="Y29">
            <v>21</v>
          </cell>
        </row>
        <row r="30">
          <cell r="B30" t="str">
            <v>726L23</v>
          </cell>
          <cell r="C30">
            <v>14463</v>
          </cell>
          <cell r="D30" t="str">
            <v>急诊科</v>
          </cell>
          <cell r="E30">
            <v>18072815307</v>
          </cell>
          <cell r="F30" t="str">
            <v>2020年</v>
          </cell>
          <cell r="G30" t="str">
            <v>住院医师-外院</v>
          </cell>
          <cell r="H30" t="str">
            <v>执业医师</v>
          </cell>
          <cell r="I30" t="str">
            <v>急诊科（急诊留观）</v>
          </cell>
        </row>
        <row r="30">
          <cell r="M30">
            <v>0</v>
          </cell>
          <cell r="N30">
            <v>0</v>
          </cell>
          <cell r="O30">
            <v>0</v>
          </cell>
          <cell r="P30">
            <v>0</v>
          </cell>
          <cell r="Q30">
            <v>0</v>
          </cell>
          <cell r="R30">
            <v>100</v>
          </cell>
          <cell r="S30">
            <v>150</v>
          </cell>
          <cell r="T30">
            <v>150</v>
          </cell>
          <cell r="U30">
            <v>0</v>
          </cell>
          <cell r="V30">
            <v>0</v>
          </cell>
          <cell r="W30">
            <v>0</v>
          </cell>
          <cell r="X30">
            <v>100</v>
          </cell>
          <cell r="Y30">
            <v>21</v>
          </cell>
        </row>
        <row r="31">
          <cell r="B31" t="str">
            <v>726L25</v>
          </cell>
          <cell r="C31">
            <v>14464</v>
          </cell>
          <cell r="D31" t="str">
            <v>精神科</v>
          </cell>
          <cell r="E31">
            <v>18056517026</v>
          </cell>
          <cell r="F31" t="str">
            <v>2020年</v>
          </cell>
          <cell r="G31" t="str">
            <v>住院医师-外院</v>
          </cell>
          <cell r="H31" t="str">
            <v>无</v>
          </cell>
          <cell r="I31" t="str">
            <v>精神科（精神科重症病房（附一））</v>
          </cell>
        </row>
        <row r="31">
          <cell r="M31">
            <v>0</v>
          </cell>
          <cell r="N31">
            <v>0</v>
          </cell>
          <cell r="O31">
            <v>0</v>
          </cell>
          <cell r="P31">
            <v>0</v>
          </cell>
          <cell r="Q31">
            <v>0</v>
          </cell>
          <cell r="R31">
            <v>0</v>
          </cell>
          <cell r="S31">
            <v>0</v>
          </cell>
          <cell r="T31">
            <v>0</v>
          </cell>
          <cell r="U31">
            <v>0</v>
          </cell>
          <cell r="V31">
            <v>0</v>
          </cell>
          <cell r="W31">
            <v>0</v>
          </cell>
          <cell r="X31">
            <v>100</v>
          </cell>
          <cell r="Y31">
            <v>21</v>
          </cell>
        </row>
        <row r="32">
          <cell r="B32" t="str">
            <v>726L26</v>
          </cell>
          <cell r="C32">
            <v>14465</v>
          </cell>
          <cell r="D32" t="str">
            <v>精神科</v>
          </cell>
          <cell r="E32">
            <v>18895602131</v>
          </cell>
          <cell r="F32" t="str">
            <v>2020年</v>
          </cell>
          <cell r="G32" t="str">
            <v>住院医师-外院</v>
          </cell>
          <cell r="H32" t="str">
            <v>执业医师</v>
          </cell>
          <cell r="I32" t="str">
            <v>精神科（精神科重症病房（附一））</v>
          </cell>
        </row>
        <row r="32">
          <cell r="M32">
            <v>0</v>
          </cell>
          <cell r="N32">
            <v>0</v>
          </cell>
          <cell r="O32">
            <v>0</v>
          </cell>
          <cell r="P32">
            <v>0</v>
          </cell>
          <cell r="Q32">
            <v>0</v>
          </cell>
          <cell r="R32">
            <v>100</v>
          </cell>
          <cell r="S32">
            <v>150</v>
          </cell>
          <cell r="T32">
            <v>150</v>
          </cell>
          <cell r="U32">
            <v>100</v>
          </cell>
          <cell r="V32">
            <v>100</v>
          </cell>
          <cell r="W32">
            <v>0</v>
          </cell>
          <cell r="X32">
            <v>100</v>
          </cell>
          <cell r="Y32">
            <v>21</v>
          </cell>
        </row>
        <row r="33">
          <cell r="B33" t="str">
            <v>726L27</v>
          </cell>
          <cell r="C33">
            <v>14466</v>
          </cell>
          <cell r="D33" t="str">
            <v>精神科</v>
          </cell>
          <cell r="E33">
            <v>18895696219</v>
          </cell>
          <cell r="F33" t="str">
            <v>2020年</v>
          </cell>
          <cell r="G33" t="str">
            <v>住院医师-外院</v>
          </cell>
          <cell r="H33" t="str">
            <v>执业医师</v>
          </cell>
          <cell r="I33" t="str">
            <v>精神科（精神科重症病房（附一））</v>
          </cell>
        </row>
        <row r="33">
          <cell r="M33">
            <v>0</v>
          </cell>
          <cell r="N33">
            <v>0</v>
          </cell>
          <cell r="O33">
            <v>0</v>
          </cell>
          <cell r="P33">
            <v>0</v>
          </cell>
          <cell r="Q33">
            <v>0</v>
          </cell>
          <cell r="R33">
            <v>100</v>
          </cell>
          <cell r="S33">
            <v>150</v>
          </cell>
          <cell r="T33">
            <v>150</v>
          </cell>
          <cell r="U33">
            <v>100</v>
          </cell>
          <cell r="V33">
            <v>100</v>
          </cell>
          <cell r="W33">
            <v>0</v>
          </cell>
          <cell r="X33">
            <v>100</v>
          </cell>
          <cell r="Y33">
            <v>21</v>
          </cell>
        </row>
        <row r="34">
          <cell r="B34" t="str">
            <v>726L28</v>
          </cell>
          <cell r="C34">
            <v>14467</v>
          </cell>
          <cell r="D34" t="str">
            <v>康复医学科</v>
          </cell>
          <cell r="E34">
            <v>18858875810</v>
          </cell>
          <cell r="F34" t="str">
            <v>2020年</v>
          </cell>
          <cell r="G34" t="str">
            <v>住院医师-外院</v>
          </cell>
          <cell r="H34" t="str">
            <v>执业医师</v>
          </cell>
          <cell r="I34" t="str">
            <v>康复医学科（神经康复）</v>
          </cell>
        </row>
        <row r="34">
          <cell r="M34">
            <v>0</v>
          </cell>
          <cell r="N34">
            <v>0</v>
          </cell>
          <cell r="O34">
            <v>0</v>
          </cell>
          <cell r="P34">
            <v>0</v>
          </cell>
          <cell r="Q34">
            <v>0</v>
          </cell>
          <cell r="R34">
            <v>100</v>
          </cell>
          <cell r="S34">
            <v>0</v>
          </cell>
          <cell r="T34">
            <v>0</v>
          </cell>
          <cell r="U34">
            <v>0</v>
          </cell>
          <cell r="V34">
            <v>0</v>
          </cell>
          <cell r="W34">
            <v>0</v>
          </cell>
          <cell r="X34">
            <v>100</v>
          </cell>
          <cell r="Y34">
            <v>21</v>
          </cell>
        </row>
        <row r="35">
          <cell r="B35" t="str">
            <v>726L29</v>
          </cell>
          <cell r="C35">
            <v>14468</v>
          </cell>
          <cell r="D35" t="str">
            <v>康复医学科</v>
          </cell>
          <cell r="E35">
            <v>13868501052</v>
          </cell>
          <cell r="F35" t="str">
            <v>2020年</v>
          </cell>
          <cell r="G35" t="str">
            <v>住院医师-外院</v>
          </cell>
          <cell r="H35" t="str">
            <v>执业医师</v>
          </cell>
          <cell r="I35" t="str">
            <v>康复医学科（神经康复）</v>
          </cell>
        </row>
        <row r="35">
          <cell r="M35">
            <v>0</v>
          </cell>
          <cell r="N35">
            <v>0</v>
          </cell>
          <cell r="O35">
            <v>0</v>
          </cell>
          <cell r="P35">
            <v>0</v>
          </cell>
          <cell r="Q35">
            <v>0</v>
          </cell>
          <cell r="R35">
            <v>100</v>
          </cell>
          <cell r="S35">
            <v>150</v>
          </cell>
          <cell r="T35">
            <v>150</v>
          </cell>
          <cell r="U35">
            <v>100</v>
          </cell>
          <cell r="V35">
            <v>100</v>
          </cell>
          <cell r="W35">
            <v>0</v>
          </cell>
          <cell r="X35">
            <v>100</v>
          </cell>
          <cell r="Y35">
            <v>21</v>
          </cell>
        </row>
        <row r="36">
          <cell r="B36">
            <v>120062</v>
          </cell>
          <cell r="C36">
            <v>14308</v>
          </cell>
          <cell r="D36" t="str">
            <v>口腔全科</v>
          </cell>
          <cell r="E36">
            <v>13958719633</v>
          </cell>
          <cell r="F36" t="str">
            <v>2020年</v>
          </cell>
          <cell r="G36" t="str">
            <v>住院医师-本院</v>
          </cell>
          <cell r="H36" t="str">
            <v>执业医师</v>
          </cell>
          <cell r="I36" t="str">
            <v>口腔科（口腔急诊）</v>
          </cell>
        </row>
        <row r="36">
          <cell r="M36">
            <v>0</v>
          </cell>
          <cell r="N36">
            <v>0</v>
          </cell>
          <cell r="O36">
            <v>0</v>
          </cell>
          <cell r="P36">
            <v>0</v>
          </cell>
          <cell r="Q36">
            <v>0</v>
          </cell>
          <cell r="R36">
            <v>100</v>
          </cell>
          <cell r="S36">
            <v>150</v>
          </cell>
          <cell r="T36">
            <v>150</v>
          </cell>
          <cell r="U36">
            <v>100</v>
          </cell>
          <cell r="V36">
            <v>100</v>
          </cell>
          <cell r="W36">
            <v>0</v>
          </cell>
          <cell r="X36">
            <v>100</v>
          </cell>
          <cell r="Y36">
            <v>21</v>
          </cell>
        </row>
        <row r="37">
          <cell r="B37" t="str">
            <v>726L30</v>
          </cell>
          <cell r="C37">
            <v>14469</v>
          </cell>
          <cell r="D37" t="str">
            <v>口腔全科</v>
          </cell>
          <cell r="E37">
            <v>18875858761</v>
          </cell>
          <cell r="F37" t="str">
            <v>2020年</v>
          </cell>
          <cell r="G37" t="str">
            <v>住院医师-外院</v>
          </cell>
          <cell r="H37" t="str">
            <v>执业医师</v>
          </cell>
          <cell r="I37" t="str">
            <v>口腔科（口腔急诊）</v>
          </cell>
        </row>
        <row r="37">
          <cell r="M37">
            <v>0</v>
          </cell>
          <cell r="N37">
            <v>0</v>
          </cell>
          <cell r="O37">
            <v>0</v>
          </cell>
          <cell r="P37">
            <v>0</v>
          </cell>
          <cell r="Q37">
            <v>0</v>
          </cell>
          <cell r="R37">
            <v>100</v>
          </cell>
          <cell r="S37">
            <v>150</v>
          </cell>
          <cell r="T37">
            <v>150</v>
          </cell>
          <cell r="U37">
            <v>0</v>
          </cell>
          <cell r="V37">
            <v>0</v>
          </cell>
          <cell r="W37">
            <v>0</v>
          </cell>
          <cell r="X37">
            <v>100</v>
          </cell>
          <cell r="Y37">
            <v>21</v>
          </cell>
        </row>
        <row r="38">
          <cell r="B38" t="str">
            <v>726L31</v>
          </cell>
          <cell r="C38">
            <v>14470</v>
          </cell>
          <cell r="D38" t="str">
            <v>口腔全科</v>
          </cell>
          <cell r="E38">
            <v>18767104935</v>
          </cell>
          <cell r="F38" t="str">
            <v>2020年</v>
          </cell>
          <cell r="G38" t="str">
            <v>住院医师-外院</v>
          </cell>
          <cell r="H38" t="str">
            <v>执业医师</v>
          </cell>
          <cell r="I38" t="str">
            <v>口腔科（口腔急诊）</v>
          </cell>
        </row>
        <row r="38">
          <cell r="M38">
            <v>0</v>
          </cell>
          <cell r="N38">
            <v>0</v>
          </cell>
          <cell r="O38">
            <v>0</v>
          </cell>
          <cell r="P38">
            <v>0</v>
          </cell>
          <cell r="Q38">
            <v>0</v>
          </cell>
          <cell r="R38">
            <v>100</v>
          </cell>
          <cell r="S38">
            <v>0</v>
          </cell>
          <cell r="T38">
            <v>0</v>
          </cell>
          <cell r="U38">
            <v>0</v>
          </cell>
          <cell r="V38">
            <v>0</v>
          </cell>
          <cell r="W38">
            <v>0</v>
          </cell>
          <cell r="X38">
            <v>100</v>
          </cell>
          <cell r="Y38">
            <v>21</v>
          </cell>
        </row>
        <row r="39">
          <cell r="B39" t="str">
            <v>726L32</v>
          </cell>
          <cell r="C39">
            <v>14471</v>
          </cell>
          <cell r="D39" t="str">
            <v>口腔全科</v>
          </cell>
          <cell r="E39">
            <v>15158619505</v>
          </cell>
          <cell r="F39" t="str">
            <v>2020年</v>
          </cell>
          <cell r="G39" t="str">
            <v>住院医师-外院</v>
          </cell>
          <cell r="H39" t="str">
            <v>执业医师</v>
          </cell>
          <cell r="I39" t="str">
            <v>口腔科（口腔急诊）</v>
          </cell>
        </row>
        <row r="39">
          <cell r="M39">
            <v>0</v>
          </cell>
          <cell r="N39">
            <v>0</v>
          </cell>
          <cell r="O39">
            <v>0</v>
          </cell>
          <cell r="P39">
            <v>0</v>
          </cell>
          <cell r="Q39">
            <v>0</v>
          </cell>
          <cell r="R39">
            <v>100</v>
          </cell>
          <cell r="S39">
            <v>150</v>
          </cell>
          <cell r="T39">
            <v>150</v>
          </cell>
          <cell r="U39">
            <v>0</v>
          </cell>
          <cell r="V39">
            <v>0</v>
          </cell>
          <cell r="W39">
            <v>0</v>
          </cell>
          <cell r="X39">
            <v>100</v>
          </cell>
          <cell r="Y39">
            <v>21</v>
          </cell>
        </row>
        <row r="40">
          <cell r="B40" t="str">
            <v>726L33</v>
          </cell>
          <cell r="C40">
            <v>14472</v>
          </cell>
          <cell r="D40" t="str">
            <v>口腔全科</v>
          </cell>
          <cell r="E40">
            <v>13867625577</v>
          </cell>
          <cell r="F40" t="str">
            <v>2020年</v>
          </cell>
          <cell r="G40" t="str">
            <v>住院医师-外院</v>
          </cell>
          <cell r="H40" t="str">
            <v>执业医师</v>
          </cell>
          <cell r="I40" t="str">
            <v>口腔科（口腔急诊）</v>
          </cell>
        </row>
        <row r="40">
          <cell r="M40">
            <v>0</v>
          </cell>
          <cell r="N40">
            <v>0</v>
          </cell>
          <cell r="O40">
            <v>0</v>
          </cell>
          <cell r="P40">
            <v>0</v>
          </cell>
          <cell r="Q40">
            <v>0</v>
          </cell>
          <cell r="R40">
            <v>100</v>
          </cell>
          <cell r="S40">
            <v>150</v>
          </cell>
          <cell r="T40">
            <v>150</v>
          </cell>
          <cell r="U40">
            <v>0</v>
          </cell>
          <cell r="V40">
            <v>0</v>
          </cell>
          <cell r="W40">
            <v>0</v>
          </cell>
          <cell r="X40">
            <v>100</v>
          </cell>
          <cell r="Y40">
            <v>21</v>
          </cell>
        </row>
        <row r="41">
          <cell r="B41" t="str">
            <v>726L34</v>
          </cell>
          <cell r="C41">
            <v>14473</v>
          </cell>
          <cell r="D41" t="str">
            <v>口腔全科</v>
          </cell>
          <cell r="E41">
            <v>18875855796</v>
          </cell>
          <cell r="F41" t="str">
            <v>2020年</v>
          </cell>
          <cell r="G41" t="str">
            <v>住院医师-外院</v>
          </cell>
          <cell r="H41" t="str">
            <v>执业医师</v>
          </cell>
          <cell r="I41" t="str">
            <v>口腔科（口腔急诊）</v>
          </cell>
        </row>
        <row r="41">
          <cell r="M41">
            <v>0</v>
          </cell>
          <cell r="N41">
            <v>0</v>
          </cell>
          <cell r="O41">
            <v>0</v>
          </cell>
          <cell r="P41">
            <v>0</v>
          </cell>
          <cell r="Q41">
            <v>0</v>
          </cell>
          <cell r="R41">
            <v>100</v>
          </cell>
          <cell r="S41">
            <v>0</v>
          </cell>
          <cell r="T41">
            <v>0</v>
          </cell>
          <cell r="U41">
            <v>0</v>
          </cell>
          <cell r="V41">
            <v>0</v>
          </cell>
          <cell r="W41">
            <v>0</v>
          </cell>
          <cell r="X41">
            <v>100</v>
          </cell>
          <cell r="Y41">
            <v>21</v>
          </cell>
        </row>
        <row r="42">
          <cell r="B42" t="str">
            <v>726L35</v>
          </cell>
          <cell r="C42">
            <v>14474</v>
          </cell>
          <cell r="D42" t="str">
            <v>口腔全科</v>
          </cell>
          <cell r="E42">
            <v>13868677279</v>
          </cell>
          <cell r="F42" t="str">
            <v>2020年</v>
          </cell>
          <cell r="G42" t="str">
            <v>住院医师-外院</v>
          </cell>
          <cell r="H42" t="str">
            <v>执业医师</v>
          </cell>
          <cell r="I42" t="str">
            <v>口腔科（口腔急诊）</v>
          </cell>
        </row>
        <row r="42">
          <cell r="M42">
            <v>0</v>
          </cell>
          <cell r="N42">
            <v>0</v>
          </cell>
          <cell r="O42">
            <v>0</v>
          </cell>
          <cell r="P42">
            <v>0</v>
          </cell>
          <cell r="Q42">
            <v>0</v>
          </cell>
          <cell r="R42">
            <v>100</v>
          </cell>
          <cell r="S42">
            <v>150</v>
          </cell>
          <cell r="T42">
            <v>150</v>
          </cell>
          <cell r="U42">
            <v>0</v>
          </cell>
          <cell r="V42">
            <v>0</v>
          </cell>
          <cell r="W42">
            <v>0</v>
          </cell>
          <cell r="X42">
            <v>100</v>
          </cell>
          <cell r="Y42">
            <v>21</v>
          </cell>
        </row>
        <row r="43">
          <cell r="B43" t="str">
            <v>726L36</v>
          </cell>
          <cell r="C43">
            <v>14475</v>
          </cell>
          <cell r="D43" t="str">
            <v>口腔全科</v>
          </cell>
          <cell r="E43">
            <v>18066459950</v>
          </cell>
          <cell r="F43" t="str">
            <v>2020年</v>
          </cell>
          <cell r="G43" t="str">
            <v>住院医师-外院</v>
          </cell>
          <cell r="H43" t="str">
            <v>执业医师</v>
          </cell>
          <cell r="I43" t="str">
            <v>口腔科（口腔急诊）</v>
          </cell>
        </row>
        <row r="43">
          <cell r="M43">
            <v>0</v>
          </cell>
          <cell r="N43">
            <v>0</v>
          </cell>
          <cell r="O43">
            <v>0</v>
          </cell>
          <cell r="P43">
            <v>0</v>
          </cell>
          <cell r="Q43">
            <v>0</v>
          </cell>
          <cell r="R43">
            <v>100</v>
          </cell>
          <cell r="S43">
            <v>150</v>
          </cell>
          <cell r="T43">
            <v>150</v>
          </cell>
          <cell r="U43">
            <v>0</v>
          </cell>
          <cell r="V43">
            <v>0</v>
          </cell>
          <cell r="W43">
            <v>0</v>
          </cell>
          <cell r="X43">
            <v>100</v>
          </cell>
          <cell r="Y43">
            <v>21</v>
          </cell>
        </row>
        <row r="44">
          <cell r="B44" t="str">
            <v>726L37</v>
          </cell>
          <cell r="C44">
            <v>14476</v>
          </cell>
          <cell r="D44" t="str">
            <v>口腔全科</v>
          </cell>
          <cell r="E44">
            <v>18867804926</v>
          </cell>
          <cell r="F44" t="str">
            <v>2020年</v>
          </cell>
          <cell r="G44" t="str">
            <v>住院医师-外院</v>
          </cell>
          <cell r="H44" t="str">
            <v>执业医师</v>
          </cell>
          <cell r="I44" t="str">
            <v>口腔科（口腔急诊）</v>
          </cell>
        </row>
        <row r="44">
          <cell r="M44">
            <v>0</v>
          </cell>
          <cell r="N44">
            <v>0</v>
          </cell>
          <cell r="O44">
            <v>0</v>
          </cell>
          <cell r="P44">
            <v>0</v>
          </cell>
          <cell r="Q44">
            <v>0</v>
          </cell>
          <cell r="R44">
            <v>100</v>
          </cell>
          <cell r="S44">
            <v>150</v>
          </cell>
          <cell r="T44">
            <v>150</v>
          </cell>
          <cell r="U44">
            <v>0</v>
          </cell>
          <cell r="V44">
            <v>0</v>
          </cell>
          <cell r="W44">
            <v>0</v>
          </cell>
          <cell r="X44">
            <v>100</v>
          </cell>
          <cell r="Y44">
            <v>21</v>
          </cell>
        </row>
        <row r="45">
          <cell r="B45">
            <v>120102</v>
          </cell>
          <cell r="C45">
            <v>14347</v>
          </cell>
          <cell r="D45" t="str">
            <v>临床病理科</v>
          </cell>
          <cell r="E45">
            <v>15825650619</v>
          </cell>
          <cell r="F45" t="str">
            <v>2020年</v>
          </cell>
          <cell r="G45" t="str">
            <v>住院医师-本院</v>
          </cell>
          <cell r="H45" t="str">
            <v>执业医师</v>
          </cell>
          <cell r="I45" t="str">
            <v>病理科（组织病理诊断和/分子病理诊断）</v>
          </cell>
        </row>
        <row r="45">
          <cell r="M45">
            <v>0</v>
          </cell>
          <cell r="N45">
            <v>0</v>
          </cell>
          <cell r="O45">
            <v>0</v>
          </cell>
          <cell r="P45">
            <v>0</v>
          </cell>
          <cell r="Q45">
            <v>0</v>
          </cell>
          <cell r="R45">
            <v>100</v>
          </cell>
          <cell r="S45">
            <v>150</v>
          </cell>
          <cell r="T45">
            <v>150</v>
          </cell>
          <cell r="U45">
            <v>0</v>
          </cell>
          <cell r="V45">
            <v>0</v>
          </cell>
          <cell r="W45">
            <v>0</v>
          </cell>
          <cell r="X45">
            <v>100</v>
          </cell>
          <cell r="Y45">
            <v>21</v>
          </cell>
        </row>
        <row r="46">
          <cell r="B46">
            <v>120104</v>
          </cell>
          <cell r="C46">
            <v>14349</v>
          </cell>
          <cell r="D46" t="str">
            <v>临床病理科</v>
          </cell>
          <cell r="E46">
            <v>13758715853</v>
          </cell>
          <cell r="F46" t="str">
            <v>2020年</v>
          </cell>
          <cell r="G46" t="str">
            <v>住院医师-本院</v>
          </cell>
          <cell r="H46" t="str">
            <v>执业医师</v>
          </cell>
          <cell r="I46" t="str">
            <v>病理科（组织病理诊断和/分子病理诊断）</v>
          </cell>
        </row>
        <row r="46">
          <cell r="K46">
            <v>20</v>
          </cell>
        </row>
        <row r="46">
          <cell r="M46">
            <v>20</v>
          </cell>
          <cell r="N46">
            <v>20</v>
          </cell>
          <cell r="O46">
            <v>0</v>
          </cell>
          <cell r="P46">
            <v>40</v>
          </cell>
          <cell r="Q46">
            <v>0</v>
          </cell>
          <cell r="R46">
            <v>100</v>
          </cell>
          <cell r="S46">
            <v>150</v>
          </cell>
          <cell r="T46">
            <v>150</v>
          </cell>
          <cell r="U46">
            <v>0</v>
          </cell>
          <cell r="V46">
            <v>0</v>
          </cell>
          <cell r="W46">
            <v>0</v>
          </cell>
          <cell r="X46">
            <v>100</v>
          </cell>
          <cell r="Y46">
            <v>21</v>
          </cell>
        </row>
        <row r="47">
          <cell r="B47" t="str">
            <v>726L39</v>
          </cell>
          <cell r="C47">
            <v>14478</v>
          </cell>
          <cell r="D47" t="str">
            <v>临床病理科</v>
          </cell>
          <cell r="E47">
            <v>15706780558</v>
          </cell>
          <cell r="F47" t="str">
            <v>2020年</v>
          </cell>
          <cell r="G47" t="str">
            <v>住院医师-外院</v>
          </cell>
          <cell r="H47" t="str">
            <v>执业医师</v>
          </cell>
          <cell r="I47" t="str">
            <v>病理科（细胞学技术及诊断）</v>
          </cell>
        </row>
        <row r="47">
          <cell r="K47">
            <v>20</v>
          </cell>
          <cell r="L47">
            <v>20</v>
          </cell>
          <cell r="M47">
            <v>40</v>
          </cell>
          <cell r="N47">
            <v>0</v>
          </cell>
          <cell r="O47">
            <v>40</v>
          </cell>
          <cell r="P47">
            <v>80</v>
          </cell>
          <cell r="Q47">
            <v>0</v>
          </cell>
          <cell r="R47">
            <v>100</v>
          </cell>
          <cell r="S47">
            <v>150</v>
          </cell>
          <cell r="T47">
            <v>150</v>
          </cell>
          <cell r="U47">
            <v>0</v>
          </cell>
          <cell r="V47">
            <v>0</v>
          </cell>
          <cell r="W47">
            <v>0</v>
          </cell>
          <cell r="X47">
            <v>100</v>
          </cell>
          <cell r="Y47">
            <v>21</v>
          </cell>
        </row>
        <row r="48">
          <cell r="B48" t="str">
            <v>729L25</v>
          </cell>
          <cell r="C48">
            <v>15099</v>
          </cell>
          <cell r="D48" t="str">
            <v>临床病理科</v>
          </cell>
          <cell r="E48">
            <v>18858808802</v>
          </cell>
          <cell r="F48" t="str">
            <v>2020年</v>
          </cell>
          <cell r="G48" t="str">
            <v>住院医师-外院</v>
          </cell>
          <cell r="H48" t="str">
            <v>执业医师</v>
          </cell>
          <cell r="I48" t="str">
            <v>病理科（组织病理诊断和/分子病理诊断）</v>
          </cell>
        </row>
        <row r="48">
          <cell r="M48">
            <v>0</v>
          </cell>
          <cell r="N48">
            <v>0</v>
          </cell>
          <cell r="O48">
            <v>0</v>
          </cell>
          <cell r="P48">
            <v>0</v>
          </cell>
          <cell r="Q48">
            <v>0</v>
          </cell>
          <cell r="R48">
            <v>100</v>
          </cell>
          <cell r="S48">
            <v>150</v>
          </cell>
          <cell r="T48">
            <v>150</v>
          </cell>
          <cell r="U48">
            <v>0</v>
          </cell>
          <cell r="V48">
            <v>0</v>
          </cell>
          <cell r="W48">
            <v>0</v>
          </cell>
          <cell r="X48">
            <v>100</v>
          </cell>
          <cell r="Y48">
            <v>21</v>
          </cell>
        </row>
        <row r="49">
          <cell r="B49">
            <v>620013</v>
          </cell>
          <cell r="C49">
            <v>14431</v>
          </cell>
          <cell r="D49" t="str">
            <v>麻醉科</v>
          </cell>
          <cell r="E49">
            <v>15158726150</v>
          </cell>
          <cell r="F49" t="str">
            <v>2020年</v>
          </cell>
          <cell r="G49" t="str">
            <v>住院医师-本院</v>
          </cell>
          <cell r="H49" t="str">
            <v>执业医师</v>
          </cell>
          <cell r="I49" t="str">
            <v>麻醉科（口腔外科麻醉）</v>
          </cell>
        </row>
        <row r="49">
          <cell r="M49">
            <v>0</v>
          </cell>
          <cell r="N49">
            <v>0</v>
          </cell>
          <cell r="O49">
            <v>0</v>
          </cell>
          <cell r="P49">
            <v>0</v>
          </cell>
          <cell r="Q49">
            <v>0</v>
          </cell>
          <cell r="R49">
            <v>100</v>
          </cell>
          <cell r="S49">
            <v>150</v>
          </cell>
          <cell r="T49">
            <v>150</v>
          </cell>
          <cell r="U49">
            <v>100</v>
          </cell>
          <cell r="V49">
            <v>100</v>
          </cell>
          <cell r="W49">
            <v>0</v>
          </cell>
          <cell r="X49">
            <v>100</v>
          </cell>
          <cell r="Y49">
            <v>21</v>
          </cell>
        </row>
        <row r="50">
          <cell r="B50">
            <v>120068</v>
          </cell>
          <cell r="C50">
            <v>14314</v>
          </cell>
          <cell r="D50" t="str">
            <v>麻醉科</v>
          </cell>
          <cell r="E50">
            <v>18367813275</v>
          </cell>
          <cell r="F50" t="str">
            <v>2020年</v>
          </cell>
          <cell r="G50" t="str">
            <v>住院医师-本院</v>
          </cell>
          <cell r="H50" t="str">
            <v>执业医师</v>
          </cell>
          <cell r="I50" t="str">
            <v>麻醉科（小儿外科麻醉）</v>
          </cell>
        </row>
        <row r="50">
          <cell r="M50">
            <v>0</v>
          </cell>
          <cell r="N50">
            <v>0</v>
          </cell>
          <cell r="O50">
            <v>0</v>
          </cell>
          <cell r="P50">
            <v>0</v>
          </cell>
          <cell r="Q50">
            <v>0</v>
          </cell>
          <cell r="R50">
            <v>100</v>
          </cell>
          <cell r="S50">
            <v>150</v>
          </cell>
          <cell r="T50">
            <v>150</v>
          </cell>
          <cell r="U50">
            <v>100</v>
          </cell>
          <cell r="V50">
            <v>100</v>
          </cell>
          <cell r="W50">
            <v>0</v>
          </cell>
          <cell r="X50">
            <v>100</v>
          </cell>
          <cell r="Y50">
            <v>21</v>
          </cell>
        </row>
        <row r="51">
          <cell r="B51">
            <v>120064</v>
          </cell>
          <cell r="C51">
            <v>14310</v>
          </cell>
          <cell r="D51" t="str">
            <v>麻醉科</v>
          </cell>
          <cell r="E51">
            <v>15258715367</v>
          </cell>
          <cell r="F51" t="str">
            <v>2020年</v>
          </cell>
          <cell r="G51" t="str">
            <v>住院医师-本院</v>
          </cell>
          <cell r="H51" t="str">
            <v>执业医师</v>
          </cell>
          <cell r="I51" t="str">
            <v>麻醉科（妇产科麻醉）</v>
          </cell>
        </row>
        <row r="51">
          <cell r="M51">
            <v>0</v>
          </cell>
          <cell r="N51">
            <v>0</v>
          </cell>
          <cell r="O51">
            <v>0</v>
          </cell>
          <cell r="P51">
            <v>0</v>
          </cell>
          <cell r="Q51">
            <v>0</v>
          </cell>
          <cell r="R51">
            <v>100</v>
          </cell>
          <cell r="S51">
            <v>150</v>
          </cell>
          <cell r="T51">
            <v>150</v>
          </cell>
          <cell r="U51">
            <v>100</v>
          </cell>
          <cell r="V51">
            <v>100</v>
          </cell>
          <cell r="W51">
            <v>0</v>
          </cell>
          <cell r="X51">
            <v>100</v>
          </cell>
          <cell r="Y51">
            <v>21</v>
          </cell>
        </row>
        <row r="52">
          <cell r="B52" t="str">
            <v>726L40</v>
          </cell>
          <cell r="C52">
            <v>14479</v>
          </cell>
          <cell r="D52" t="str">
            <v>麻醉科</v>
          </cell>
          <cell r="E52">
            <v>15958111987</v>
          </cell>
          <cell r="F52" t="str">
            <v>2020年</v>
          </cell>
          <cell r="G52" t="str">
            <v>住院医师-外院</v>
          </cell>
          <cell r="H52" t="str">
            <v>执业医师</v>
          </cell>
          <cell r="I52" t="str">
            <v>ICU</v>
          </cell>
        </row>
        <row r="52">
          <cell r="M52">
            <v>0</v>
          </cell>
          <cell r="N52">
            <v>0</v>
          </cell>
          <cell r="O52">
            <v>0</v>
          </cell>
          <cell r="P52">
            <v>0</v>
          </cell>
          <cell r="Q52">
            <v>0</v>
          </cell>
          <cell r="R52">
            <v>100</v>
          </cell>
          <cell r="S52">
            <v>150</v>
          </cell>
          <cell r="T52">
            <v>150</v>
          </cell>
          <cell r="U52">
            <v>100</v>
          </cell>
          <cell r="V52">
            <v>100</v>
          </cell>
          <cell r="W52">
            <v>0</v>
          </cell>
          <cell r="X52">
            <v>100</v>
          </cell>
          <cell r="Y52">
            <v>21</v>
          </cell>
        </row>
        <row r="53">
          <cell r="B53" t="str">
            <v>726L41</v>
          </cell>
          <cell r="C53">
            <v>14480</v>
          </cell>
          <cell r="D53" t="str">
            <v>麻醉科</v>
          </cell>
          <cell r="E53">
            <v>13486888947</v>
          </cell>
          <cell r="F53" t="str">
            <v>2020年</v>
          </cell>
          <cell r="G53" t="str">
            <v>住院医师-外院</v>
          </cell>
          <cell r="H53" t="str">
            <v>执业医师</v>
          </cell>
          <cell r="I53" t="str">
            <v>核医学科</v>
          </cell>
        </row>
        <row r="53">
          <cell r="M53">
            <v>0</v>
          </cell>
          <cell r="N53">
            <v>0</v>
          </cell>
          <cell r="O53">
            <v>0</v>
          </cell>
          <cell r="P53">
            <v>0</v>
          </cell>
          <cell r="Q53">
            <v>0</v>
          </cell>
          <cell r="R53">
            <v>100</v>
          </cell>
          <cell r="S53">
            <v>150</v>
          </cell>
          <cell r="T53">
            <v>150</v>
          </cell>
          <cell r="U53">
            <v>100</v>
          </cell>
          <cell r="V53">
            <v>100</v>
          </cell>
          <cell r="W53">
            <v>0</v>
          </cell>
          <cell r="X53">
            <v>100</v>
          </cell>
          <cell r="Y53">
            <v>21</v>
          </cell>
        </row>
        <row r="54">
          <cell r="B54" t="str">
            <v>726L42</v>
          </cell>
          <cell r="C54">
            <v>14481</v>
          </cell>
          <cell r="D54" t="str">
            <v>麻醉科</v>
          </cell>
          <cell r="E54">
            <v>15580963849</v>
          </cell>
          <cell r="F54" t="str">
            <v>2020年</v>
          </cell>
          <cell r="G54" t="str">
            <v>住院医师-外院</v>
          </cell>
          <cell r="H54" t="str">
            <v>执业医师</v>
          </cell>
          <cell r="I54" t="str">
            <v>麻醉科（小儿外科麻醉）</v>
          </cell>
        </row>
        <row r="54">
          <cell r="M54">
            <v>0</v>
          </cell>
          <cell r="N54">
            <v>0</v>
          </cell>
          <cell r="O54">
            <v>0</v>
          </cell>
          <cell r="P54">
            <v>0</v>
          </cell>
          <cell r="Q54">
            <v>0</v>
          </cell>
          <cell r="R54">
            <v>100</v>
          </cell>
          <cell r="S54">
            <v>150</v>
          </cell>
          <cell r="T54">
            <v>150</v>
          </cell>
          <cell r="U54">
            <v>100</v>
          </cell>
          <cell r="V54">
            <v>100</v>
          </cell>
          <cell r="W54">
            <v>0</v>
          </cell>
          <cell r="X54">
            <v>100</v>
          </cell>
          <cell r="Y54">
            <v>21</v>
          </cell>
        </row>
        <row r="55">
          <cell r="B55" t="str">
            <v>727L31</v>
          </cell>
          <cell r="C55">
            <v>14593</v>
          </cell>
          <cell r="D55" t="str">
            <v>麻醉科</v>
          </cell>
          <cell r="E55">
            <v>17857051089</v>
          </cell>
          <cell r="F55" t="str">
            <v>2020年</v>
          </cell>
          <cell r="G55" t="str">
            <v>住院医师-外院</v>
          </cell>
          <cell r="H55" t="str">
            <v>执业医师</v>
          </cell>
          <cell r="I55" t="str">
            <v>疼痛科（疼痛诊疗）</v>
          </cell>
        </row>
        <row r="55">
          <cell r="M55">
            <v>0</v>
          </cell>
          <cell r="N55">
            <v>0</v>
          </cell>
          <cell r="O55">
            <v>0</v>
          </cell>
          <cell r="P55">
            <v>0</v>
          </cell>
          <cell r="Q55">
            <v>0</v>
          </cell>
          <cell r="R55">
            <v>100</v>
          </cell>
          <cell r="S55">
            <v>150</v>
          </cell>
          <cell r="T55">
            <v>150</v>
          </cell>
          <cell r="U55">
            <v>100</v>
          </cell>
          <cell r="V55">
            <v>100</v>
          </cell>
          <cell r="W55">
            <v>0</v>
          </cell>
          <cell r="X55">
            <v>100</v>
          </cell>
          <cell r="Y55">
            <v>21</v>
          </cell>
        </row>
        <row r="56">
          <cell r="B56" t="str">
            <v>726L43</v>
          </cell>
          <cell r="C56">
            <v>14482</v>
          </cell>
          <cell r="D56" t="str">
            <v>麻醉科</v>
          </cell>
          <cell r="E56">
            <v>18858854422</v>
          </cell>
          <cell r="F56" t="str">
            <v>2020年</v>
          </cell>
          <cell r="G56" t="str">
            <v>住院医师-外院</v>
          </cell>
          <cell r="H56" t="str">
            <v>执业医师</v>
          </cell>
          <cell r="I56" t="str">
            <v>疼痛科（疼痛诊疗）</v>
          </cell>
        </row>
        <row r="56">
          <cell r="M56">
            <v>0</v>
          </cell>
          <cell r="N56">
            <v>0</v>
          </cell>
          <cell r="O56">
            <v>0</v>
          </cell>
          <cell r="P56">
            <v>0</v>
          </cell>
          <cell r="Q56">
            <v>0</v>
          </cell>
          <cell r="R56">
            <v>100</v>
          </cell>
          <cell r="S56">
            <v>150</v>
          </cell>
          <cell r="T56">
            <v>150</v>
          </cell>
          <cell r="U56">
            <v>0</v>
          </cell>
          <cell r="V56">
            <v>0</v>
          </cell>
          <cell r="W56">
            <v>0</v>
          </cell>
          <cell r="X56">
            <v>100</v>
          </cell>
          <cell r="Y56">
            <v>21</v>
          </cell>
        </row>
        <row r="57">
          <cell r="B57" t="str">
            <v>726L44</v>
          </cell>
          <cell r="C57">
            <v>14483</v>
          </cell>
          <cell r="D57" t="str">
            <v>麻醉科</v>
          </cell>
          <cell r="E57">
            <v>13777705092</v>
          </cell>
          <cell r="F57" t="str">
            <v>2020年</v>
          </cell>
          <cell r="G57" t="str">
            <v>住院医师-外院</v>
          </cell>
          <cell r="H57" t="str">
            <v>执业医师</v>
          </cell>
          <cell r="I57" t="str">
            <v>疼痛科（疼痛诊疗）</v>
          </cell>
        </row>
        <row r="57">
          <cell r="M57">
            <v>0</v>
          </cell>
          <cell r="N57">
            <v>0</v>
          </cell>
          <cell r="O57">
            <v>0</v>
          </cell>
          <cell r="P57">
            <v>0</v>
          </cell>
          <cell r="Q57">
            <v>0</v>
          </cell>
          <cell r="R57">
            <v>100</v>
          </cell>
          <cell r="S57">
            <v>150</v>
          </cell>
          <cell r="T57">
            <v>150</v>
          </cell>
          <cell r="U57">
            <v>100</v>
          </cell>
          <cell r="V57">
            <v>100</v>
          </cell>
          <cell r="W57">
            <v>0</v>
          </cell>
          <cell r="X57">
            <v>100</v>
          </cell>
          <cell r="Y57">
            <v>21</v>
          </cell>
        </row>
        <row r="58">
          <cell r="B58">
            <v>120021</v>
          </cell>
          <cell r="C58">
            <v>14265</v>
          </cell>
          <cell r="D58" t="str">
            <v>内科</v>
          </cell>
          <cell r="E58">
            <v>13958956015</v>
          </cell>
          <cell r="F58" t="str">
            <v>2020年</v>
          </cell>
          <cell r="G58" t="str">
            <v>住院医师-本院</v>
          </cell>
          <cell r="H58" t="str">
            <v>执业医师</v>
          </cell>
          <cell r="I58" t="str">
            <v>神经内科</v>
          </cell>
        </row>
        <row r="58">
          <cell r="M58">
            <v>0</v>
          </cell>
          <cell r="N58">
            <v>0</v>
          </cell>
          <cell r="O58">
            <v>0</v>
          </cell>
          <cell r="P58">
            <v>0</v>
          </cell>
          <cell r="Q58">
            <v>0</v>
          </cell>
          <cell r="R58">
            <v>100</v>
          </cell>
          <cell r="S58">
            <v>150</v>
          </cell>
          <cell r="T58">
            <v>150</v>
          </cell>
          <cell r="U58">
            <v>100</v>
          </cell>
          <cell r="V58">
            <v>100</v>
          </cell>
          <cell r="W58">
            <v>0</v>
          </cell>
          <cell r="X58">
            <v>100</v>
          </cell>
          <cell r="Y58">
            <v>21</v>
          </cell>
        </row>
        <row r="59">
          <cell r="B59">
            <v>120016</v>
          </cell>
          <cell r="C59">
            <v>14260</v>
          </cell>
          <cell r="D59" t="str">
            <v>内科</v>
          </cell>
          <cell r="E59">
            <v>17706663598</v>
          </cell>
          <cell r="F59" t="str">
            <v>2020年</v>
          </cell>
          <cell r="G59" t="str">
            <v>住院医师-本院</v>
          </cell>
          <cell r="H59" t="str">
            <v>执业医师</v>
          </cell>
          <cell r="I59" t="str">
            <v>ICU</v>
          </cell>
        </row>
        <row r="59">
          <cell r="M59">
            <v>0</v>
          </cell>
          <cell r="N59">
            <v>0</v>
          </cell>
          <cell r="O59">
            <v>0</v>
          </cell>
          <cell r="P59">
            <v>0</v>
          </cell>
          <cell r="Q59">
            <v>0</v>
          </cell>
          <cell r="R59">
            <v>100</v>
          </cell>
          <cell r="S59">
            <v>150</v>
          </cell>
          <cell r="T59">
            <v>150</v>
          </cell>
          <cell r="U59">
            <v>100</v>
          </cell>
          <cell r="V59">
            <v>100</v>
          </cell>
          <cell r="W59">
            <v>0</v>
          </cell>
          <cell r="X59">
            <v>100</v>
          </cell>
          <cell r="Y59">
            <v>21</v>
          </cell>
        </row>
        <row r="60">
          <cell r="B60">
            <v>120024</v>
          </cell>
          <cell r="C60">
            <v>14268</v>
          </cell>
          <cell r="D60" t="str">
            <v>内科</v>
          </cell>
          <cell r="E60">
            <v>18367813912</v>
          </cell>
          <cell r="F60" t="str">
            <v>2020年</v>
          </cell>
          <cell r="G60" t="str">
            <v>住院医师-本院</v>
          </cell>
          <cell r="H60" t="str">
            <v>执业医师</v>
          </cell>
          <cell r="I60" t="str">
            <v>风湿免疫科</v>
          </cell>
        </row>
        <row r="60">
          <cell r="M60">
            <v>0</v>
          </cell>
          <cell r="N60">
            <v>0</v>
          </cell>
          <cell r="O60">
            <v>0</v>
          </cell>
          <cell r="P60">
            <v>0</v>
          </cell>
          <cell r="Q60">
            <v>0</v>
          </cell>
          <cell r="R60">
            <v>100</v>
          </cell>
          <cell r="S60" t="e">
            <v>#N/A</v>
          </cell>
          <cell r="T60">
            <v>150</v>
          </cell>
          <cell r="U60" t="e">
            <v>#N/A</v>
          </cell>
          <cell r="V60">
            <v>100</v>
          </cell>
          <cell r="W60">
            <v>21</v>
          </cell>
          <cell r="X60">
            <v>0</v>
          </cell>
          <cell r="Y60">
            <v>0</v>
          </cell>
        </row>
        <row r="61">
          <cell r="B61">
            <v>120025</v>
          </cell>
          <cell r="C61">
            <v>14269</v>
          </cell>
          <cell r="D61" t="str">
            <v>内科</v>
          </cell>
          <cell r="E61">
            <v>13868359626</v>
          </cell>
          <cell r="F61" t="str">
            <v>2020年</v>
          </cell>
          <cell r="G61" t="str">
            <v>住院医师-本院</v>
          </cell>
          <cell r="H61" t="str">
            <v>执业医师</v>
          </cell>
          <cell r="I61" t="str">
            <v>皮肤科病房</v>
          </cell>
        </row>
        <row r="61">
          <cell r="M61">
            <v>0</v>
          </cell>
          <cell r="N61">
            <v>0</v>
          </cell>
          <cell r="O61">
            <v>0</v>
          </cell>
          <cell r="P61">
            <v>0</v>
          </cell>
          <cell r="Q61">
            <v>0</v>
          </cell>
          <cell r="R61">
            <v>100</v>
          </cell>
          <cell r="S61">
            <v>150</v>
          </cell>
          <cell r="T61">
            <v>150</v>
          </cell>
          <cell r="U61">
            <v>100</v>
          </cell>
          <cell r="V61">
            <v>100</v>
          </cell>
          <cell r="W61">
            <v>0</v>
          </cell>
          <cell r="X61">
            <v>100</v>
          </cell>
          <cell r="Y61">
            <v>21</v>
          </cell>
        </row>
        <row r="62">
          <cell r="B62">
            <v>120010</v>
          </cell>
          <cell r="C62">
            <v>14254</v>
          </cell>
          <cell r="D62" t="str">
            <v>内科</v>
          </cell>
          <cell r="E62">
            <v>13868355865</v>
          </cell>
          <cell r="F62" t="str">
            <v>2020年</v>
          </cell>
          <cell r="G62" t="str">
            <v>住院医师-本院</v>
          </cell>
          <cell r="H62" t="str">
            <v>执业医师</v>
          </cell>
          <cell r="I62" t="str">
            <v>感染科</v>
          </cell>
        </row>
        <row r="62">
          <cell r="M62">
            <v>0</v>
          </cell>
          <cell r="N62">
            <v>0</v>
          </cell>
          <cell r="O62">
            <v>0</v>
          </cell>
          <cell r="P62">
            <v>0</v>
          </cell>
          <cell r="Q62">
            <v>0</v>
          </cell>
          <cell r="R62">
            <v>100</v>
          </cell>
          <cell r="S62">
            <v>150</v>
          </cell>
          <cell r="T62">
            <v>150</v>
          </cell>
          <cell r="U62">
            <v>100</v>
          </cell>
          <cell r="V62">
            <v>100</v>
          </cell>
          <cell r="W62">
            <v>0</v>
          </cell>
          <cell r="X62">
            <v>100</v>
          </cell>
          <cell r="Y62">
            <v>21</v>
          </cell>
        </row>
        <row r="63">
          <cell r="B63" t="str">
            <v>726L45</v>
          </cell>
          <cell r="C63">
            <v>14484</v>
          </cell>
          <cell r="D63" t="str">
            <v>内科</v>
          </cell>
          <cell r="E63">
            <v>13958728577</v>
          </cell>
          <cell r="F63" t="str">
            <v>2020年</v>
          </cell>
          <cell r="G63" t="str">
            <v>住院医师-外院</v>
          </cell>
          <cell r="H63" t="str">
            <v>执业医师</v>
          </cell>
          <cell r="I63" t="str">
            <v>神经内科</v>
          </cell>
        </row>
        <row r="63">
          <cell r="M63">
            <v>0</v>
          </cell>
          <cell r="N63">
            <v>0</v>
          </cell>
          <cell r="O63">
            <v>0</v>
          </cell>
          <cell r="P63">
            <v>0</v>
          </cell>
          <cell r="Q63">
            <v>0</v>
          </cell>
          <cell r="R63">
            <v>100</v>
          </cell>
          <cell r="S63">
            <v>150</v>
          </cell>
          <cell r="T63">
            <v>150</v>
          </cell>
          <cell r="U63">
            <v>100</v>
          </cell>
          <cell r="V63">
            <v>100</v>
          </cell>
          <cell r="W63">
            <v>0</v>
          </cell>
          <cell r="X63">
            <v>100</v>
          </cell>
          <cell r="Y63">
            <v>21</v>
          </cell>
        </row>
        <row r="64">
          <cell r="B64" t="str">
            <v>726L46</v>
          </cell>
          <cell r="C64">
            <v>14485</v>
          </cell>
          <cell r="D64" t="str">
            <v>内科</v>
          </cell>
          <cell r="E64">
            <v>15957795538</v>
          </cell>
          <cell r="F64" t="str">
            <v>2020年</v>
          </cell>
          <cell r="G64" t="str">
            <v>住院医师-外院</v>
          </cell>
          <cell r="H64" t="str">
            <v>执业医师</v>
          </cell>
          <cell r="I64" t="str">
            <v>消化内科</v>
          </cell>
        </row>
        <row r="64">
          <cell r="M64">
            <v>0</v>
          </cell>
          <cell r="N64">
            <v>0</v>
          </cell>
          <cell r="O64">
            <v>0</v>
          </cell>
          <cell r="P64">
            <v>0</v>
          </cell>
          <cell r="Q64">
            <v>0</v>
          </cell>
          <cell r="R64">
            <v>100</v>
          </cell>
          <cell r="S64">
            <v>150</v>
          </cell>
          <cell r="T64">
            <v>150</v>
          </cell>
          <cell r="U64">
            <v>0</v>
          </cell>
          <cell r="V64">
            <v>0</v>
          </cell>
          <cell r="W64">
            <v>0</v>
          </cell>
          <cell r="X64">
            <v>100</v>
          </cell>
          <cell r="Y64">
            <v>21</v>
          </cell>
        </row>
        <row r="65">
          <cell r="B65" t="str">
            <v>726L47</v>
          </cell>
          <cell r="C65">
            <v>14486</v>
          </cell>
          <cell r="D65" t="str">
            <v>内科</v>
          </cell>
          <cell r="E65">
            <v>17858282302</v>
          </cell>
          <cell r="F65" t="str">
            <v>2020年</v>
          </cell>
          <cell r="G65" t="str">
            <v>住院医师-外院</v>
          </cell>
          <cell r="H65" t="str">
            <v>执业医师</v>
          </cell>
          <cell r="I65" t="str">
            <v>急诊内科</v>
          </cell>
        </row>
        <row r="65">
          <cell r="M65">
            <v>0</v>
          </cell>
          <cell r="N65">
            <v>0</v>
          </cell>
          <cell r="O65">
            <v>0</v>
          </cell>
          <cell r="P65">
            <v>0</v>
          </cell>
          <cell r="Q65">
            <v>0</v>
          </cell>
          <cell r="R65">
            <v>100</v>
          </cell>
          <cell r="S65">
            <v>150</v>
          </cell>
          <cell r="T65">
            <v>150</v>
          </cell>
          <cell r="U65">
            <v>100</v>
          </cell>
          <cell r="V65">
            <v>100</v>
          </cell>
          <cell r="W65">
            <v>0</v>
          </cell>
          <cell r="X65">
            <v>100</v>
          </cell>
          <cell r="Y65">
            <v>21</v>
          </cell>
        </row>
        <row r="66">
          <cell r="B66" t="str">
            <v>726L48</v>
          </cell>
          <cell r="C66">
            <v>14487</v>
          </cell>
          <cell r="D66" t="str">
            <v>内科</v>
          </cell>
          <cell r="E66">
            <v>15168735129</v>
          </cell>
          <cell r="F66" t="str">
            <v>2020年</v>
          </cell>
          <cell r="G66" t="str">
            <v>住院医师-外院</v>
          </cell>
          <cell r="H66" t="str">
            <v>执业医师</v>
          </cell>
          <cell r="I66" t="str">
            <v>呼吸内科</v>
          </cell>
        </row>
        <row r="66">
          <cell r="M66">
            <v>0</v>
          </cell>
          <cell r="N66">
            <v>0</v>
          </cell>
          <cell r="O66">
            <v>0</v>
          </cell>
          <cell r="P66">
            <v>0</v>
          </cell>
          <cell r="Q66">
            <v>0</v>
          </cell>
          <cell r="R66">
            <v>100</v>
          </cell>
          <cell r="S66">
            <v>150</v>
          </cell>
          <cell r="T66">
            <v>150</v>
          </cell>
          <cell r="U66">
            <v>100</v>
          </cell>
          <cell r="V66">
            <v>100</v>
          </cell>
          <cell r="W66">
            <v>0</v>
          </cell>
          <cell r="X66">
            <v>100</v>
          </cell>
          <cell r="Y66">
            <v>21</v>
          </cell>
        </row>
        <row r="67">
          <cell r="B67" t="str">
            <v>726L49</v>
          </cell>
          <cell r="C67">
            <v>14488</v>
          </cell>
          <cell r="D67" t="str">
            <v>内科</v>
          </cell>
          <cell r="E67">
            <v>13185821905</v>
          </cell>
          <cell r="F67" t="str">
            <v>2020年</v>
          </cell>
          <cell r="G67" t="str">
            <v>住院医师-外院</v>
          </cell>
          <cell r="H67" t="str">
            <v>执业医师</v>
          </cell>
          <cell r="I67" t="str">
            <v>呼吸内科</v>
          </cell>
        </row>
        <row r="67">
          <cell r="M67">
            <v>0</v>
          </cell>
          <cell r="N67">
            <v>0</v>
          </cell>
          <cell r="O67">
            <v>0</v>
          </cell>
          <cell r="P67">
            <v>0</v>
          </cell>
          <cell r="Q67">
            <v>0</v>
          </cell>
          <cell r="R67">
            <v>100</v>
          </cell>
          <cell r="S67">
            <v>150</v>
          </cell>
          <cell r="T67">
            <v>150</v>
          </cell>
          <cell r="U67">
            <v>0</v>
          </cell>
          <cell r="V67">
            <v>0</v>
          </cell>
          <cell r="W67">
            <v>0</v>
          </cell>
          <cell r="X67">
            <v>100</v>
          </cell>
          <cell r="Y67">
            <v>21</v>
          </cell>
        </row>
        <row r="68">
          <cell r="B68" t="str">
            <v>726L50</v>
          </cell>
          <cell r="C68">
            <v>14489</v>
          </cell>
          <cell r="D68" t="str">
            <v>内科</v>
          </cell>
          <cell r="E68">
            <v>15258727608</v>
          </cell>
          <cell r="F68" t="str">
            <v>2020年</v>
          </cell>
          <cell r="G68" t="str">
            <v>住院医师-外院</v>
          </cell>
          <cell r="H68" t="str">
            <v>执业医师</v>
          </cell>
          <cell r="I68" t="str">
            <v>神经内科</v>
          </cell>
        </row>
        <row r="68">
          <cell r="M68">
            <v>0</v>
          </cell>
          <cell r="N68">
            <v>0</v>
          </cell>
          <cell r="O68">
            <v>0</v>
          </cell>
          <cell r="P68">
            <v>0</v>
          </cell>
          <cell r="Q68">
            <v>0</v>
          </cell>
          <cell r="R68">
            <v>100</v>
          </cell>
          <cell r="S68">
            <v>150</v>
          </cell>
          <cell r="T68">
            <v>150</v>
          </cell>
          <cell r="U68">
            <v>100</v>
          </cell>
          <cell r="V68">
            <v>100</v>
          </cell>
          <cell r="W68">
            <v>0</v>
          </cell>
          <cell r="X68">
            <v>100</v>
          </cell>
          <cell r="Y68">
            <v>21</v>
          </cell>
        </row>
        <row r="69">
          <cell r="B69" t="str">
            <v>727L14</v>
          </cell>
          <cell r="C69">
            <v>14575</v>
          </cell>
          <cell r="D69" t="str">
            <v>内科</v>
          </cell>
          <cell r="E69">
            <v>18614228628</v>
          </cell>
          <cell r="F69" t="str">
            <v>2020年</v>
          </cell>
          <cell r="G69" t="str">
            <v>住院医师-外院</v>
          </cell>
          <cell r="H69" t="str">
            <v>执业医师</v>
          </cell>
          <cell r="I69" t="str">
            <v>呼吸内科</v>
          </cell>
        </row>
        <row r="69">
          <cell r="M69">
            <v>0</v>
          </cell>
          <cell r="N69">
            <v>0</v>
          </cell>
          <cell r="O69">
            <v>0</v>
          </cell>
          <cell r="P69">
            <v>0</v>
          </cell>
          <cell r="Q69">
            <v>0</v>
          </cell>
          <cell r="R69">
            <v>100</v>
          </cell>
          <cell r="S69">
            <v>0</v>
          </cell>
          <cell r="T69">
            <v>0</v>
          </cell>
          <cell r="U69">
            <v>0</v>
          </cell>
          <cell r="V69">
            <v>0</v>
          </cell>
          <cell r="W69">
            <v>0</v>
          </cell>
          <cell r="X69">
            <v>100</v>
          </cell>
          <cell r="Y69">
            <v>21</v>
          </cell>
        </row>
        <row r="70">
          <cell r="B70" t="str">
            <v>726L52</v>
          </cell>
          <cell r="C70">
            <v>14490</v>
          </cell>
          <cell r="D70" t="str">
            <v>内科</v>
          </cell>
          <cell r="E70">
            <v>13655775520</v>
          </cell>
          <cell r="F70" t="str">
            <v>2020年</v>
          </cell>
          <cell r="G70" t="str">
            <v>住院医师-外院</v>
          </cell>
          <cell r="H70" t="str">
            <v>执业医师</v>
          </cell>
          <cell r="I70" t="str">
            <v>消化内科</v>
          </cell>
        </row>
        <row r="70">
          <cell r="M70">
            <v>0</v>
          </cell>
          <cell r="N70">
            <v>0</v>
          </cell>
          <cell r="O70">
            <v>0</v>
          </cell>
          <cell r="P70">
            <v>0</v>
          </cell>
          <cell r="Q70">
            <v>0</v>
          </cell>
          <cell r="R70">
            <v>100</v>
          </cell>
          <cell r="S70">
            <v>150</v>
          </cell>
          <cell r="T70">
            <v>150</v>
          </cell>
          <cell r="U70">
            <v>0</v>
          </cell>
          <cell r="V70">
            <v>0</v>
          </cell>
          <cell r="W70">
            <v>0</v>
          </cell>
          <cell r="X70">
            <v>100</v>
          </cell>
          <cell r="Y70">
            <v>21</v>
          </cell>
        </row>
        <row r="71">
          <cell r="B71" t="str">
            <v>727L29</v>
          </cell>
          <cell r="C71">
            <v>14591</v>
          </cell>
          <cell r="D71" t="str">
            <v>内科</v>
          </cell>
          <cell r="E71">
            <v>18358663862</v>
          </cell>
          <cell r="F71" t="str">
            <v>2020年</v>
          </cell>
          <cell r="G71" t="str">
            <v>住院医师-外院</v>
          </cell>
          <cell r="H71" t="str">
            <v>执业医师</v>
          </cell>
          <cell r="I71" t="str">
            <v>心血管内科</v>
          </cell>
        </row>
        <row r="71">
          <cell r="M71">
            <v>0</v>
          </cell>
          <cell r="N71">
            <v>0</v>
          </cell>
          <cell r="O71">
            <v>0</v>
          </cell>
          <cell r="P71">
            <v>0</v>
          </cell>
          <cell r="Q71">
            <v>0</v>
          </cell>
          <cell r="R71">
            <v>100</v>
          </cell>
          <cell r="S71">
            <v>150</v>
          </cell>
          <cell r="T71">
            <v>150</v>
          </cell>
          <cell r="U71">
            <v>0</v>
          </cell>
          <cell r="V71">
            <v>0</v>
          </cell>
          <cell r="W71">
            <v>0</v>
          </cell>
          <cell r="X71">
            <v>100</v>
          </cell>
          <cell r="Y71">
            <v>21</v>
          </cell>
        </row>
        <row r="72">
          <cell r="B72" t="str">
            <v>726L53</v>
          </cell>
          <cell r="C72">
            <v>14491</v>
          </cell>
          <cell r="D72" t="str">
            <v>内科</v>
          </cell>
          <cell r="E72">
            <v>15958703851</v>
          </cell>
          <cell r="F72" t="str">
            <v>2020年</v>
          </cell>
          <cell r="G72" t="str">
            <v>住院医师-外院</v>
          </cell>
          <cell r="H72" t="str">
            <v>执业医师</v>
          </cell>
          <cell r="I72" t="str">
            <v>消化内科</v>
          </cell>
        </row>
        <row r="72">
          <cell r="M72">
            <v>0</v>
          </cell>
          <cell r="N72">
            <v>0</v>
          </cell>
          <cell r="O72">
            <v>0</v>
          </cell>
          <cell r="P72">
            <v>0</v>
          </cell>
          <cell r="Q72">
            <v>0</v>
          </cell>
          <cell r="R72">
            <v>100</v>
          </cell>
          <cell r="S72">
            <v>150</v>
          </cell>
          <cell r="T72">
            <v>150</v>
          </cell>
          <cell r="U72">
            <v>0</v>
          </cell>
          <cell r="V72">
            <v>0</v>
          </cell>
          <cell r="W72">
            <v>0</v>
          </cell>
          <cell r="X72">
            <v>100</v>
          </cell>
          <cell r="Y72">
            <v>21</v>
          </cell>
        </row>
        <row r="73">
          <cell r="B73" t="str">
            <v>726L54</v>
          </cell>
          <cell r="C73">
            <v>14492</v>
          </cell>
          <cell r="D73" t="str">
            <v>内科</v>
          </cell>
          <cell r="E73">
            <v>18758711199</v>
          </cell>
          <cell r="F73" t="str">
            <v>2020年</v>
          </cell>
          <cell r="G73" t="str">
            <v>住院医师-外院</v>
          </cell>
          <cell r="H73" t="str">
            <v>执业医师</v>
          </cell>
          <cell r="I73" t="str">
            <v>肾内科</v>
          </cell>
        </row>
        <row r="73">
          <cell r="M73">
            <v>0</v>
          </cell>
          <cell r="N73">
            <v>0</v>
          </cell>
          <cell r="O73">
            <v>0</v>
          </cell>
          <cell r="P73">
            <v>0</v>
          </cell>
          <cell r="Q73">
            <v>0</v>
          </cell>
          <cell r="R73">
            <v>100</v>
          </cell>
          <cell r="S73">
            <v>150</v>
          </cell>
          <cell r="T73">
            <v>150</v>
          </cell>
          <cell r="U73">
            <v>0</v>
          </cell>
          <cell r="V73">
            <v>0</v>
          </cell>
          <cell r="W73">
            <v>0</v>
          </cell>
          <cell r="X73">
            <v>100</v>
          </cell>
          <cell r="Y73">
            <v>21</v>
          </cell>
        </row>
        <row r="74">
          <cell r="B74" t="str">
            <v>726L55</v>
          </cell>
          <cell r="C74">
            <v>14493</v>
          </cell>
          <cell r="D74" t="str">
            <v>内科</v>
          </cell>
          <cell r="E74">
            <v>18698661136</v>
          </cell>
          <cell r="F74" t="str">
            <v>2020年</v>
          </cell>
          <cell r="G74" t="str">
            <v>住院医师-外院</v>
          </cell>
          <cell r="H74" t="str">
            <v>执业医师</v>
          </cell>
          <cell r="I74" t="str">
            <v>老年病房</v>
          </cell>
        </row>
        <row r="74">
          <cell r="M74">
            <v>0</v>
          </cell>
          <cell r="N74">
            <v>0</v>
          </cell>
          <cell r="O74">
            <v>0</v>
          </cell>
          <cell r="P74">
            <v>0</v>
          </cell>
          <cell r="Q74">
            <v>0</v>
          </cell>
          <cell r="R74">
            <v>100</v>
          </cell>
          <cell r="S74">
            <v>150</v>
          </cell>
          <cell r="T74">
            <v>150</v>
          </cell>
          <cell r="U74">
            <v>100</v>
          </cell>
          <cell r="V74">
            <v>100</v>
          </cell>
          <cell r="W74">
            <v>0</v>
          </cell>
          <cell r="X74">
            <v>100</v>
          </cell>
          <cell r="Y74">
            <v>21</v>
          </cell>
        </row>
        <row r="75">
          <cell r="B75" t="str">
            <v>726L56</v>
          </cell>
          <cell r="C75">
            <v>14494</v>
          </cell>
          <cell r="D75" t="str">
            <v>内科</v>
          </cell>
          <cell r="E75">
            <v>15158765067</v>
          </cell>
          <cell r="F75" t="str">
            <v>2020年</v>
          </cell>
          <cell r="G75" t="str">
            <v>住院医师-外院</v>
          </cell>
          <cell r="H75" t="str">
            <v>执业医师</v>
          </cell>
          <cell r="I75" t="str">
            <v>心血管内科</v>
          </cell>
        </row>
        <row r="75">
          <cell r="M75">
            <v>0</v>
          </cell>
          <cell r="N75">
            <v>0</v>
          </cell>
          <cell r="O75">
            <v>0</v>
          </cell>
          <cell r="P75">
            <v>0</v>
          </cell>
          <cell r="Q75">
            <v>0</v>
          </cell>
          <cell r="R75">
            <v>100</v>
          </cell>
          <cell r="S75">
            <v>0</v>
          </cell>
          <cell r="T75">
            <v>0</v>
          </cell>
          <cell r="U75">
            <v>0</v>
          </cell>
          <cell r="V75">
            <v>0</v>
          </cell>
          <cell r="W75">
            <v>0</v>
          </cell>
          <cell r="X75">
            <v>100</v>
          </cell>
          <cell r="Y75">
            <v>21</v>
          </cell>
        </row>
        <row r="76">
          <cell r="B76" t="str">
            <v>726L57</v>
          </cell>
          <cell r="C76">
            <v>14495</v>
          </cell>
          <cell r="D76" t="str">
            <v>内科</v>
          </cell>
          <cell r="E76">
            <v>15770724248</v>
          </cell>
          <cell r="F76" t="str">
            <v>2020年</v>
          </cell>
          <cell r="G76" t="str">
            <v>住院医师-外院</v>
          </cell>
          <cell r="H76" t="str">
            <v>执业医师</v>
          </cell>
          <cell r="I76" t="str">
            <v>内科门诊</v>
          </cell>
        </row>
        <row r="76">
          <cell r="L76">
            <v>20</v>
          </cell>
          <cell r="M76">
            <v>20</v>
          </cell>
          <cell r="N76">
            <v>0</v>
          </cell>
          <cell r="O76">
            <v>20</v>
          </cell>
          <cell r="P76">
            <v>40</v>
          </cell>
          <cell r="Q76">
            <v>0</v>
          </cell>
          <cell r="R76">
            <v>100</v>
          </cell>
          <cell r="S76">
            <v>150</v>
          </cell>
          <cell r="T76">
            <v>150</v>
          </cell>
          <cell r="U76">
            <v>100</v>
          </cell>
          <cell r="V76">
            <v>100</v>
          </cell>
          <cell r="W76">
            <v>0</v>
          </cell>
          <cell r="X76">
            <v>100</v>
          </cell>
          <cell r="Y76">
            <v>21</v>
          </cell>
        </row>
        <row r="77">
          <cell r="B77" t="str">
            <v>726L59</v>
          </cell>
          <cell r="C77">
            <v>14498</v>
          </cell>
          <cell r="D77" t="str">
            <v>内科</v>
          </cell>
          <cell r="E77">
            <v>15726857788</v>
          </cell>
          <cell r="F77" t="str">
            <v>2020年</v>
          </cell>
          <cell r="G77" t="str">
            <v>住院医师-外院</v>
          </cell>
          <cell r="H77" t="str">
            <v>执业医师</v>
          </cell>
          <cell r="I77" t="str">
            <v>心血管内科</v>
          </cell>
        </row>
        <row r="77">
          <cell r="M77">
            <v>0</v>
          </cell>
          <cell r="N77">
            <v>0</v>
          </cell>
          <cell r="O77">
            <v>0</v>
          </cell>
          <cell r="P77">
            <v>0</v>
          </cell>
          <cell r="Q77">
            <v>0</v>
          </cell>
          <cell r="R77">
            <v>100</v>
          </cell>
          <cell r="S77">
            <v>150</v>
          </cell>
          <cell r="T77">
            <v>150</v>
          </cell>
          <cell r="U77">
            <v>0</v>
          </cell>
          <cell r="V77">
            <v>0</v>
          </cell>
          <cell r="W77">
            <v>0</v>
          </cell>
          <cell r="X77">
            <v>100</v>
          </cell>
          <cell r="Y77">
            <v>21</v>
          </cell>
        </row>
        <row r="78">
          <cell r="B78" t="str">
            <v>726L60</v>
          </cell>
          <cell r="C78">
            <v>14499</v>
          </cell>
          <cell r="D78" t="str">
            <v>内科</v>
          </cell>
          <cell r="E78">
            <v>15825726391</v>
          </cell>
          <cell r="F78" t="str">
            <v>2020年</v>
          </cell>
          <cell r="G78" t="str">
            <v>住院医师-外院</v>
          </cell>
          <cell r="H78" t="str">
            <v>执业医师</v>
          </cell>
          <cell r="I78" t="str">
            <v>消化内科</v>
          </cell>
        </row>
        <row r="78">
          <cell r="M78">
            <v>0</v>
          </cell>
          <cell r="N78">
            <v>0</v>
          </cell>
          <cell r="O78">
            <v>0</v>
          </cell>
          <cell r="P78">
            <v>0</v>
          </cell>
          <cell r="Q78">
            <v>0</v>
          </cell>
          <cell r="R78">
            <v>100</v>
          </cell>
          <cell r="S78">
            <v>150</v>
          </cell>
          <cell r="T78">
            <v>150</v>
          </cell>
          <cell r="U78">
            <v>0</v>
          </cell>
          <cell r="V78">
            <v>0</v>
          </cell>
          <cell r="W78">
            <v>0</v>
          </cell>
          <cell r="X78">
            <v>100</v>
          </cell>
          <cell r="Y78">
            <v>21</v>
          </cell>
        </row>
        <row r="79">
          <cell r="B79" t="str">
            <v>727L30</v>
          </cell>
          <cell r="C79">
            <v>14592</v>
          </cell>
          <cell r="D79" t="str">
            <v>内科</v>
          </cell>
          <cell r="E79">
            <v>15216655706</v>
          </cell>
          <cell r="F79" t="str">
            <v>2020年</v>
          </cell>
          <cell r="G79" t="str">
            <v>住院医师-外院</v>
          </cell>
          <cell r="H79" t="str">
            <v>执业医师</v>
          </cell>
          <cell r="I79" t="str">
            <v>放疗科</v>
          </cell>
        </row>
        <row r="79">
          <cell r="M79">
            <v>0</v>
          </cell>
          <cell r="N79">
            <v>0</v>
          </cell>
          <cell r="O79">
            <v>0</v>
          </cell>
          <cell r="P79">
            <v>0</v>
          </cell>
          <cell r="Q79">
            <v>0</v>
          </cell>
          <cell r="R79">
            <v>100</v>
          </cell>
          <cell r="S79">
            <v>150</v>
          </cell>
          <cell r="T79">
            <v>150</v>
          </cell>
          <cell r="U79">
            <v>100</v>
          </cell>
          <cell r="V79">
            <v>100</v>
          </cell>
          <cell r="W79">
            <v>0</v>
          </cell>
          <cell r="X79">
            <v>100</v>
          </cell>
          <cell r="Y79">
            <v>21</v>
          </cell>
        </row>
        <row r="80">
          <cell r="B80" t="str">
            <v>726L61</v>
          </cell>
          <cell r="C80">
            <v>14500</v>
          </cell>
          <cell r="D80" t="str">
            <v>内科</v>
          </cell>
          <cell r="E80">
            <v>13738729603</v>
          </cell>
          <cell r="F80" t="str">
            <v>2020年</v>
          </cell>
          <cell r="G80" t="str">
            <v>住院医师-外院</v>
          </cell>
          <cell r="H80" t="str">
            <v>执业医师</v>
          </cell>
          <cell r="I80" t="str">
            <v>内分泌科</v>
          </cell>
        </row>
        <row r="80">
          <cell r="M80">
            <v>0</v>
          </cell>
          <cell r="N80">
            <v>0</v>
          </cell>
          <cell r="O80">
            <v>0</v>
          </cell>
          <cell r="P80">
            <v>0</v>
          </cell>
          <cell r="Q80">
            <v>0</v>
          </cell>
          <cell r="R80">
            <v>100</v>
          </cell>
          <cell r="S80">
            <v>150</v>
          </cell>
          <cell r="T80">
            <v>150</v>
          </cell>
          <cell r="U80">
            <v>100</v>
          </cell>
          <cell r="V80">
            <v>100</v>
          </cell>
          <cell r="W80">
            <v>0</v>
          </cell>
          <cell r="X80">
            <v>100</v>
          </cell>
          <cell r="Y80">
            <v>21</v>
          </cell>
        </row>
        <row r="81">
          <cell r="B81" t="str">
            <v>726L62</v>
          </cell>
          <cell r="C81">
            <v>14501</v>
          </cell>
          <cell r="D81" t="str">
            <v>内科</v>
          </cell>
          <cell r="E81">
            <v>13806814916</v>
          </cell>
          <cell r="F81" t="str">
            <v>2020年</v>
          </cell>
          <cell r="G81" t="str">
            <v>住院医师-外院</v>
          </cell>
          <cell r="H81" t="str">
            <v>执业医师</v>
          </cell>
          <cell r="I81" t="str">
            <v>心血管内科</v>
          </cell>
        </row>
        <row r="81">
          <cell r="M81">
            <v>0</v>
          </cell>
          <cell r="N81">
            <v>0</v>
          </cell>
          <cell r="O81">
            <v>0</v>
          </cell>
          <cell r="P81">
            <v>0</v>
          </cell>
          <cell r="Q81">
            <v>0</v>
          </cell>
          <cell r="R81">
            <v>100</v>
          </cell>
          <cell r="S81">
            <v>150</v>
          </cell>
          <cell r="T81">
            <v>150</v>
          </cell>
          <cell r="U81">
            <v>100</v>
          </cell>
          <cell r="V81">
            <v>100</v>
          </cell>
          <cell r="W81">
            <v>0</v>
          </cell>
          <cell r="X81">
            <v>100</v>
          </cell>
          <cell r="Y81">
            <v>21</v>
          </cell>
        </row>
        <row r="82">
          <cell r="B82" t="str">
            <v>726L63</v>
          </cell>
          <cell r="C82">
            <v>14502</v>
          </cell>
          <cell r="D82" t="str">
            <v>内科</v>
          </cell>
          <cell r="E82">
            <v>13566839812</v>
          </cell>
          <cell r="F82" t="str">
            <v>2020年</v>
          </cell>
          <cell r="G82" t="str">
            <v>住院医师-外院</v>
          </cell>
          <cell r="H82" t="str">
            <v>执业医师</v>
          </cell>
          <cell r="I82" t="str">
            <v>消化内科</v>
          </cell>
          <cell r="J82">
            <v>20</v>
          </cell>
        </row>
        <row r="82">
          <cell r="L82">
            <v>20</v>
          </cell>
          <cell r="M82">
            <v>40</v>
          </cell>
          <cell r="N82">
            <v>0</v>
          </cell>
          <cell r="O82">
            <v>20</v>
          </cell>
          <cell r="P82">
            <v>60</v>
          </cell>
          <cell r="Q82">
            <v>0</v>
          </cell>
          <cell r="R82">
            <v>100</v>
          </cell>
          <cell r="S82">
            <v>150</v>
          </cell>
          <cell r="T82">
            <v>150</v>
          </cell>
          <cell r="U82">
            <v>0</v>
          </cell>
          <cell r="V82">
            <v>0</v>
          </cell>
          <cell r="W82">
            <v>0</v>
          </cell>
          <cell r="X82">
            <v>100</v>
          </cell>
          <cell r="Y82">
            <v>21</v>
          </cell>
        </row>
        <row r="83">
          <cell r="B83" t="str">
            <v>726L64</v>
          </cell>
          <cell r="C83">
            <v>14503</v>
          </cell>
          <cell r="D83" t="str">
            <v>内科</v>
          </cell>
          <cell r="E83">
            <v>15825637625</v>
          </cell>
          <cell r="F83" t="str">
            <v>2020年</v>
          </cell>
          <cell r="G83" t="str">
            <v>住院医师-外院</v>
          </cell>
          <cell r="H83" t="str">
            <v>执业医师</v>
          </cell>
          <cell r="I83" t="str">
            <v>消化内科</v>
          </cell>
        </row>
        <row r="83">
          <cell r="M83">
            <v>0</v>
          </cell>
          <cell r="N83">
            <v>0</v>
          </cell>
          <cell r="O83">
            <v>0</v>
          </cell>
          <cell r="P83">
            <v>0</v>
          </cell>
          <cell r="Q83">
            <v>0</v>
          </cell>
          <cell r="R83">
            <v>100</v>
          </cell>
          <cell r="S83">
            <v>150</v>
          </cell>
          <cell r="T83">
            <v>150</v>
          </cell>
          <cell r="U83">
            <v>100</v>
          </cell>
          <cell r="V83">
            <v>100</v>
          </cell>
          <cell r="W83">
            <v>0</v>
          </cell>
          <cell r="X83">
            <v>100</v>
          </cell>
          <cell r="Y83">
            <v>21</v>
          </cell>
        </row>
        <row r="84">
          <cell r="B84">
            <v>620014</v>
          </cell>
          <cell r="C84">
            <v>14432</v>
          </cell>
          <cell r="D84" t="str">
            <v>皮肤科</v>
          </cell>
          <cell r="E84">
            <v>13566267187</v>
          </cell>
          <cell r="F84" t="str">
            <v>2020年</v>
          </cell>
          <cell r="G84" t="str">
            <v>住院医师-本院</v>
          </cell>
          <cell r="H84" t="str">
            <v>执业医师</v>
          </cell>
          <cell r="I84" t="str">
            <v>检验科</v>
          </cell>
        </row>
        <row r="84">
          <cell r="M84">
            <v>0</v>
          </cell>
          <cell r="N84">
            <v>0</v>
          </cell>
          <cell r="O84">
            <v>0</v>
          </cell>
          <cell r="P84">
            <v>0</v>
          </cell>
          <cell r="Q84">
            <v>0</v>
          </cell>
          <cell r="R84">
            <v>100</v>
          </cell>
          <cell r="S84">
            <v>150</v>
          </cell>
          <cell r="T84">
            <v>150</v>
          </cell>
          <cell r="U84">
            <v>100</v>
          </cell>
          <cell r="V84">
            <v>100</v>
          </cell>
          <cell r="W84">
            <v>0</v>
          </cell>
          <cell r="X84">
            <v>100</v>
          </cell>
          <cell r="Y84">
            <v>21</v>
          </cell>
        </row>
        <row r="85">
          <cell r="B85" t="str">
            <v>726L65</v>
          </cell>
          <cell r="C85">
            <v>14504</v>
          </cell>
          <cell r="D85" t="str">
            <v>皮肤科</v>
          </cell>
          <cell r="E85">
            <v>15868092335</v>
          </cell>
          <cell r="F85" t="str">
            <v>2020年</v>
          </cell>
          <cell r="G85" t="str">
            <v>住院医师-外院</v>
          </cell>
          <cell r="H85" t="str">
            <v>执业医师</v>
          </cell>
          <cell r="I85" t="str">
            <v>皮肤科（皮肤性病科门诊）</v>
          </cell>
        </row>
        <row r="85">
          <cell r="M85">
            <v>0</v>
          </cell>
          <cell r="N85">
            <v>0</v>
          </cell>
          <cell r="O85">
            <v>0</v>
          </cell>
          <cell r="P85">
            <v>0</v>
          </cell>
          <cell r="Q85">
            <v>0</v>
          </cell>
          <cell r="R85">
            <v>100</v>
          </cell>
          <cell r="S85">
            <v>150</v>
          </cell>
          <cell r="T85">
            <v>150</v>
          </cell>
          <cell r="U85">
            <v>100</v>
          </cell>
          <cell r="V85">
            <v>100</v>
          </cell>
          <cell r="W85">
            <v>0</v>
          </cell>
          <cell r="X85">
            <v>100</v>
          </cell>
          <cell r="Y85">
            <v>21</v>
          </cell>
        </row>
        <row r="86">
          <cell r="B86" t="str">
            <v>727L13</v>
          </cell>
          <cell r="C86">
            <v>14576</v>
          </cell>
          <cell r="D86" t="str">
            <v>皮肤科</v>
          </cell>
          <cell r="E86">
            <v>13777758732</v>
          </cell>
          <cell r="F86" t="str">
            <v>2020年</v>
          </cell>
          <cell r="G86" t="str">
            <v>住院医师-外院</v>
          </cell>
          <cell r="H86" t="str">
            <v>执业医师</v>
          </cell>
          <cell r="I86" t="str">
            <v>皮肤科（皮肤性病科门诊）</v>
          </cell>
        </row>
        <row r="86">
          <cell r="M86">
            <v>0</v>
          </cell>
          <cell r="N86">
            <v>0</v>
          </cell>
          <cell r="O86">
            <v>0</v>
          </cell>
          <cell r="P86">
            <v>0</v>
          </cell>
          <cell r="Q86">
            <v>0</v>
          </cell>
          <cell r="R86">
            <v>100</v>
          </cell>
          <cell r="S86">
            <v>0</v>
          </cell>
          <cell r="T86">
            <v>0</v>
          </cell>
          <cell r="U86">
            <v>0</v>
          </cell>
          <cell r="V86">
            <v>0</v>
          </cell>
          <cell r="W86">
            <v>0</v>
          </cell>
          <cell r="X86">
            <v>100</v>
          </cell>
          <cell r="Y86">
            <v>21</v>
          </cell>
        </row>
        <row r="87">
          <cell r="B87" t="str">
            <v>7AM376</v>
          </cell>
          <cell r="C87">
            <v>-14618</v>
          </cell>
          <cell r="D87" t="str">
            <v>内科</v>
          </cell>
          <cell r="E87">
            <v>15888271113</v>
          </cell>
          <cell r="F87" t="str">
            <v>2021年</v>
          </cell>
          <cell r="G87" t="str">
            <v>规培研究生</v>
          </cell>
          <cell r="H87" t="str">
            <v>执业医师</v>
          </cell>
          <cell r="I87" t="str">
            <v>超声科</v>
          </cell>
        </row>
        <row r="87">
          <cell r="M87">
            <v>0</v>
          </cell>
          <cell r="N87">
            <v>0</v>
          </cell>
          <cell r="O87">
            <v>20</v>
          </cell>
          <cell r="P87">
            <v>20</v>
          </cell>
          <cell r="Q87">
            <v>0</v>
          </cell>
          <cell r="R87">
            <v>100</v>
          </cell>
          <cell r="S87">
            <v>150</v>
          </cell>
          <cell r="T87">
            <v>150</v>
          </cell>
          <cell r="U87">
            <v>100</v>
          </cell>
          <cell r="V87">
            <v>100</v>
          </cell>
          <cell r="W87">
            <v>0</v>
          </cell>
          <cell r="X87">
            <v>100</v>
          </cell>
          <cell r="Y87">
            <v>21</v>
          </cell>
        </row>
        <row r="88">
          <cell r="B88" t="str">
            <v>726L67</v>
          </cell>
          <cell r="C88">
            <v>14505</v>
          </cell>
          <cell r="D88" t="str">
            <v>全科医学科</v>
          </cell>
          <cell r="E88">
            <v>15906871838</v>
          </cell>
          <cell r="F88" t="str">
            <v>2020年</v>
          </cell>
          <cell r="G88" t="str">
            <v>住院医师-外院</v>
          </cell>
          <cell r="H88" t="str">
            <v>无</v>
          </cell>
          <cell r="I88" t="str">
            <v>感染科门诊</v>
          </cell>
        </row>
        <row r="88">
          <cell r="M88">
            <v>0</v>
          </cell>
          <cell r="N88">
            <v>0</v>
          </cell>
          <cell r="O88">
            <v>0</v>
          </cell>
          <cell r="P88">
            <v>0</v>
          </cell>
          <cell r="Q88">
            <v>0</v>
          </cell>
          <cell r="R88">
            <v>0</v>
          </cell>
          <cell r="S88">
            <v>0</v>
          </cell>
          <cell r="T88">
            <v>0</v>
          </cell>
          <cell r="U88">
            <v>0</v>
          </cell>
          <cell r="V88">
            <v>0</v>
          </cell>
          <cell r="W88">
            <v>0</v>
          </cell>
          <cell r="X88">
            <v>100</v>
          </cell>
          <cell r="Y88">
            <v>21</v>
          </cell>
        </row>
        <row r="89">
          <cell r="B89">
            <v>120023</v>
          </cell>
          <cell r="C89">
            <v>14267</v>
          </cell>
          <cell r="D89" t="str">
            <v>全科医学科</v>
          </cell>
          <cell r="E89">
            <v>15868717196</v>
          </cell>
          <cell r="F89" t="str">
            <v>2020年</v>
          </cell>
          <cell r="G89" t="str">
            <v>住院医师-本院</v>
          </cell>
          <cell r="H89" t="str">
            <v>执业医师</v>
          </cell>
          <cell r="I89" t="str">
            <v>放射科</v>
          </cell>
        </row>
        <row r="89">
          <cell r="M89">
            <v>0</v>
          </cell>
          <cell r="N89">
            <v>0</v>
          </cell>
          <cell r="O89">
            <v>0</v>
          </cell>
          <cell r="P89">
            <v>0</v>
          </cell>
          <cell r="Q89">
            <v>0</v>
          </cell>
          <cell r="R89">
            <v>100</v>
          </cell>
          <cell r="S89">
            <v>150</v>
          </cell>
          <cell r="T89">
            <v>150</v>
          </cell>
          <cell r="U89">
            <v>0</v>
          </cell>
          <cell r="V89">
            <v>0</v>
          </cell>
          <cell r="W89">
            <v>0</v>
          </cell>
          <cell r="X89">
            <v>100</v>
          </cell>
          <cell r="Y89">
            <v>21</v>
          </cell>
        </row>
        <row r="90">
          <cell r="B90" t="str">
            <v>726L69</v>
          </cell>
          <cell r="C90">
            <v>14507</v>
          </cell>
          <cell r="D90" t="str">
            <v>全科医学科</v>
          </cell>
          <cell r="E90">
            <v>15967412229</v>
          </cell>
          <cell r="F90" t="str">
            <v>2020年</v>
          </cell>
          <cell r="G90" t="str">
            <v>住院医师-外院</v>
          </cell>
          <cell r="H90" t="str">
            <v>无</v>
          </cell>
          <cell r="I90" t="str">
            <v>内科门诊</v>
          </cell>
        </row>
        <row r="90">
          <cell r="M90">
            <v>0</v>
          </cell>
          <cell r="N90">
            <v>0</v>
          </cell>
          <cell r="O90">
            <v>0</v>
          </cell>
          <cell r="P90">
            <v>0</v>
          </cell>
          <cell r="Q90">
            <v>0</v>
          </cell>
          <cell r="R90">
            <v>0</v>
          </cell>
          <cell r="S90">
            <v>0</v>
          </cell>
          <cell r="T90">
            <v>0</v>
          </cell>
          <cell r="U90">
            <v>0</v>
          </cell>
          <cell r="V90">
            <v>0</v>
          </cell>
          <cell r="W90">
            <v>0</v>
          </cell>
          <cell r="X90">
            <v>100</v>
          </cell>
          <cell r="Y90">
            <v>21</v>
          </cell>
        </row>
        <row r="91">
          <cell r="B91" t="str">
            <v>726L70</v>
          </cell>
          <cell r="C91">
            <v>14508</v>
          </cell>
          <cell r="D91" t="str">
            <v>全科医学科</v>
          </cell>
          <cell r="E91">
            <v>13588147491</v>
          </cell>
          <cell r="F91" t="str">
            <v>2020年</v>
          </cell>
          <cell r="G91" t="str">
            <v>住院医师-外院</v>
          </cell>
          <cell r="H91" t="str">
            <v>执业医师</v>
          </cell>
          <cell r="I91" t="str">
            <v>内科门诊</v>
          </cell>
        </row>
        <row r="91">
          <cell r="M91">
            <v>0</v>
          </cell>
          <cell r="N91">
            <v>0</v>
          </cell>
          <cell r="O91">
            <v>0</v>
          </cell>
          <cell r="P91">
            <v>0</v>
          </cell>
          <cell r="Q91">
            <v>0</v>
          </cell>
          <cell r="R91">
            <v>100</v>
          </cell>
          <cell r="S91" t="e">
            <v>#N/A</v>
          </cell>
          <cell r="T91">
            <v>150</v>
          </cell>
          <cell r="U91" t="e">
            <v>#N/A</v>
          </cell>
          <cell r="V91">
            <v>0</v>
          </cell>
          <cell r="W91">
            <v>0</v>
          </cell>
          <cell r="X91">
            <v>100</v>
          </cell>
          <cell r="Y91">
            <v>21</v>
          </cell>
        </row>
        <row r="92">
          <cell r="B92" t="str">
            <v>726L71</v>
          </cell>
          <cell r="C92">
            <v>14509</v>
          </cell>
          <cell r="D92" t="str">
            <v>全科医学科</v>
          </cell>
          <cell r="E92">
            <v>18267719229</v>
          </cell>
          <cell r="F92" t="str">
            <v>2020年</v>
          </cell>
          <cell r="G92" t="str">
            <v>住院医师-外院</v>
          </cell>
          <cell r="H92" t="str">
            <v>执业医师</v>
          </cell>
          <cell r="I92" t="str">
            <v>内分泌科门诊</v>
          </cell>
        </row>
        <row r="92">
          <cell r="M92">
            <v>0</v>
          </cell>
          <cell r="N92">
            <v>0</v>
          </cell>
          <cell r="O92">
            <v>0</v>
          </cell>
          <cell r="P92">
            <v>0</v>
          </cell>
          <cell r="Q92">
            <v>0</v>
          </cell>
          <cell r="R92">
            <v>100</v>
          </cell>
          <cell r="S92">
            <v>150</v>
          </cell>
          <cell r="T92">
            <v>150</v>
          </cell>
          <cell r="U92">
            <v>0</v>
          </cell>
          <cell r="V92">
            <v>0</v>
          </cell>
          <cell r="W92">
            <v>0</v>
          </cell>
          <cell r="X92">
            <v>100</v>
          </cell>
          <cell r="Y92">
            <v>21</v>
          </cell>
        </row>
        <row r="93">
          <cell r="B93" t="str">
            <v>726L72</v>
          </cell>
          <cell r="C93">
            <v>14510</v>
          </cell>
          <cell r="D93" t="str">
            <v>全科医学科</v>
          </cell>
          <cell r="E93">
            <v>15867730420</v>
          </cell>
          <cell r="F93" t="str">
            <v>2020年</v>
          </cell>
          <cell r="G93" t="str">
            <v>住院医师-外院</v>
          </cell>
          <cell r="H93" t="str">
            <v>执业医师</v>
          </cell>
          <cell r="I93" t="str">
            <v>全科医学科</v>
          </cell>
        </row>
        <row r="93">
          <cell r="M93">
            <v>0</v>
          </cell>
          <cell r="N93">
            <v>0</v>
          </cell>
          <cell r="O93">
            <v>0</v>
          </cell>
          <cell r="P93">
            <v>0</v>
          </cell>
          <cell r="Q93">
            <v>0</v>
          </cell>
          <cell r="R93">
            <v>100</v>
          </cell>
          <cell r="S93">
            <v>150</v>
          </cell>
          <cell r="T93">
            <v>150</v>
          </cell>
          <cell r="U93">
            <v>0</v>
          </cell>
          <cell r="V93">
            <v>0</v>
          </cell>
          <cell r="W93">
            <v>0</v>
          </cell>
          <cell r="X93">
            <v>100</v>
          </cell>
          <cell r="Y93">
            <v>21</v>
          </cell>
        </row>
        <row r="94">
          <cell r="B94" t="str">
            <v>726L73</v>
          </cell>
          <cell r="C94">
            <v>14511</v>
          </cell>
          <cell r="D94" t="str">
            <v>全科医学科</v>
          </cell>
          <cell r="E94">
            <v>13868683109</v>
          </cell>
          <cell r="F94" t="str">
            <v>2020年</v>
          </cell>
          <cell r="G94" t="str">
            <v>住院医师-外院</v>
          </cell>
          <cell r="H94" t="str">
            <v>执业医师</v>
          </cell>
          <cell r="I94" t="str">
            <v>全科医学科</v>
          </cell>
        </row>
        <row r="94">
          <cell r="M94">
            <v>0</v>
          </cell>
          <cell r="N94">
            <v>0</v>
          </cell>
          <cell r="O94">
            <v>0</v>
          </cell>
          <cell r="P94">
            <v>0</v>
          </cell>
          <cell r="Q94">
            <v>0</v>
          </cell>
          <cell r="R94">
            <v>100</v>
          </cell>
          <cell r="S94">
            <v>150</v>
          </cell>
          <cell r="T94">
            <v>150</v>
          </cell>
          <cell r="U94">
            <v>0</v>
          </cell>
          <cell r="V94">
            <v>0</v>
          </cell>
          <cell r="W94">
            <v>0</v>
          </cell>
          <cell r="X94">
            <v>100</v>
          </cell>
          <cell r="Y94">
            <v>21</v>
          </cell>
        </row>
        <row r="95">
          <cell r="B95" t="str">
            <v>726L74</v>
          </cell>
          <cell r="C95">
            <v>14512</v>
          </cell>
          <cell r="D95" t="str">
            <v>全科医学科</v>
          </cell>
          <cell r="E95">
            <v>15158656960</v>
          </cell>
          <cell r="F95" t="str">
            <v>2020年</v>
          </cell>
          <cell r="G95" t="str">
            <v>住院医师-外院</v>
          </cell>
          <cell r="H95" t="str">
            <v>执业医师</v>
          </cell>
          <cell r="I95" t="str">
            <v>消化内科</v>
          </cell>
        </row>
        <row r="95">
          <cell r="L95">
            <v>20</v>
          </cell>
          <cell r="M95">
            <v>20</v>
          </cell>
          <cell r="N95">
            <v>0</v>
          </cell>
          <cell r="O95">
            <v>0</v>
          </cell>
          <cell r="P95">
            <v>20</v>
          </cell>
          <cell r="Q95">
            <v>0</v>
          </cell>
          <cell r="R95">
            <v>100</v>
          </cell>
          <cell r="S95">
            <v>0</v>
          </cell>
          <cell r="T95">
            <v>0</v>
          </cell>
          <cell r="U95">
            <v>0</v>
          </cell>
          <cell r="V95">
            <v>0</v>
          </cell>
          <cell r="W95">
            <v>0</v>
          </cell>
          <cell r="X95">
            <v>100</v>
          </cell>
          <cell r="Y95">
            <v>21</v>
          </cell>
        </row>
        <row r="96">
          <cell r="B96" t="str">
            <v>726L76</v>
          </cell>
          <cell r="C96">
            <v>14514</v>
          </cell>
          <cell r="D96" t="str">
            <v>全科医学科</v>
          </cell>
          <cell r="E96">
            <v>15157769330</v>
          </cell>
          <cell r="F96" t="str">
            <v>2020年</v>
          </cell>
          <cell r="G96" t="str">
            <v>住院医师-外院</v>
          </cell>
          <cell r="H96" t="str">
            <v>无</v>
          </cell>
          <cell r="I96" t="str">
            <v>儿科</v>
          </cell>
        </row>
        <row r="96">
          <cell r="M96">
            <v>0</v>
          </cell>
          <cell r="N96">
            <v>0</v>
          </cell>
          <cell r="O96">
            <v>0</v>
          </cell>
          <cell r="P96">
            <v>0</v>
          </cell>
          <cell r="Q96">
            <v>0</v>
          </cell>
          <cell r="R96">
            <v>0</v>
          </cell>
          <cell r="S96">
            <v>0</v>
          </cell>
          <cell r="T96">
            <v>0</v>
          </cell>
          <cell r="U96">
            <v>0</v>
          </cell>
          <cell r="V96">
            <v>0</v>
          </cell>
          <cell r="W96">
            <v>5</v>
          </cell>
          <cell r="X96">
            <v>76.1904761904762</v>
          </cell>
          <cell r="Y96">
            <v>16</v>
          </cell>
        </row>
        <row r="97">
          <cell r="B97" t="str">
            <v>726L79</v>
          </cell>
          <cell r="C97">
            <v>14517</v>
          </cell>
          <cell r="D97" t="str">
            <v>全科医学科</v>
          </cell>
          <cell r="E97">
            <v>15868720191</v>
          </cell>
          <cell r="F97" t="str">
            <v>2020年</v>
          </cell>
          <cell r="G97" t="str">
            <v>住院医师-外院</v>
          </cell>
          <cell r="H97" t="str">
            <v>执业医师</v>
          </cell>
          <cell r="I97" t="str">
            <v>皮肤科门诊</v>
          </cell>
        </row>
        <row r="97">
          <cell r="M97">
            <v>0</v>
          </cell>
          <cell r="N97">
            <v>0</v>
          </cell>
          <cell r="O97">
            <v>0</v>
          </cell>
          <cell r="P97">
            <v>0</v>
          </cell>
          <cell r="Q97">
            <v>0</v>
          </cell>
          <cell r="R97">
            <v>100</v>
          </cell>
          <cell r="S97">
            <v>0</v>
          </cell>
          <cell r="T97">
            <v>0</v>
          </cell>
          <cell r="U97">
            <v>0</v>
          </cell>
          <cell r="V97">
            <v>0</v>
          </cell>
          <cell r="W97">
            <v>0</v>
          </cell>
          <cell r="X97">
            <v>100</v>
          </cell>
          <cell r="Y97">
            <v>21</v>
          </cell>
        </row>
        <row r="98">
          <cell r="B98" t="str">
            <v>726L80</v>
          </cell>
          <cell r="C98">
            <v>14518</v>
          </cell>
          <cell r="D98" t="str">
            <v>全科医学科</v>
          </cell>
          <cell r="E98">
            <v>18867746633</v>
          </cell>
          <cell r="F98" t="str">
            <v>2020年</v>
          </cell>
          <cell r="G98" t="str">
            <v>住院医师-外院</v>
          </cell>
          <cell r="H98" t="str">
            <v>执业医师</v>
          </cell>
          <cell r="I98" t="str">
            <v>老院急诊外科门诊</v>
          </cell>
        </row>
        <row r="98">
          <cell r="M98">
            <v>0</v>
          </cell>
          <cell r="N98">
            <v>0</v>
          </cell>
          <cell r="O98">
            <v>0</v>
          </cell>
          <cell r="P98">
            <v>0</v>
          </cell>
          <cell r="Q98">
            <v>0</v>
          </cell>
          <cell r="R98">
            <v>100</v>
          </cell>
          <cell r="S98">
            <v>0</v>
          </cell>
          <cell r="T98">
            <v>0</v>
          </cell>
          <cell r="U98">
            <v>0</v>
          </cell>
          <cell r="V98">
            <v>0</v>
          </cell>
          <cell r="W98">
            <v>0</v>
          </cell>
          <cell r="X98">
            <v>100</v>
          </cell>
          <cell r="Y98">
            <v>21</v>
          </cell>
        </row>
        <row r="99">
          <cell r="B99" t="str">
            <v>726L82</v>
          </cell>
          <cell r="C99">
            <v>14520</v>
          </cell>
          <cell r="D99" t="str">
            <v>全科医学科</v>
          </cell>
          <cell r="E99">
            <v>13736977782</v>
          </cell>
          <cell r="F99" t="str">
            <v>2020年</v>
          </cell>
          <cell r="G99" t="str">
            <v>住院医师-外院</v>
          </cell>
          <cell r="H99" t="str">
            <v>执业医师</v>
          </cell>
          <cell r="I99" t="str">
            <v>内科门诊</v>
          </cell>
        </row>
        <row r="99">
          <cell r="M99">
            <v>0</v>
          </cell>
          <cell r="N99">
            <v>0</v>
          </cell>
          <cell r="O99">
            <v>0</v>
          </cell>
          <cell r="P99">
            <v>0</v>
          </cell>
          <cell r="Q99">
            <v>0</v>
          </cell>
          <cell r="R99">
            <v>100</v>
          </cell>
          <cell r="S99" t="e">
            <v>#N/A</v>
          </cell>
          <cell r="T99">
            <v>150</v>
          </cell>
          <cell r="U99" t="e">
            <v>#N/A</v>
          </cell>
          <cell r="V99">
            <v>100</v>
          </cell>
          <cell r="W99">
            <v>0</v>
          </cell>
          <cell r="X99">
            <v>100</v>
          </cell>
          <cell r="Y99">
            <v>21</v>
          </cell>
        </row>
        <row r="100">
          <cell r="B100" t="str">
            <v>726L84</v>
          </cell>
          <cell r="C100">
            <v>14522</v>
          </cell>
          <cell r="D100" t="str">
            <v>全科医学科</v>
          </cell>
          <cell r="E100">
            <v>18324236667</v>
          </cell>
          <cell r="F100" t="str">
            <v>2020年</v>
          </cell>
          <cell r="G100" t="str">
            <v>住院医师-外院</v>
          </cell>
          <cell r="H100" t="str">
            <v>执业医师</v>
          </cell>
          <cell r="I100" t="str">
            <v>老院急诊外科门诊</v>
          </cell>
        </row>
        <row r="100">
          <cell r="M100">
            <v>0</v>
          </cell>
          <cell r="N100">
            <v>0</v>
          </cell>
          <cell r="O100">
            <v>0</v>
          </cell>
          <cell r="P100">
            <v>0</v>
          </cell>
          <cell r="Q100">
            <v>0</v>
          </cell>
          <cell r="R100">
            <v>100</v>
          </cell>
          <cell r="S100">
            <v>0</v>
          </cell>
          <cell r="T100">
            <v>0</v>
          </cell>
          <cell r="U100">
            <v>0</v>
          </cell>
          <cell r="V100">
            <v>0</v>
          </cell>
          <cell r="W100">
            <v>0</v>
          </cell>
          <cell r="X100">
            <v>100</v>
          </cell>
          <cell r="Y100">
            <v>21</v>
          </cell>
        </row>
        <row r="101">
          <cell r="B101" t="str">
            <v>726L85</v>
          </cell>
          <cell r="C101">
            <v>14523</v>
          </cell>
          <cell r="D101" t="str">
            <v>全科医学科</v>
          </cell>
          <cell r="E101">
            <v>13362705297</v>
          </cell>
          <cell r="F101" t="str">
            <v>2020年</v>
          </cell>
          <cell r="G101" t="str">
            <v>住院医师-外院</v>
          </cell>
          <cell r="H101" t="str">
            <v>无</v>
          </cell>
          <cell r="I101" t="str">
            <v>感染科门诊</v>
          </cell>
        </row>
        <row r="101">
          <cell r="M101">
            <v>0</v>
          </cell>
          <cell r="N101">
            <v>0</v>
          </cell>
          <cell r="O101">
            <v>0</v>
          </cell>
          <cell r="P101">
            <v>0</v>
          </cell>
          <cell r="Q101">
            <v>0</v>
          </cell>
          <cell r="R101">
            <v>0</v>
          </cell>
          <cell r="S101">
            <v>0</v>
          </cell>
          <cell r="T101">
            <v>0</v>
          </cell>
          <cell r="U101">
            <v>0</v>
          </cell>
          <cell r="V101">
            <v>0</v>
          </cell>
          <cell r="W101">
            <v>0</v>
          </cell>
          <cell r="X101">
            <v>100</v>
          </cell>
          <cell r="Y101">
            <v>21</v>
          </cell>
        </row>
        <row r="102">
          <cell r="B102" t="str">
            <v>726L86</v>
          </cell>
          <cell r="C102">
            <v>14524</v>
          </cell>
          <cell r="D102" t="str">
            <v>全科医学科</v>
          </cell>
          <cell r="E102">
            <v>18267839708</v>
          </cell>
          <cell r="F102" t="str">
            <v>2020年</v>
          </cell>
          <cell r="G102" t="str">
            <v>住院医师-外院</v>
          </cell>
          <cell r="H102" t="str">
            <v>无</v>
          </cell>
          <cell r="I102" t="str">
            <v>内分泌科</v>
          </cell>
        </row>
        <row r="102">
          <cell r="M102">
            <v>0</v>
          </cell>
          <cell r="N102">
            <v>0</v>
          </cell>
          <cell r="O102">
            <v>0</v>
          </cell>
          <cell r="P102">
            <v>0</v>
          </cell>
          <cell r="Q102">
            <v>0</v>
          </cell>
          <cell r="R102">
            <v>0</v>
          </cell>
          <cell r="S102">
            <v>0</v>
          </cell>
          <cell r="T102">
            <v>0</v>
          </cell>
          <cell r="U102">
            <v>0</v>
          </cell>
          <cell r="V102">
            <v>0</v>
          </cell>
          <cell r="W102">
            <v>0</v>
          </cell>
          <cell r="X102">
            <v>100</v>
          </cell>
          <cell r="Y102">
            <v>21</v>
          </cell>
        </row>
        <row r="103">
          <cell r="B103">
            <v>120029</v>
          </cell>
          <cell r="C103">
            <v>14273</v>
          </cell>
          <cell r="D103" t="str">
            <v>神经内科</v>
          </cell>
          <cell r="E103">
            <v>18267856380</v>
          </cell>
          <cell r="F103" t="str">
            <v>2020年</v>
          </cell>
          <cell r="G103" t="str">
            <v>住院医师-本院</v>
          </cell>
          <cell r="H103" t="str">
            <v>执业医师</v>
          </cell>
          <cell r="I103" t="str">
            <v>神经外科</v>
          </cell>
          <cell r="J103">
            <v>20</v>
          </cell>
        </row>
        <row r="103">
          <cell r="M103">
            <v>20</v>
          </cell>
          <cell r="N103">
            <v>0</v>
          </cell>
          <cell r="O103">
            <v>60</v>
          </cell>
          <cell r="P103">
            <v>80</v>
          </cell>
          <cell r="Q103">
            <v>0</v>
          </cell>
          <cell r="R103">
            <v>100</v>
          </cell>
          <cell r="S103">
            <v>150</v>
          </cell>
          <cell r="T103">
            <v>150</v>
          </cell>
          <cell r="U103">
            <v>100</v>
          </cell>
          <cell r="V103">
            <v>100</v>
          </cell>
          <cell r="W103">
            <v>0</v>
          </cell>
          <cell r="X103">
            <v>100</v>
          </cell>
          <cell r="Y103">
            <v>21</v>
          </cell>
        </row>
        <row r="104">
          <cell r="B104">
            <v>120069</v>
          </cell>
          <cell r="C104">
            <v>14315</v>
          </cell>
          <cell r="D104" t="str">
            <v>外科（神经外科方向）</v>
          </cell>
          <cell r="E104">
            <v>13695700851</v>
          </cell>
          <cell r="F104" t="str">
            <v>2020年</v>
          </cell>
          <cell r="G104" t="str">
            <v>住院医师-本院</v>
          </cell>
          <cell r="H104" t="str">
            <v>执业医师</v>
          </cell>
          <cell r="I104" t="str">
            <v>神经外科</v>
          </cell>
        </row>
        <row r="104">
          <cell r="M104">
            <v>0</v>
          </cell>
          <cell r="N104">
            <v>0</v>
          </cell>
          <cell r="O104">
            <v>0</v>
          </cell>
          <cell r="P104">
            <v>0</v>
          </cell>
          <cell r="Q104">
            <v>0</v>
          </cell>
          <cell r="R104">
            <v>100</v>
          </cell>
          <cell r="S104">
            <v>150</v>
          </cell>
          <cell r="T104">
            <v>150</v>
          </cell>
          <cell r="U104">
            <v>100</v>
          </cell>
          <cell r="V104">
            <v>100</v>
          </cell>
          <cell r="W104">
            <v>0</v>
          </cell>
          <cell r="X104">
            <v>100</v>
          </cell>
          <cell r="Y104">
            <v>21</v>
          </cell>
        </row>
        <row r="105">
          <cell r="B105">
            <v>620015</v>
          </cell>
          <cell r="C105">
            <v>14433</v>
          </cell>
          <cell r="D105" t="str">
            <v>外科（神经外科方向）</v>
          </cell>
          <cell r="E105">
            <v>15067896730</v>
          </cell>
          <cell r="F105" t="str">
            <v>2020年</v>
          </cell>
          <cell r="G105" t="str">
            <v>住院医师-本院</v>
          </cell>
          <cell r="H105" t="str">
            <v>执业医师</v>
          </cell>
          <cell r="I105" t="str">
            <v>神经外科（脊柱脊髓）</v>
          </cell>
        </row>
        <row r="105">
          <cell r="M105">
            <v>0</v>
          </cell>
          <cell r="N105">
            <v>0</v>
          </cell>
          <cell r="O105">
            <v>0</v>
          </cell>
          <cell r="P105">
            <v>0</v>
          </cell>
          <cell r="Q105">
            <v>0</v>
          </cell>
          <cell r="R105">
            <v>100</v>
          </cell>
          <cell r="S105">
            <v>150</v>
          </cell>
          <cell r="T105">
            <v>150</v>
          </cell>
          <cell r="U105">
            <v>100</v>
          </cell>
          <cell r="V105">
            <v>100</v>
          </cell>
          <cell r="W105">
            <v>0</v>
          </cell>
          <cell r="X105">
            <v>100</v>
          </cell>
          <cell r="Y105">
            <v>21</v>
          </cell>
        </row>
        <row r="106">
          <cell r="B106">
            <v>120037</v>
          </cell>
          <cell r="C106">
            <v>14281</v>
          </cell>
          <cell r="D106" t="str">
            <v>外科</v>
          </cell>
          <cell r="E106">
            <v>18367850881</v>
          </cell>
          <cell r="F106" t="str">
            <v>2020年</v>
          </cell>
          <cell r="G106" t="str">
            <v>住院医师-本院</v>
          </cell>
          <cell r="H106" t="str">
            <v>执业医师</v>
          </cell>
          <cell r="I106" t="str">
            <v>消化内科</v>
          </cell>
        </row>
        <row r="106">
          <cell r="M106">
            <v>0</v>
          </cell>
          <cell r="N106">
            <v>0</v>
          </cell>
          <cell r="O106">
            <v>0</v>
          </cell>
          <cell r="P106">
            <v>0</v>
          </cell>
          <cell r="Q106">
            <v>0</v>
          </cell>
          <cell r="R106">
            <v>100</v>
          </cell>
          <cell r="S106">
            <v>150</v>
          </cell>
          <cell r="T106">
            <v>150</v>
          </cell>
          <cell r="U106">
            <v>100</v>
          </cell>
          <cell r="V106">
            <v>100</v>
          </cell>
          <cell r="W106">
            <v>0</v>
          </cell>
          <cell r="X106">
            <v>100</v>
          </cell>
          <cell r="Y106">
            <v>21</v>
          </cell>
        </row>
        <row r="107">
          <cell r="B107">
            <v>120033</v>
          </cell>
          <cell r="C107">
            <v>14277</v>
          </cell>
          <cell r="D107" t="str">
            <v>外科</v>
          </cell>
          <cell r="E107">
            <v>13968838662</v>
          </cell>
          <cell r="F107" t="str">
            <v>2020年</v>
          </cell>
          <cell r="G107" t="str">
            <v>住院医师-本院</v>
          </cell>
          <cell r="H107" t="str">
            <v>执业医师</v>
          </cell>
          <cell r="I107" t="str">
            <v>骨科</v>
          </cell>
        </row>
        <row r="107">
          <cell r="M107">
            <v>0</v>
          </cell>
          <cell r="N107">
            <v>0</v>
          </cell>
          <cell r="O107">
            <v>0</v>
          </cell>
          <cell r="P107">
            <v>0</v>
          </cell>
          <cell r="Q107">
            <v>0</v>
          </cell>
          <cell r="R107">
            <v>100</v>
          </cell>
          <cell r="S107">
            <v>150</v>
          </cell>
          <cell r="T107">
            <v>150</v>
          </cell>
          <cell r="U107">
            <v>100</v>
          </cell>
          <cell r="V107">
            <v>100</v>
          </cell>
          <cell r="W107">
            <v>0</v>
          </cell>
          <cell r="X107">
            <v>100</v>
          </cell>
          <cell r="Y107">
            <v>21</v>
          </cell>
        </row>
        <row r="108">
          <cell r="B108">
            <v>120040</v>
          </cell>
          <cell r="C108">
            <v>14284</v>
          </cell>
          <cell r="D108" t="str">
            <v>外科</v>
          </cell>
          <cell r="E108">
            <v>18367815076</v>
          </cell>
          <cell r="F108" t="str">
            <v>2020年</v>
          </cell>
          <cell r="G108" t="str">
            <v>住院医师-本院</v>
          </cell>
          <cell r="H108" t="str">
            <v>执业医师</v>
          </cell>
          <cell r="I108" t="str">
            <v>乳腺外科A</v>
          </cell>
        </row>
        <row r="108">
          <cell r="M108">
            <v>0</v>
          </cell>
          <cell r="N108">
            <v>0</v>
          </cell>
          <cell r="O108">
            <v>0</v>
          </cell>
          <cell r="P108">
            <v>0</v>
          </cell>
          <cell r="Q108">
            <v>0</v>
          </cell>
          <cell r="R108">
            <v>100</v>
          </cell>
          <cell r="S108">
            <v>150</v>
          </cell>
          <cell r="T108">
            <v>150</v>
          </cell>
          <cell r="U108">
            <v>100</v>
          </cell>
          <cell r="V108">
            <v>100</v>
          </cell>
          <cell r="W108">
            <v>0</v>
          </cell>
          <cell r="X108">
            <v>100</v>
          </cell>
          <cell r="Y108">
            <v>21</v>
          </cell>
        </row>
        <row r="109">
          <cell r="B109">
            <v>620009</v>
          </cell>
          <cell r="C109">
            <v>14428</v>
          </cell>
          <cell r="D109" t="str">
            <v>外科</v>
          </cell>
          <cell r="E109">
            <v>15258682372</v>
          </cell>
          <cell r="F109" t="str">
            <v>2020年</v>
          </cell>
          <cell r="G109" t="str">
            <v>住院医师-本院</v>
          </cell>
          <cell r="H109" t="str">
            <v>执业医师</v>
          </cell>
          <cell r="I109" t="str">
            <v>神经外科</v>
          </cell>
        </row>
        <row r="109">
          <cell r="M109">
            <v>0</v>
          </cell>
          <cell r="N109">
            <v>0</v>
          </cell>
          <cell r="O109">
            <v>0</v>
          </cell>
          <cell r="P109">
            <v>0</v>
          </cell>
          <cell r="Q109">
            <v>0</v>
          </cell>
          <cell r="R109">
            <v>100</v>
          </cell>
          <cell r="S109">
            <v>150</v>
          </cell>
          <cell r="T109">
            <v>150</v>
          </cell>
          <cell r="U109">
            <v>100</v>
          </cell>
          <cell r="V109">
            <v>100</v>
          </cell>
          <cell r="W109">
            <v>0</v>
          </cell>
          <cell r="X109">
            <v>100</v>
          </cell>
          <cell r="Y109">
            <v>21</v>
          </cell>
        </row>
        <row r="110">
          <cell r="B110">
            <v>120039</v>
          </cell>
          <cell r="C110">
            <v>14283</v>
          </cell>
          <cell r="D110" t="str">
            <v>外科</v>
          </cell>
          <cell r="E110">
            <v>13587692668</v>
          </cell>
          <cell r="F110" t="str">
            <v>2020年</v>
          </cell>
          <cell r="G110" t="str">
            <v>住院医师-本院</v>
          </cell>
          <cell r="H110" t="str">
            <v>执业医师</v>
          </cell>
          <cell r="I110" t="str">
            <v>心胸外科</v>
          </cell>
        </row>
        <row r="110">
          <cell r="M110">
            <v>0</v>
          </cell>
          <cell r="N110">
            <v>0</v>
          </cell>
          <cell r="O110">
            <v>0</v>
          </cell>
          <cell r="P110">
            <v>0</v>
          </cell>
          <cell r="Q110">
            <v>0</v>
          </cell>
          <cell r="R110">
            <v>100</v>
          </cell>
          <cell r="S110">
            <v>150</v>
          </cell>
          <cell r="T110">
            <v>150</v>
          </cell>
          <cell r="U110">
            <v>100</v>
          </cell>
          <cell r="V110">
            <v>100</v>
          </cell>
          <cell r="W110">
            <v>0</v>
          </cell>
          <cell r="X110">
            <v>100</v>
          </cell>
          <cell r="Y110">
            <v>21</v>
          </cell>
        </row>
        <row r="111">
          <cell r="B111" t="str">
            <v>726L88</v>
          </cell>
          <cell r="C111">
            <v>14525</v>
          </cell>
          <cell r="D111" t="str">
            <v>外科</v>
          </cell>
          <cell r="E111">
            <v>15968708815</v>
          </cell>
          <cell r="F111" t="str">
            <v>2020年</v>
          </cell>
          <cell r="G111" t="str">
            <v>住院医师-外院</v>
          </cell>
          <cell r="H111" t="str">
            <v>执业医师</v>
          </cell>
          <cell r="I111" t="str">
            <v>胃肠外科</v>
          </cell>
        </row>
        <row r="111">
          <cell r="M111">
            <v>0</v>
          </cell>
          <cell r="N111">
            <v>0</v>
          </cell>
          <cell r="O111">
            <v>0</v>
          </cell>
          <cell r="P111">
            <v>0</v>
          </cell>
          <cell r="Q111">
            <v>0</v>
          </cell>
          <cell r="R111">
            <v>100</v>
          </cell>
          <cell r="S111">
            <v>150</v>
          </cell>
          <cell r="T111">
            <v>150</v>
          </cell>
          <cell r="U111">
            <v>100</v>
          </cell>
          <cell r="V111">
            <v>100</v>
          </cell>
          <cell r="W111">
            <v>0</v>
          </cell>
          <cell r="X111">
            <v>100</v>
          </cell>
          <cell r="Y111">
            <v>21</v>
          </cell>
        </row>
        <row r="112">
          <cell r="B112" t="str">
            <v>726L89</v>
          </cell>
          <cell r="C112">
            <v>14526</v>
          </cell>
          <cell r="D112" t="str">
            <v>外科</v>
          </cell>
          <cell r="E112">
            <v>15057722995</v>
          </cell>
          <cell r="F112" t="str">
            <v>2020年</v>
          </cell>
          <cell r="G112" t="str">
            <v>住院医师-外院</v>
          </cell>
          <cell r="H112" t="str">
            <v>执业医师</v>
          </cell>
          <cell r="I112" t="str">
            <v>结直肠肛门外科</v>
          </cell>
        </row>
        <row r="112">
          <cell r="M112">
            <v>0</v>
          </cell>
          <cell r="N112">
            <v>0</v>
          </cell>
          <cell r="O112">
            <v>0</v>
          </cell>
          <cell r="P112">
            <v>0</v>
          </cell>
          <cell r="Q112">
            <v>0</v>
          </cell>
          <cell r="R112">
            <v>100</v>
          </cell>
          <cell r="S112">
            <v>150</v>
          </cell>
          <cell r="T112">
            <v>150</v>
          </cell>
          <cell r="U112">
            <v>100</v>
          </cell>
          <cell r="V112">
            <v>100</v>
          </cell>
          <cell r="W112">
            <v>0</v>
          </cell>
          <cell r="X112">
            <v>100</v>
          </cell>
          <cell r="Y112">
            <v>21</v>
          </cell>
        </row>
        <row r="113">
          <cell r="B113" t="str">
            <v>726L90</v>
          </cell>
          <cell r="C113">
            <v>14527</v>
          </cell>
          <cell r="D113" t="str">
            <v>外科</v>
          </cell>
          <cell r="E113">
            <v>17681766319</v>
          </cell>
          <cell r="F113" t="str">
            <v>2020年</v>
          </cell>
          <cell r="G113" t="str">
            <v>住院医师-外院</v>
          </cell>
          <cell r="H113" t="str">
            <v>执业医师</v>
          </cell>
          <cell r="I113" t="str">
            <v>肝胆外科</v>
          </cell>
        </row>
        <row r="113">
          <cell r="M113">
            <v>0</v>
          </cell>
          <cell r="N113">
            <v>0</v>
          </cell>
          <cell r="O113">
            <v>0</v>
          </cell>
          <cell r="P113">
            <v>0</v>
          </cell>
          <cell r="Q113">
            <v>0</v>
          </cell>
          <cell r="R113">
            <v>100</v>
          </cell>
          <cell r="S113">
            <v>150</v>
          </cell>
          <cell r="T113">
            <v>150</v>
          </cell>
          <cell r="U113">
            <v>100</v>
          </cell>
          <cell r="V113">
            <v>100</v>
          </cell>
          <cell r="W113">
            <v>0</v>
          </cell>
          <cell r="X113">
            <v>100</v>
          </cell>
          <cell r="Y113">
            <v>21</v>
          </cell>
        </row>
        <row r="114">
          <cell r="B114" t="str">
            <v>726L21</v>
          </cell>
          <cell r="C114">
            <v>14461</v>
          </cell>
          <cell r="D114" t="str">
            <v>外科</v>
          </cell>
          <cell r="E114">
            <v>13486888487</v>
          </cell>
          <cell r="F114" t="str">
            <v>2020年</v>
          </cell>
          <cell r="G114" t="str">
            <v>住院医师-外院</v>
          </cell>
          <cell r="H114" t="str">
            <v>执业医师</v>
          </cell>
          <cell r="I114" t="str">
            <v>创伤外科</v>
          </cell>
        </row>
        <row r="114">
          <cell r="M114">
            <v>0</v>
          </cell>
          <cell r="N114">
            <v>0</v>
          </cell>
          <cell r="O114">
            <v>0</v>
          </cell>
          <cell r="P114">
            <v>0</v>
          </cell>
          <cell r="Q114">
            <v>0</v>
          </cell>
          <cell r="R114">
            <v>100</v>
          </cell>
          <cell r="S114">
            <v>150</v>
          </cell>
          <cell r="T114">
            <v>150</v>
          </cell>
          <cell r="U114">
            <v>100</v>
          </cell>
          <cell r="V114">
            <v>100</v>
          </cell>
          <cell r="W114">
            <v>0</v>
          </cell>
          <cell r="X114">
            <v>100</v>
          </cell>
          <cell r="Y114">
            <v>21</v>
          </cell>
        </row>
        <row r="115">
          <cell r="B115">
            <v>120051</v>
          </cell>
          <cell r="C115">
            <v>14294</v>
          </cell>
          <cell r="D115" t="str">
            <v>外科（整形科）</v>
          </cell>
          <cell r="E115">
            <v>18367813015</v>
          </cell>
          <cell r="F115" t="str">
            <v>2020年</v>
          </cell>
          <cell r="G115" t="str">
            <v>住院医师-本院</v>
          </cell>
          <cell r="H115" t="str">
            <v>执业医师</v>
          </cell>
          <cell r="I115" t="str">
            <v>整形科</v>
          </cell>
        </row>
        <row r="115">
          <cell r="M115">
            <v>0</v>
          </cell>
          <cell r="N115">
            <v>0</v>
          </cell>
          <cell r="O115">
            <v>0</v>
          </cell>
          <cell r="P115">
            <v>0</v>
          </cell>
          <cell r="Q115">
            <v>0</v>
          </cell>
          <cell r="R115">
            <v>100</v>
          </cell>
          <cell r="S115">
            <v>150</v>
          </cell>
          <cell r="T115">
            <v>150</v>
          </cell>
          <cell r="U115">
            <v>100</v>
          </cell>
          <cell r="V115">
            <v>100</v>
          </cell>
          <cell r="W115">
            <v>0</v>
          </cell>
          <cell r="X115">
            <v>100</v>
          </cell>
          <cell r="Y115">
            <v>21</v>
          </cell>
        </row>
        <row r="116">
          <cell r="B116">
            <v>622001</v>
          </cell>
          <cell r="C116">
            <v>13540</v>
          </cell>
          <cell r="D116" t="str">
            <v>眼科</v>
          </cell>
          <cell r="E116">
            <v>13695891917</v>
          </cell>
          <cell r="F116" t="str">
            <v>2020年</v>
          </cell>
          <cell r="G116" t="str">
            <v>住院医师-本院</v>
          </cell>
          <cell r="H116" t="str">
            <v>执业医师</v>
          </cell>
          <cell r="I116" t="str">
            <v>眼科（眼科病房）</v>
          </cell>
        </row>
        <row r="116">
          <cell r="M116">
            <v>0</v>
          </cell>
          <cell r="N116">
            <v>0</v>
          </cell>
          <cell r="O116">
            <v>60</v>
          </cell>
          <cell r="P116">
            <v>60</v>
          </cell>
          <cell r="Q116">
            <v>0</v>
          </cell>
          <cell r="R116">
            <v>100</v>
          </cell>
          <cell r="S116">
            <v>150</v>
          </cell>
          <cell r="T116">
            <v>150</v>
          </cell>
          <cell r="U116">
            <v>100</v>
          </cell>
          <cell r="V116">
            <v>100</v>
          </cell>
          <cell r="W116">
            <v>0</v>
          </cell>
          <cell r="X116">
            <v>100</v>
          </cell>
          <cell r="Y116">
            <v>21</v>
          </cell>
        </row>
        <row r="117">
          <cell r="B117">
            <v>120059</v>
          </cell>
          <cell r="C117">
            <v>14305</v>
          </cell>
          <cell r="D117" t="str">
            <v>眼科</v>
          </cell>
          <cell r="E117">
            <v>15858851054</v>
          </cell>
          <cell r="F117" t="str">
            <v>2020年</v>
          </cell>
          <cell r="G117" t="str">
            <v>住院医师-本院</v>
          </cell>
          <cell r="H117" t="str">
            <v>执业医师</v>
          </cell>
          <cell r="I117" t="str">
            <v>眼科（眼科门诊）</v>
          </cell>
        </row>
        <row r="117">
          <cell r="M117">
            <v>0</v>
          </cell>
          <cell r="N117">
            <v>0</v>
          </cell>
          <cell r="O117">
            <v>0</v>
          </cell>
          <cell r="P117">
            <v>0</v>
          </cell>
          <cell r="Q117">
            <v>0</v>
          </cell>
          <cell r="R117">
            <v>100</v>
          </cell>
          <cell r="S117">
            <v>150</v>
          </cell>
          <cell r="T117">
            <v>150</v>
          </cell>
          <cell r="U117">
            <v>100</v>
          </cell>
          <cell r="V117">
            <v>100</v>
          </cell>
          <cell r="W117">
            <v>0</v>
          </cell>
          <cell r="X117">
            <v>100</v>
          </cell>
          <cell r="Y117">
            <v>21</v>
          </cell>
        </row>
        <row r="118">
          <cell r="B118" t="str">
            <v>726L91</v>
          </cell>
          <cell r="C118">
            <v>14528</v>
          </cell>
          <cell r="D118" t="str">
            <v>眼科</v>
          </cell>
          <cell r="E118">
            <v>18367815073</v>
          </cell>
          <cell r="F118" t="str">
            <v>2020年</v>
          </cell>
          <cell r="G118" t="str">
            <v>住院医师-外院</v>
          </cell>
          <cell r="H118" t="str">
            <v>执业医师</v>
          </cell>
          <cell r="I118" t="str">
            <v>眼科（眼科门诊）</v>
          </cell>
        </row>
        <row r="118">
          <cell r="M118">
            <v>0</v>
          </cell>
          <cell r="N118">
            <v>20</v>
          </cell>
          <cell r="O118">
            <v>0</v>
          </cell>
          <cell r="P118">
            <v>20</v>
          </cell>
          <cell r="Q118">
            <v>0</v>
          </cell>
          <cell r="R118">
            <v>100</v>
          </cell>
          <cell r="S118">
            <v>150</v>
          </cell>
          <cell r="T118">
            <v>150</v>
          </cell>
          <cell r="U118">
            <v>100</v>
          </cell>
          <cell r="V118">
            <v>100</v>
          </cell>
          <cell r="W118">
            <v>0</v>
          </cell>
          <cell r="X118">
            <v>100</v>
          </cell>
          <cell r="Y118">
            <v>21</v>
          </cell>
        </row>
        <row r="119">
          <cell r="B119" t="str">
            <v>726L92</v>
          </cell>
          <cell r="C119">
            <v>14529</v>
          </cell>
          <cell r="D119" t="str">
            <v>眼科</v>
          </cell>
          <cell r="E119">
            <v>13868803123</v>
          </cell>
          <cell r="F119" t="str">
            <v>2020年</v>
          </cell>
          <cell r="G119" t="str">
            <v>住院医师-外院</v>
          </cell>
          <cell r="H119" t="str">
            <v>执业医师</v>
          </cell>
          <cell r="I119" t="str">
            <v>眼科（眼科治疗室）</v>
          </cell>
        </row>
        <row r="119">
          <cell r="M119">
            <v>0</v>
          </cell>
          <cell r="N119">
            <v>0</v>
          </cell>
          <cell r="O119">
            <v>20</v>
          </cell>
          <cell r="P119">
            <v>20</v>
          </cell>
          <cell r="Q119">
            <v>0</v>
          </cell>
          <cell r="R119">
            <v>100</v>
          </cell>
          <cell r="S119">
            <v>150</v>
          </cell>
          <cell r="T119">
            <v>150</v>
          </cell>
          <cell r="U119">
            <v>100</v>
          </cell>
          <cell r="V119">
            <v>100</v>
          </cell>
          <cell r="W119">
            <v>0</v>
          </cell>
          <cell r="X119">
            <v>100</v>
          </cell>
          <cell r="Y119">
            <v>21</v>
          </cell>
        </row>
        <row r="120">
          <cell r="B120">
            <v>120007</v>
          </cell>
          <cell r="C120">
            <v>14251</v>
          </cell>
          <cell r="D120" t="str">
            <v>重症医学科</v>
          </cell>
          <cell r="E120">
            <v>13732070770</v>
          </cell>
          <cell r="F120" t="str">
            <v>2020年</v>
          </cell>
          <cell r="G120" t="str">
            <v>住院医师-本院</v>
          </cell>
          <cell r="H120" t="str">
            <v>执业医师</v>
          </cell>
          <cell r="I120" t="str">
            <v>ICU</v>
          </cell>
        </row>
        <row r="120">
          <cell r="M120">
            <v>0</v>
          </cell>
          <cell r="N120">
            <v>0</v>
          </cell>
          <cell r="O120">
            <v>0</v>
          </cell>
          <cell r="P120">
            <v>0</v>
          </cell>
          <cell r="Q120">
            <v>0</v>
          </cell>
          <cell r="R120">
            <v>100</v>
          </cell>
          <cell r="S120">
            <v>150</v>
          </cell>
          <cell r="T120">
            <v>150</v>
          </cell>
          <cell r="U120">
            <v>100</v>
          </cell>
          <cell r="V120">
            <v>100</v>
          </cell>
          <cell r="W120">
            <v>0</v>
          </cell>
          <cell r="X120">
            <v>100</v>
          </cell>
          <cell r="Y120">
            <v>21</v>
          </cell>
        </row>
        <row r="121">
          <cell r="B121" t="str">
            <v>726L93</v>
          </cell>
          <cell r="C121">
            <v>14530</v>
          </cell>
          <cell r="D121" t="str">
            <v>重症医学科</v>
          </cell>
          <cell r="E121">
            <v>15990011846</v>
          </cell>
          <cell r="F121" t="str">
            <v>2020年</v>
          </cell>
          <cell r="G121" t="str">
            <v>住院医师-外院</v>
          </cell>
          <cell r="H121" t="str">
            <v>执业医师</v>
          </cell>
          <cell r="I121" t="str">
            <v>ICU</v>
          </cell>
        </row>
        <row r="121">
          <cell r="M121">
            <v>0</v>
          </cell>
          <cell r="N121">
            <v>0</v>
          </cell>
          <cell r="O121">
            <v>0</v>
          </cell>
          <cell r="P121">
            <v>0</v>
          </cell>
          <cell r="Q121">
            <v>0</v>
          </cell>
          <cell r="R121">
            <v>100</v>
          </cell>
          <cell r="S121">
            <v>0</v>
          </cell>
          <cell r="T121">
            <v>0</v>
          </cell>
          <cell r="U121">
            <v>0</v>
          </cell>
          <cell r="V121">
            <v>0</v>
          </cell>
          <cell r="W121">
            <v>0</v>
          </cell>
          <cell r="X121">
            <v>100</v>
          </cell>
          <cell r="Y121">
            <v>21</v>
          </cell>
        </row>
        <row r="122">
          <cell r="B122" t="str">
            <v>726L95</v>
          </cell>
          <cell r="C122">
            <v>14532</v>
          </cell>
          <cell r="D122" t="str">
            <v>重症医学科</v>
          </cell>
          <cell r="E122">
            <v>15267752689</v>
          </cell>
          <cell r="F122" t="str">
            <v>2020年</v>
          </cell>
          <cell r="G122" t="str">
            <v>住院医师-外院</v>
          </cell>
          <cell r="H122" t="str">
            <v>执业医师</v>
          </cell>
          <cell r="I122" t="str">
            <v>ICU</v>
          </cell>
        </row>
        <row r="122">
          <cell r="M122">
            <v>0</v>
          </cell>
          <cell r="N122">
            <v>0</v>
          </cell>
          <cell r="O122">
            <v>0</v>
          </cell>
          <cell r="P122">
            <v>0</v>
          </cell>
          <cell r="Q122">
            <v>0</v>
          </cell>
          <cell r="R122">
            <v>100</v>
          </cell>
          <cell r="S122">
            <v>150</v>
          </cell>
          <cell r="T122">
            <v>150</v>
          </cell>
          <cell r="U122">
            <v>0</v>
          </cell>
          <cell r="V122">
            <v>0</v>
          </cell>
          <cell r="W122">
            <v>0</v>
          </cell>
          <cell r="X122">
            <v>100</v>
          </cell>
          <cell r="Y122">
            <v>21</v>
          </cell>
        </row>
        <row r="123">
          <cell r="B123" t="str">
            <v>726L96</v>
          </cell>
          <cell r="C123">
            <v>14533</v>
          </cell>
          <cell r="D123" t="str">
            <v>重症医学科</v>
          </cell>
          <cell r="E123">
            <v>13456220210</v>
          </cell>
          <cell r="F123" t="str">
            <v>2020年</v>
          </cell>
          <cell r="G123" t="str">
            <v>住院医师-外院</v>
          </cell>
          <cell r="H123" t="str">
            <v>执业医师</v>
          </cell>
          <cell r="I123" t="str">
            <v>ICU</v>
          </cell>
        </row>
        <row r="123">
          <cell r="M123">
            <v>0</v>
          </cell>
          <cell r="N123">
            <v>0</v>
          </cell>
          <cell r="O123">
            <v>0</v>
          </cell>
          <cell r="P123">
            <v>0</v>
          </cell>
          <cell r="Q123">
            <v>0</v>
          </cell>
          <cell r="R123">
            <v>100</v>
          </cell>
          <cell r="S123">
            <v>150</v>
          </cell>
          <cell r="T123">
            <v>150</v>
          </cell>
          <cell r="U123">
            <v>0</v>
          </cell>
          <cell r="V123">
            <v>0</v>
          </cell>
          <cell r="W123">
            <v>0</v>
          </cell>
          <cell r="X123">
            <v>100</v>
          </cell>
          <cell r="Y123">
            <v>21</v>
          </cell>
        </row>
        <row r="124">
          <cell r="B124" t="str">
            <v>726L97</v>
          </cell>
          <cell r="C124">
            <v>14534</v>
          </cell>
          <cell r="D124" t="str">
            <v>重症医学科</v>
          </cell>
          <cell r="E124">
            <v>13666574808</v>
          </cell>
          <cell r="F124" t="str">
            <v>2020年</v>
          </cell>
          <cell r="G124" t="str">
            <v>住院医师-外院</v>
          </cell>
          <cell r="H124" t="str">
            <v>执业医师</v>
          </cell>
          <cell r="I124" t="str">
            <v>ICU</v>
          </cell>
        </row>
        <row r="124">
          <cell r="M124">
            <v>0</v>
          </cell>
          <cell r="N124">
            <v>0</v>
          </cell>
          <cell r="O124">
            <v>0</v>
          </cell>
          <cell r="P124">
            <v>0</v>
          </cell>
          <cell r="Q124">
            <v>0</v>
          </cell>
          <cell r="R124">
            <v>100</v>
          </cell>
          <cell r="S124">
            <v>150</v>
          </cell>
          <cell r="T124">
            <v>150</v>
          </cell>
          <cell r="U124">
            <v>0</v>
          </cell>
          <cell r="V124">
            <v>0</v>
          </cell>
          <cell r="W124">
            <v>0</v>
          </cell>
          <cell r="X124">
            <v>100</v>
          </cell>
          <cell r="Y124">
            <v>21</v>
          </cell>
        </row>
        <row r="125">
          <cell r="B125" t="str">
            <v>729L49</v>
          </cell>
          <cell r="C125">
            <v>15150</v>
          </cell>
          <cell r="D125" t="str">
            <v>儿科</v>
          </cell>
          <cell r="E125">
            <v>15067811329</v>
          </cell>
          <cell r="F125" t="str">
            <v>2020年</v>
          </cell>
          <cell r="G125" t="str">
            <v>住院医师-外院</v>
          </cell>
          <cell r="H125" t="str">
            <v>执业医师</v>
          </cell>
          <cell r="I125" t="str">
            <v>儿科（儿科心血管内科）</v>
          </cell>
        </row>
        <row r="125">
          <cell r="M125">
            <v>0</v>
          </cell>
          <cell r="N125">
            <v>0</v>
          </cell>
          <cell r="O125">
            <v>0</v>
          </cell>
          <cell r="P125">
            <v>0</v>
          </cell>
          <cell r="Q125">
            <v>0</v>
          </cell>
          <cell r="R125">
            <v>100</v>
          </cell>
          <cell r="S125">
            <v>150</v>
          </cell>
          <cell r="T125">
            <v>150</v>
          </cell>
          <cell r="U125">
            <v>100</v>
          </cell>
          <cell r="V125">
            <v>100</v>
          </cell>
          <cell r="W125">
            <v>0</v>
          </cell>
          <cell r="X125">
            <v>100</v>
          </cell>
          <cell r="Y125">
            <v>21</v>
          </cell>
        </row>
        <row r="126">
          <cell r="B126" t="str">
            <v>726L98</v>
          </cell>
          <cell r="C126">
            <v>14535</v>
          </cell>
          <cell r="D126" t="str">
            <v>超声医学科</v>
          </cell>
          <cell r="E126">
            <v>13989782529</v>
          </cell>
          <cell r="F126" t="str">
            <v>2020年</v>
          </cell>
          <cell r="G126" t="str">
            <v>住院医师-联合体</v>
          </cell>
          <cell r="H126" t="str">
            <v>执业医师</v>
          </cell>
          <cell r="I126" t="str">
            <v>放射科</v>
          </cell>
        </row>
        <row r="126">
          <cell r="M126">
            <v>0</v>
          </cell>
          <cell r="N126">
            <v>0</v>
          </cell>
          <cell r="O126">
            <v>0</v>
          </cell>
          <cell r="P126">
            <v>0</v>
          </cell>
          <cell r="Q126">
            <v>0</v>
          </cell>
          <cell r="R126">
            <v>100</v>
          </cell>
          <cell r="S126">
            <v>150</v>
          </cell>
          <cell r="T126">
            <v>150</v>
          </cell>
          <cell r="U126">
            <v>0</v>
          </cell>
          <cell r="V126">
            <v>0</v>
          </cell>
          <cell r="W126">
            <v>0</v>
          </cell>
          <cell r="X126">
            <v>100</v>
          </cell>
          <cell r="Y126">
            <v>21</v>
          </cell>
        </row>
        <row r="127">
          <cell r="B127" t="str">
            <v>727L01</v>
          </cell>
          <cell r="C127">
            <v>14537</v>
          </cell>
          <cell r="D127" t="str">
            <v>内科</v>
          </cell>
          <cell r="E127">
            <v>13736300913</v>
          </cell>
          <cell r="F127" t="str">
            <v>2020年</v>
          </cell>
          <cell r="G127" t="str">
            <v>住院医师-联合体</v>
          </cell>
          <cell r="H127" t="str">
            <v>执业医师</v>
          </cell>
          <cell r="I127" t="str">
            <v>内科门诊</v>
          </cell>
        </row>
        <row r="127">
          <cell r="M127">
            <v>0</v>
          </cell>
          <cell r="N127">
            <v>0</v>
          </cell>
          <cell r="O127">
            <v>0</v>
          </cell>
          <cell r="P127">
            <v>0</v>
          </cell>
          <cell r="Q127">
            <v>0</v>
          </cell>
          <cell r="R127">
            <v>100</v>
          </cell>
          <cell r="S127">
            <v>0</v>
          </cell>
          <cell r="T127">
            <v>0</v>
          </cell>
          <cell r="U127">
            <v>0</v>
          </cell>
          <cell r="V127">
            <v>0</v>
          </cell>
          <cell r="W127">
            <v>0</v>
          </cell>
          <cell r="X127">
            <v>100</v>
          </cell>
          <cell r="Y127">
            <v>21</v>
          </cell>
        </row>
        <row r="128">
          <cell r="B128" t="str">
            <v>727L02</v>
          </cell>
          <cell r="C128">
            <v>14538</v>
          </cell>
          <cell r="D128" t="str">
            <v>内科</v>
          </cell>
          <cell r="E128">
            <v>13958718198</v>
          </cell>
          <cell r="F128" t="str">
            <v>2020年</v>
          </cell>
          <cell r="G128" t="str">
            <v>住院医师-联合体</v>
          </cell>
          <cell r="H128" t="str">
            <v>无</v>
          </cell>
          <cell r="I128" t="str">
            <v>老年病房</v>
          </cell>
        </row>
        <row r="128">
          <cell r="M128">
            <v>0</v>
          </cell>
          <cell r="N128">
            <v>0</v>
          </cell>
          <cell r="O128">
            <v>0</v>
          </cell>
          <cell r="P128">
            <v>0</v>
          </cell>
          <cell r="Q128">
            <v>0</v>
          </cell>
          <cell r="R128">
            <v>0</v>
          </cell>
          <cell r="S128">
            <v>0</v>
          </cell>
          <cell r="T128">
            <v>0</v>
          </cell>
          <cell r="U128">
            <v>0</v>
          </cell>
          <cell r="V128">
            <v>0</v>
          </cell>
          <cell r="W128">
            <v>3</v>
          </cell>
          <cell r="X128">
            <v>85.7142857142857</v>
          </cell>
          <cell r="Y128">
            <v>18</v>
          </cell>
        </row>
        <row r="129">
          <cell r="B129" t="str">
            <v>726L99</v>
          </cell>
          <cell r="C129">
            <v>14536</v>
          </cell>
          <cell r="D129" t="str">
            <v>超声医学科</v>
          </cell>
          <cell r="E129">
            <v>15157743907</v>
          </cell>
          <cell r="F129" t="str">
            <v>2020年</v>
          </cell>
          <cell r="G129" t="str">
            <v>住院医师-联合体</v>
          </cell>
          <cell r="H129" t="str">
            <v>无</v>
          </cell>
          <cell r="I129" t="str">
            <v>超声科</v>
          </cell>
        </row>
        <row r="129">
          <cell r="M129">
            <v>0</v>
          </cell>
          <cell r="N129">
            <v>0</v>
          </cell>
          <cell r="O129">
            <v>0</v>
          </cell>
          <cell r="P129">
            <v>0</v>
          </cell>
          <cell r="Q129">
            <v>0</v>
          </cell>
          <cell r="R129">
            <v>0</v>
          </cell>
          <cell r="S129">
            <v>0</v>
          </cell>
          <cell r="T129">
            <v>0</v>
          </cell>
          <cell r="U129">
            <v>0</v>
          </cell>
          <cell r="V129">
            <v>0</v>
          </cell>
          <cell r="W129">
            <v>0</v>
          </cell>
          <cell r="X129">
            <v>100</v>
          </cell>
          <cell r="Y129">
            <v>21</v>
          </cell>
        </row>
        <row r="130">
          <cell r="B130" t="str">
            <v>727L03</v>
          </cell>
          <cell r="C130">
            <v>14539</v>
          </cell>
          <cell r="D130" t="str">
            <v>全科医学科</v>
          </cell>
          <cell r="E130">
            <v>15805771490</v>
          </cell>
          <cell r="F130" t="str">
            <v>2020年</v>
          </cell>
          <cell r="G130" t="str">
            <v>住院医师-联合体</v>
          </cell>
          <cell r="H130" t="str">
            <v>执业医师</v>
          </cell>
          <cell r="I130" t="str">
            <v>肾内科</v>
          </cell>
        </row>
        <row r="130">
          <cell r="L130">
            <v>20</v>
          </cell>
          <cell r="M130">
            <v>20</v>
          </cell>
          <cell r="N130">
            <v>20</v>
          </cell>
          <cell r="O130">
            <v>20</v>
          </cell>
          <cell r="P130">
            <v>60</v>
          </cell>
          <cell r="Q130">
            <v>0</v>
          </cell>
          <cell r="R130">
            <v>100</v>
          </cell>
          <cell r="S130">
            <v>150</v>
          </cell>
          <cell r="T130">
            <v>150</v>
          </cell>
          <cell r="U130">
            <v>100</v>
          </cell>
          <cell r="V130">
            <v>100</v>
          </cell>
          <cell r="W130">
            <v>0</v>
          </cell>
          <cell r="X130">
            <v>100</v>
          </cell>
          <cell r="Y130">
            <v>21</v>
          </cell>
        </row>
        <row r="131">
          <cell r="B131" t="str">
            <v>727L15</v>
          </cell>
          <cell r="C131">
            <v>14577</v>
          </cell>
          <cell r="D131" t="str">
            <v>耳鼻咽喉科</v>
          </cell>
          <cell r="E131">
            <v>15754638576</v>
          </cell>
          <cell r="F131" t="str">
            <v>2020年</v>
          </cell>
          <cell r="G131" t="str">
            <v>住院医师-外院-西藏</v>
          </cell>
          <cell r="H131" t="str">
            <v>无</v>
          </cell>
          <cell r="I131" t="str">
            <v>耳鼻喉科（耳科病房）</v>
          </cell>
        </row>
        <row r="131">
          <cell r="M131">
            <v>0</v>
          </cell>
          <cell r="N131">
            <v>0</v>
          </cell>
          <cell r="O131">
            <v>0</v>
          </cell>
          <cell r="P131">
            <v>0</v>
          </cell>
          <cell r="Q131">
            <v>0</v>
          </cell>
          <cell r="R131">
            <v>0</v>
          </cell>
          <cell r="S131">
            <v>0</v>
          </cell>
          <cell r="T131">
            <v>0</v>
          </cell>
          <cell r="U131">
            <v>0</v>
          </cell>
          <cell r="V131">
            <v>0</v>
          </cell>
          <cell r="W131">
            <v>0</v>
          </cell>
          <cell r="X131">
            <v>100</v>
          </cell>
          <cell r="Y131">
            <v>21</v>
          </cell>
        </row>
        <row r="132">
          <cell r="B132" t="str">
            <v>727L18</v>
          </cell>
          <cell r="C132">
            <v>14580</v>
          </cell>
          <cell r="D132" t="str">
            <v>内科</v>
          </cell>
          <cell r="E132">
            <v>15708038215</v>
          </cell>
          <cell r="F132" t="str">
            <v>2020年</v>
          </cell>
          <cell r="G132" t="str">
            <v>住院医师-外院-西藏</v>
          </cell>
          <cell r="H132" t="str">
            <v>无</v>
          </cell>
          <cell r="I132" t="str">
            <v>急诊内科</v>
          </cell>
        </row>
        <row r="132">
          <cell r="M132">
            <v>0</v>
          </cell>
          <cell r="N132">
            <v>0</v>
          </cell>
          <cell r="O132">
            <v>0</v>
          </cell>
          <cell r="P132">
            <v>0</v>
          </cell>
          <cell r="Q132">
            <v>0</v>
          </cell>
          <cell r="R132">
            <v>0</v>
          </cell>
          <cell r="S132">
            <v>0</v>
          </cell>
          <cell r="T132">
            <v>0</v>
          </cell>
          <cell r="U132">
            <v>0</v>
          </cell>
          <cell r="V132">
            <v>0</v>
          </cell>
          <cell r="W132">
            <v>0</v>
          </cell>
          <cell r="X132">
            <v>100</v>
          </cell>
          <cell r="Y132">
            <v>21</v>
          </cell>
        </row>
        <row r="133">
          <cell r="B133" t="str">
            <v>727L21</v>
          </cell>
          <cell r="C133">
            <v>14583</v>
          </cell>
          <cell r="D133" t="str">
            <v>内科</v>
          </cell>
          <cell r="E133">
            <v>18404998272</v>
          </cell>
          <cell r="F133" t="str">
            <v>2020年</v>
          </cell>
          <cell r="G133" t="str">
            <v>住院医师-外院-西藏</v>
          </cell>
          <cell r="H133" t="str">
            <v>无</v>
          </cell>
          <cell r="I133" t="str">
            <v>急诊内科</v>
          </cell>
        </row>
        <row r="133">
          <cell r="M133">
            <v>0</v>
          </cell>
          <cell r="N133">
            <v>0</v>
          </cell>
          <cell r="O133">
            <v>0</v>
          </cell>
          <cell r="P133">
            <v>0</v>
          </cell>
          <cell r="Q133">
            <v>0</v>
          </cell>
          <cell r="R133">
            <v>0</v>
          </cell>
          <cell r="S133">
            <v>0</v>
          </cell>
          <cell r="T133">
            <v>0</v>
          </cell>
          <cell r="U133">
            <v>0</v>
          </cell>
          <cell r="V133">
            <v>0</v>
          </cell>
          <cell r="W133">
            <v>0</v>
          </cell>
          <cell r="X133">
            <v>100</v>
          </cell>
          <cell r="Y133">
            <v>21</v>
          </cell>
        </row>
        <row r="134">
          <cell r="B134" t="str">
            <v>727L19</v>
          </cell>
          <cell r="C134">
            <v>14581</v>
          </cell>
          <cell r="D134" t="str">
            <v>全科医学科</v>
          </cell>
          <cell r="E134">
            <v>13658995302</v>
          </cell>
          <cell r="F134" t="str">
            <v>2020年</v>
          </cell>
          <cell r="G134" t="str">
            <v>住院医师-外院-西藏</v>
          </cell>
          <cell r="H134" t="str">
            <v>执业医师（仅西藏执业）</v>
          </cell>
          <cell r="I134" t="str">
            <v>内科门诊</v>
          </cell>
        </row>
        <row r="134">
          <cell r="M134">
            <v>0</v>
          </cell>
          <cell r="N134">
            <v>0</v>
          </cell>
          <cell r="O134">
            <v>0</v>
          </cell>
          <cell r="P134">
            <v>0</v>
          </cell>
          <cell r="Q134">
            <v>0</v>
          </cell>
          <cell r="R134">
            <v>0</v>
          </cell>
          <cell r="S134">
            <v>0</v>
          </cell>
          <cell r="T134">
            <v>0</v>
          </cell>
          <cell r="U134">
            <v>0</v>
          </cell>
          <cell r="V134">
            <v>0</v>
          </cell>
          <cell r="W134">
            <v>0</v>
          </cell>
          <cell r="X134">
            <v>100</v>
          </cell>
          <cell r="Y134">
            <v>21</v>
          </cell>
        </row>
        <row r="135">
          <cell r="B135" t="str">
            <v>727L23</v>
          </cell>
          <cell r="C135">
            <v>14585</v>
          </cell>
          <cell r="D135" t="str">
            <v>外科</v>
          </cell>
          <cell r="E135">
            <v>18345293340</v>
          </cell>
          <cell r="F135" t="str">
            <v>2020年</v>
          </cell>
          <cell r="G135" t="str">
            <v>住院医师-外院-西藏</v>
          </cell>
          <cell r="H135" t="str">
            <v>执业医师</v>
          </cell>
          <cell r="I135" t="str">
            <v>整形科</v>
          </cell>
        </row>
        <row r="135">
          <cell r="M135">
            <v>0</v>
          </cell>
          <cell r="N135">
            <v>0</v>
          </cell>
          <cell r="O135">
            <v>0</v>
          </cell>
          <cell r="P135">
            <v>0</v>
          </cell>
          <cell r="Q135">
            <v>0</v>
          </cell>
          <cell r="R135">
            <v>100</v>
          </cell>
          <cell r="S135">
            <v>150</v>
          </cell>
          <cell r="T135">
            <v>150</v>
          </cell>
          <cell r="U135">
            <v>100</v>
          </cell>
          <cell r="V135">
            <v>100</v>
          </cell>
          <cell r="W135">
            <v>0</v>
          </cell>
          <cell r="X135">
            <v>100</v>
          </cell>
          <cell r="Y135">
            <v>21</v>
          </cell>
        </row>
        <row r="136">
          <cell r="B136" t="str">
            <v>7AK257</v>
          </cell>
          <cell r="C136">
            <v>-12143</v>
          </cell>
          <cell r="D136" t="str">
            <v>超声医学科</v>
          </cell>
          <cell r="E136">
            <v>15888713398</v>
          </cell>
          <cell r="F136" t="str">
            <v>2020年</v>
          </cell>
          <cell r="G136" t="str">
            <v>规培研究生</v>
          </cell>
          <cell r="H136" t="str">
            <v>执业医师</v>
          </cell>
          <cell r="I136" t="str">
            <v>超声科</v>
          </cell>
        </row>
        <row r="136">
          <cell r="M136">
            <v>0</v>
          </cell>
          <cell r="N136">
            <v>0</v>
          </cell>
          <cell r="O136">
            <v>0</v>
          </cell>
          <cell r="P136">
            <v>0</v>
          </cell>
          <cell r="Q136">
            <v>0</v>
          </cell>
          <cell r="R136">
            <v>100</v>
          </cell>
          <cell r="S136">
            <v>150</v>
          </cell>
          <cell r="T136">
            <v>150</v>
          </cell>
          <cell r="U136">
            <v>0</v>
          </cell>
          <cell r="V136">
            <v>0</v>
          </cell>
          <cell r="W136">
            <v>0</v>
          </cell>
          <cell r="X136">
            <v>100</v>
          </cell>
          <cell r="Y136">
            <v>21</v>
          </cell>
        </row>
        <row r="137">
          <cell r="B137" t="str">
            <v>7AK238</v>
          </cell>
          <cell r="C137">
            <v>-12124</v>
          </cell>
          <cell r="D137" t="str">
            <v>儿科</v>
          </cell>
          <cell r="E137">
            <v>13857759781</v>
          </cell>
          <cell r="F137" t="str">
            <v>2020年</v>
          </cell>
          <cell r="G137" t="str">
            <v>规培研究生</v>
          </cell>
          <cell r="H137" t="str">
            <v>执业医师</v>
          </cell>
          <cell r="I137" t="str">
            <v>儿科保健</v>
          </cell>
        </row>
        <row r="137">
          <cell r="M137">
            <v>0</v>
          </cell>
          <cell r="N137">
            <v>0</v>
          </cell>
          <cell r="O137">
            <v>0</v>
          </cell>
          <cell r="P137">
            <v>0</v>
          </cell>
          <cell r="Q137">
            <v>0</v>
          </cell>
          <cell r="R137">
            <v>100</v>
          </cell>
          <cell r="S137">
            <v>150</v>
          </cell>
          <cell r="T137">
            <v>150</v>
          </cell>
          <cell r="U137">
            <v>100</v>
          </cell>
          <cell r="V137">
            <v>100</v>
          </cell>
          <cell r="W137">
            <v>0</v>
          </cell>
          <cell r="X137">
            <v>100</v>
          </cell>
          <cell r="Y137">
            <v>21</v>
          </cell>
        </row>
        <row r="138">
          <cell r="B138" t="str">
            <v>7AK237</v>
          </cell>
          <cell r="C138">
            <v>-12123</v>
          </cell>
          <cell r="D138" t="str">
            <v>儿科</v>
          </cell>
          <cell r="E138">
            <v>18267726176</v>
          </cell>
          <cell r="F138" t="str">
            <v>2020年</v>
          </cell>
          <cell r="G138" t="str">
            <v>规培研究生</v>
          </cell>
          <cell r="H138" t="str">
            <v>执业医师</v>
          </cell>
          <cell r="I138" t="str">
            <v>儿科门诊</v>
          </cell>
        </row>
        <row r="138">
          <cell r="M138">
            <v>0</v>
          </cell>
          <cell r="N138">
            <v>0</v>
          </cell>
          <cell r="O138">
            <v>0</v>
          </cell>
          <cell r="P138">
            <v>0</v>
          </cell>
          <cell r="Q138">
            <v>0</v>
          </cell>
          <cell r="R138">
            <v>100</v>
          </cell>
          <cell r="S138">
            <v>150</v>
          </cell>
          <cell r="T138">
            <v>150</v>
          </cell>
          <cell r="U138">
            <v>100</v>
          </cell>
          <cell r="V138">
            <v>100</v>
          </cell>
          <cell r="W138">
            <v>0</v>
          </cell>
          <cell r="X138">
            <v>100</v>
          </cell>
          <cell r="Y138">
            <v>21</v>
          </cell>
        </row>
        <row r="139">
          <cell r="B139" t="str">
            <v>7AK338</v>
          </cell>
          <cell r="C139">
            <v>-12224</v>
          </cell>
          <cell r="D139" t="str">
            <v>耳鼻咽喉科</v>
          </cell>
          <cell r="E139">
            <v>15968735890</v>
          </cell>
          <cell r="F139" t="str">
            <v>2020年</v>
          </cell>
          <cell r="G139" t="str">
            <v>规培研究生</v>
          </cell>
          <cell r="H139" t="str">
            <v>执业医师</v>
          </cell>
          <cell r="I139" t="str">
            <v>耳鼻咽喉科（耳鼻咽喉科门诊）</v>
          </cell>
        </row>
        <row r="139">
          <cell r="M139">
            <v>0</v>
          </cell>
          <cell r="N139">
            <v>0</v>
          </cell>
          <cell r="O139">
            <v>0</v>
          </cell>
          <cell r="P139">
            <v>0</v>
          </cell>
          <cell r="Q139">
            <v>0</v>
          </cell>
          <cell r="R139">
            <v>100</v>
          </cell>
          <cell r="S139">
            <v>150</v>
          </cell>
          <cell r="T139">
            <v>150</v>
          </cell>
          <cell r="U139">
            <v>100</v>
          </cell>
          <cell r="V139">
            <v>100</v>
          </cell>
          <cell r="W139">
            <v>0</v>
          </cell>
          <cell r="X139">
            <v>100</v>
          </cell>
          <cell r="Y139">
            <v>21</v>
          </cell>
        </row>
        <row r="140">
          <cell r="B140" t="str">
            <v>7AK339</v>
          </cell>
          <cell r="C140">
            <v>-12225</v>
          </cell>
          <cell r="D140" t="str">
            <v>耳鼻咽喉科</v>
          </cell>
          <cell r="E140">
            <v>18895386086</v>
          </cell>
          <cell r="F140" t="str">
            <v>2020年</v>
          </cell>
          <cell r="G140" t="str">
            <v>规培研究生</v>
          </cell>
          <cell r="H140" t="str">
            <v>执业医师</v>
          </cell>
          <cell r="I140" t="str">
            <v>耳鼻咽喉科（耳鼻咽喉科门诊）</v>
          </cell>
        </row>
        <row r="140">
          <cell r="M140">
            <v>0</v>
          </cell>
          <cell r="N140">
            <v>0</v>
          </cell>
          <cell r="O140">
            <v>20</v>
          </cell>
          <cell r="P140">
            <v>20</v>
          </cell>
          <cell r="Q140">
            <v>0</v>
          </cell>
          <cell r="R140">
            <v>100</v>
          </cell>
          <cell r="S140">
            <v>150</v>
          </cell>
          <cell r="T140">
            <v>150</v>
          </cell>
          <cell r="U140">
            <v>100</v>
          </cell>
          <cell r="V140">
            <v>100</v>
          </cell>
          <cell r="W140">
            <v>0</v>
          </cell>
          <cell r="X140">
            <v>100</v>
          </cell>
          <cell r="Y140">
            <v>21</v>
          </cell>
        </row>
        <row r="141">
          <cell r="B141" t="str">
            <v>7AK341</v>
          </cell>
          <cell r="C141">
            <v>-12227</v>
          </cell>
          <cell r="D141" t="str">
            <v>耳鼻咽喉科</v>
          </cell>
          <cell r="E141">
            <v>13588163253</v>
          </cell>
          <cell r="F141" t="str">
            <v>2020年</v>
          </cell>
          <cell r="G141" t="str">
            <v>规培研究生</v>
          </cell>
          <cell r="H141" t="str">
            <v>执业医师</v>
          </cell>
          <cell r="I141" t="str">
            <v>耳鼻咽喉科（耳鼻咽喉科门诊）</v>
          </cell>
        </row>
        <row r="141">
          <cell r="M141">
            <v>0</v>
          </cell>
          <cell r="N141">
            <v>0</v>
          </cell>
          <cell r="O141">
            <v>0</v>
          </cell>
          <cell r="P141">
            <v>0</v>
          </cell>
          <cell r="Q141">
            <v>0</v>
          </cell>
          <cell r="R141">
            <v>100</v>
          </cell>
          <cell r="S141">
            <v>150</v>
          </cell>
          <cell r="T141">
            <v>150</v>
          </cell>
          <cell r="U141">
            <v>100</v>
          </cell>
          <cell r="V141">
            <v>100</v>
          </cell>
          <cell r="W141">
            <v>0</v>
          </cell>
          <cell r="X141">
            <v>100</v>
          </cell>
          <cell r="Y141">
            <v>21</v>
          </cell>
        </row>
        <row r="142">
          <cell r="B142" t="str">
            <v>7AK342</v>
          </cell>
          <cell r="C142">
            <v>-12228</v>
          </cell>
          <cell r="D142" t="str">
            <v>耳鼻咽喉科</v>
          </cell>
          <cell r="E142">
            <v>18242041651</v>
          </cell>
          <cell r="F142" t="str">
            <v>2020年</v>
          </cell>
          <cell r="G142" t="str">
            <v>规培研究生</v>
          </cell>
          <cell r="H142" t="str">
            <v>执业医师</v>
          </cell>
          <cell r="I142" t="str">
            <v>耳鼻咽喉科（耳鼻咽喉科门诊）</v>
          </cell>
        </row>
        <row r="142">
          <cell r="M142">
            <v>0</v>
          </cell>
          <cell r="N142">
            <v>0</v>
          </cell>
          <cell r="O142">
            <v>0</v>
          </cell>
          <cell r="P142">
            <v>0</v>
          </cell>
          <cell r="Q142">
            <v>0</v>
          </cell>
          <cell r="R142">
            <v>100</v>
          </cell>
          <cell r="S142">
            <v>150</v>
          </cell>
          <cell r="T142">
            <v>150</v>
          </cell>
          <cell r="U142">
            <v>100</v>
          </cell>
          <cell r="V142">
            <v>100</v>
          </cell>
          <cell r="W142">
            <v>0</v>
          </cell>
          <cell r="X142">
            <v>100</v>
          </cell>
          <cell r="Y142">
            <v>21</v>
          </cell>
        </row>
        <row r="143">
          <cell r="B143" t="str">
            <v>7AK340</v>
          </cell>
          <cell r="C143">
            <v>-12226</v>
          </cell>
          <cell r="D143" t="str">
            <v>耳鼻咽喉科</v>
          </cell>
          <cell r="E143">
            <v>18892618587</v>
          </cell>
          <cell r="F143" t="str">
            <v>2020年</v>
          </cell>
          <cell r="G143" t="str">
            <v>规培研究生</v>
          </cell>
          <cell r="H143" t="str">
            <v>执业医师</v>
          </cell>
          <cell r="I143" t="str">
            <v>耳鼻咽喉科（耳鼻咽喉科门诊）</v>
          </cell>
        </row>
        <row r="143">
          <cell r="M143">
            <v>0</v>
          </cell>
          <cell r="N143">
            <v>0</v>
          </cell>
          <cell r="O143">
            <v>0</v>
          </cell>
          <cell r="P143">
            <v>0</v>
          </cell>
          <cell r="Q143">
            <v>0</v>
          </cell>
          <cell r="R143">
            <v>100</v>
          </cell>
          <cell r="S143">
            <v>150</v>
          </cell>
          <cell r="T143">
            <v>150</v>
          </cell>
          <cell r="U143">
            <v>100</v>
          </cell>
          <cell r="V143">
            <v>100</v>
          </cell>
          <cell r="W143">
            <v>0</v>
          </cell>
          <cell r="X143">
            <v>100</v>
          </cell>
          <cell r="Y143">
            <v>21</v>
          </cell>
        </row>
        <row r="144">
          <cell r="B144" t="str">
            <v>7AK343</v>
          </cell>
          <cell r="C144">
            <v>-12229</v>
          </cell>
          <cell r="D144" t="str">
            <v>耳鼻咽喉科</v>
          </cell>
          <cell r="E144">
            <v>15267753830</v>
          </cell>
          <cell r="F144" t="str">
            <v>2020年</v>
          </cell>
          <cell r="G144" t="str">
            <v>规培研究生</v>
          </cell>
          <cell r="H144" t="str">
            <v>执业医师</v>
          </cell>
          <cell r="I144" t="str">
            <v>耳鼻咽喉科（咽喉科病房）</v>
          </cell>
        </row>
        <row r="144">
          <cell r="M144">
            <v>0</v>
          </cell>
          <cell r="N144">
            <v>0</v>
          </cell>
          <cell r="O144">
            <v>0</v>
          </cell>
          <cell r="P144">
            <v>0</v>
          </cell>
          <cell r="Q144">
            <v>0</v>
          </cell>
          <cell r="R144">
            <v>100</v>
          </cell>
          <cell r="S144">
            <v>0</v>
          </cell>
          <cell r="T144">
            <v>0</v>
          </cell>
          <cell r="U144">
            <v>0</v>
          </cell>
          <cell r="V144">
            <v>0</v>
          </cell>
          <cell r="W144">
            <v>0</v>
          </cell>
          <cell r="X144">
            <v>100</v>
          </cell>
          <cell r="Y144">
            <v>21</v>
          </cell>
        </row>
        <row r="145">
          <cell r="B145" t="str">
            <v>7AK265</v>
          </cell>
          <cell r="C145">
            <v>-12151</v>
          </cell>
          <cell r="D145" t="str">
            <v>放射科</v>
          </cell>
          <cell r="E145">
            <v>13506654991</v>
          </cell>
          <cell r="F145" t="str">
            <v>2020年</v>
          </cell>
          <cell r="G145" t="str">
            <v>规培研究生</v>
          </cell>
          <cell r="H145" t="str">
            <v>执业医师</v>
          </cell>
          <cell r="I145" t="str">
            <v>MR</v>
          </cell>
        </row>
        <row r="145">
          <cell r="M145">
            <v>0</v>
          </cell>
          <cell r="N145">
            <v>0</v>
          </cell>
          <cell r="O145">
            <v>0</v>
          </cell>
          <cell r="P145">
            <v>0</v>
          </cell>
          <cell r="Q145">
            <v>0</v>
          </cell>
          <cell r="R145">
            <v>100</v>
          </cell>
          <cell r="S145">
            <v>150</v>
          </cell>
          <cell r="T145">
            <v>150</v>
          </cell>
          <cell r="U145">
            <v>0</v>
          </cell>
          <cell r="V145">
            <v>0</v>
          </cell>
          <cell r="W145">
            <v>0</v>
          </cell>
          <cell r="X145">
            <v>100</v>
          </cell>
          <cell r="Y145">
            <v>21</v>
          </cell>
        </row>
        <row r="146">
          <cell r="B146" t="str">
            <v>7AK259</v>
          </cell>
          <cell r="C146">
            <v>-12145</v>
          </cell>
          <cell r="D146" t="str">
            <v>放射科</v>
          </cell>
          <cell r="E146">
            <v>15267755272</v>
          </cell>
          <cell r="F146" t="str">
            <v>2020年</v>
          </cell>
          <cell r="G146" t="str">
            <v>规培研究生</v>
          </cell>
          <cell r="H146" t="str">
            <v>执业医师</v>
          </cell>
          <cell r="I146" t="str">
            <v>造影</v>
          </cell>
        </row>
        <row r="146">
          <cell r="M146">
            <v>0</v>
          </cell>
          <cell r="N146">
            <v>0</v>
          </cell>
          <cell r="O146">
            <v>0</v>
          </cell>
          <cell r="P146">
            <v>0</v>
          </cell>
          <cell r="Q146">
            <v>0</v>
          </cell>
          <cell r="R146">
            <v>100</v>
          </cell>
          <cell r="S146">
            <v>150</v>
          </cell>
          <cell r="T146">
            <v>150</v>
          </cell>
          <cell r="U146">
            <v>0</v>
          </cell>
          <cell r="V146">
            <v>0</v>
          </cell>
          <cell r="W146">
            <v>0</v>
          </cell>
          <cell r="X146">
            <v>100</v>
          </cell>
          <cell r="Y146">
            <v>21</v>
          </cell>
        </row>
        <row r="147">
          <cell r="B147" t="str">
            <v>7AK266</v>
          </cell>
          <cell r="C147">
            <v>-12152</v>
          </cell>
          <cell r="D147" t="str">
            <v>放射科</v>
          </cell>
          <cell r="E147">
            <v>13968898691</v>
          </cell>
          <cell r="F147" t="str">
            <v>2020年</v>
          </cell>
          <cell r="G147" t="str">
            <v>规培研究生</v>
          </cell>
          <cell r="H147" t="str">
            <v>执业医师</v>
          </cell>
          <cell r="I147" t="str">
            <v>造影</v>
          </cell>
        </row>
        <row r="147">
          <cell r="M147">
            <v>0</v>
          </cell>
          <cell r="N147">
            <v>0</v>
          </cell>
          <cell r="O147">
            <v>0</v>
          </cell>
          <cell r="P147">
            <v>0</v>
          </cell>
          <cell r="Q147">
            <v>0</v>
          </cell>
          <cell r="R147">
            <v>100</v>
          </cell>
          <cell r="S147">
            <v>150</v>
          </cell>
          <cell r="T147">
            <v>150</v>
          </cell>
          <cell r="U147">
            <v>0</v>
          </cell>
          <cell r="V147">
            <v>0</v>
          </cell>
          <cell r="W147">
            <v>0</v>
          </cell>
          <cell r="X147">
            <v>100</v>
          </cell>
          <cell r="Y147">
            <v>21</v>
          </cell>
        </row>
        <row r="148">
          <cell r="B148" t="str">
            <v>7AK262</v>
          </cell>
          <cell r="C148">
            <v>-12148</v>
          </cell>
          <cell r="D148" t="str">
            <v>放射科</v>
          </cell>
          <cell r="E148">
            <v>15968763720</v>
          </cell>
          <cell r="F148" t="str">
            <v>2020年</v>
          </cell>
          <cell r="G148" t="str">
            <v>规培研究生</v>
          </cell>
          <cell r="H148" t="str">
            <v>执业医师</v>
          </cell>
          <cell r="I148" t="str">
            <v>普放CT</v>
          </cell>
        </row>
        <row r="148">
          <cell r="M148">
            <v>0</v>
          </cell>
          <cell r="N148">
            <v>0</v>
          </cell>
          <cell r="O148">
            <v>0</v>
          </cell>
          <cell r="P148">
            <v>0</v>
          </cell>
          <cell r="Q148">
            <v>0</v>
          </cell>
          <cell r="R148">
            <v>100</v>
          </cell>
          <cell r="S148">
            <v>150</v>
          </cell>
          <cell r="T148">
            <v>150</v>
          </cell>
          <cell r="U148">
            <v>0</v>
          </cell>
          <cell r="V148">
            <v>0</v>
          </cell>
          <cell r="W148">
            <v>0</v>
          </cell>
          <cell r="X148">
            <v>100</v>
          </cell>
          <cell r="Y148">
            <v>21</v>
          </cell>
        </row>
        <row r="149">
          <cell r="B149" t="str">
            <v>7AK267</v>
          </cell>
          <cell r="C149">
            <v>-12153</v>
          </cell>
          <cell r="D149" t="str">
            <v>放射科</v>
          </cell>
          <cell r="E149">
            <v>15858517986</v>
          </cell>
          <cell r="F149" t="str">
            <v>2020年</v>
          </cell>
          <cell r="G149" t="str">
            <v>规培研究生</v>
          </cell>
          <cell r="H149" t="str">
            <v>执业医师</v>
          </cell>
          <cell r="I149" t="str">
            <v>普放CT</v>
          </cell>
        </row>
        <row r="149">
          <cell r="M149">
            <v>0</v>
          </cell>
          <cell r="N149">
            <v>0</v>
          </cell>
          <cell r="O149">
            <v>0</v>
          </cell>
          <cell r="P149">
            <v>0</v>
          </cell>
          <cell r="Q149">
            <v>0</v>
          </cell>
          <cell r="R149">
            <v>100</v>
          </cell>
          <cell r="S149">
            <v>150</v>
          </cell>
          <cell r="T149">
            <v>150</v>
          </cell>
          <cell r="U149">
            <v>0</v>
          </cell>
          <cell r="V149">
            <v>0</v>
          </cell>
          <cell r="W149">
            <v>0</v>
          </cell>
          <cell r="X149">
            <v>100</v>
          </cell>
          <cell r="Y149">
            <v>21</v>
          </cell>
        </row>
        <row r="150">
          <cell r="B150" t="str">
            <v>7AK258</v>
          </cell>
          <cell r="C150">
            <v>-12144</v>
          </cell>
          <cell r="D150" t="str">
            <v>放射科</v>
          </cell>
          <cell r="E150">
            <v>18267723608</v>
          </cell>
          <cell r="F150" t="str">
            <v>2020年</v>
          </cell>
          <cell r="G150" t="str">
            <v>规培研究生</v>
          </cell>
          <cell r="H150" t="str">
            <v>执业医师</v>
          </cell>
          <cell r="I150" t="str">
            <v>MR</v>
          </cell>
        </row>
        <row r="150">
          <cell r="M150">
            <v>0</v>
          </cell>
          <cell r="N150">
            <v>0</v>
          </cell>
          <cell r="O150">
            <v>0</v>
          </cell>
          <cell r="P150">
            <v>0</v>
          </cell>
          <cell r="Q150">
            <v>0</v>
          </cell>
          <cell r="R150">
            <v>100</v>
          </cell>
          <cell r="S150">
            <v>150</v>
          </cell>
          <cell r="T150">
            <v>150</v>
          </cell>
          <cell r="U150">
            <v>0</v>
          </cell>
          <cell r="V150">
            <v>0</v>
          </cell>
          <cell r="W150">
            <v>0</v>
          </cell>
          <cell r="X150">
            <v>100</v>
          </cell>
          <cell r="Y150">
            <v>21</v>
          </cell>
        </row>
        <row r="151">
          <cell r="B151" t="str">
            <v>7AK260</v>
          </cell>
          <cell r="C151">
            <v>-12146</v>
          </cell>
          <cell r="D151" t="str">
            <v>放射科</v>
          </cell>
          <cell r="E151">
            <v>13681784738</v>
          </cell>
          <cell r="F151" t="str">
            <v>2020年</v>
          </cell>
          <cell r="G151" t="str">
            <v>规培研究生</v>
          </cell>
          <cell r="H151" t="str">
            <v>执业医师</v>
          </cell>
          <cell r="I151" t="str">
            <v>MR</v>
          </cell>
        </row>
        <row r="151">
          <cell r="M151">
            <v>0</v>
          </cell>
          <cell r="N151">
            <v>0</v>
          </cell>
          <cell r="O151">
            <v>0</v>
          </cell>
          <cell r="P151">
            <v>0</v>
          </cell>
          <cell r="Q151">
            <v>0</v>
          </cell>
          <cell r="R151">
            <v>100</v>
          </cell>
          <cell r="S151">
            <v>150</v>
          </cell>
          <cell r="T151">
            <v>150</v>
          </cell>
          <cell r="U151">
            <v>0</v>
          </cell>
          <cell r="V151">
            <v>0</v>
          </cell>
          <cell r="W151">
            <v>0</v>
          </cell>
          <cell r="X151">
            <v>100</v>
          </cell>
          <cell r="Y151">
            <v>21</v>
          </cell>
        </row>
        <row r="152">
          <cell r="B152" t="str">
            <v>7AK360</v>
          </cell>
          <cell r="C152">
            <v>-12247</v>
          </cell>
          <cell r="D152" t="str">
            <v>放射肿瘤科</v>
          </cell>
          <cell r="E152">
            <v>13676513992</v>
          </cell>
          <cell r="F152" t="str">
            <v>2020年</v>
          </cell>
          <cell r="G152" t="str">
            <v>规培研究生</v>
          </cell>
          <cell r="H152" t="str">
            <v>执业医师</v>
          </cell>
          <cell r="I152" t="str">
            <v>放疗中心</v>
          </cell>
        </row>
        <row r="152">
          <cell r="M152">
            <v>0</v>
          </cell>
          <cell r="N152">
            <v>0</v>
          </cell>
          <cell r="O152">
            <v>0</v>
          </cell>
          <cell r="P152">
            <v>0</v>
          </cell>
          <cell r="Q152">
            <v>0</v>
          </cell>
          <cell r="R152">
            <v>100</v>
          </cell>
          <cell r="S152">
            <v>150</v>
          </cell>
          <cell r="T152">
            <v>150</v>
          </cell>
          <cell r="U152">
            <v>100</v>
          </cell>
          <cell r="V152">
            <v>100</v>
          </cell>
          <cell r="W152">
            <v>0</v>
          </cell>
          <cell r="X152">
            <v>100</v>
          </cell>
          <cell r="Y152">
            <v>21</v>
          </cell>
        </row>
        <row r="153">
          <cell r="B153" t="str">
            <v>7AK356</v>
          </cell>
          <cell r="C153">
            <v>-12243</v>
          </cell>
          <cell r="D153" t="str">
            <v>放射肿瘤科</v>
          </cell>
          <cell r="E153">
            <v>18267719028</v>
          </cell>
          <cell r="F153" t="str">
            <v>2020年</v>
          </cell>
          <cell r="G153" t="str">
            <v>规培研究生</v>
          </cell>
          <cell r="H153" t="str">
            <v>执业医师</v>
          </cell>
          <cell r="I153" t="str">
            <v>放疗科</v>
          </cell>
        </row>
        <row r="153">
          <cell r="M153">
            <v>0</v>
          </cell>
          <cell r="N153">
            <v>0</v>
          </cell>
          <cell r="O153">
            <v>0</v>
          </cell>
          <cell r="P153">
            <v>0</v>
          </cell>
          <cell r="Q153">
            <v>0</v>
          </cell>
          <cell r="R153">
            <v>100</v>
          </cell>
          <cell r="S153">
            <v>150</v>
          </cell>
          <cell r="T153">
            <v>150</v>
          </cell>
          <cell r="U153">
            <v>100</v>
          </cell>
          <cell r="V153">
            <v>100</v>
          </cell>
          <cell r="W153">
            <v>0</v>
          </cell>
          <cell r="X153">
            <v>100</v>
          </cell>
          <cell r="Y153">
            <v>21</v>
          </cell>
        </row>
        <row r="154">
          <cell r="B154" t="str">
            <v>7AK350</v>
          </cell>
          <cell r="C154">
            <v>-12236</v>
          </cell>
          <cell r="D154" t="str">
            <v>放射肿瘤科</v>
          </cell>
          <cell r="E154">
            <v>15932946207</v>
          </cell>
          <cell r="F154" t="str">
            <v>2020年</v>
          </cell>
          <cell r="G154" t="str">
            <v>规培研究生</v>
          </cell>
          <cell r="H154" t="str">
            <v>执业医师</v>
          </cell>
          <cell r="I154" t="str">
            <v>放疗科</v>
          </cell>
          <cell r="J154">
            <v>20</v>
          </cell>
        </row>
        <row r="154">
          <cell r="M154">
            <v>20</v>
          </cell>
          <cell r="N154">
            <v>0</v>
          </cell>
          <cell r="O154">
            <v>20</v>
          </cell>
          <cell r="P154">
            <v>40</v>
          </cell>
          <cell r="Q154">
            <v>0</v>
          </cell>
          <cell r="R154">
            <v>100</v>
          </cell>
          <cell r="S154">
            <v>150</v>
          </cell>
          <cell r="T154">
            <v>150</v>
          </cell>
          <cell r="U154">
            <v>100</v>
          </cell>
          <cell r="V154">
            <v>100</v>
          </cell>
          <cell r="W154">
            <v>0</v>
          </cell>
          <cell r="X154">
            <v>100</v>
          </cell>
          <cell r="Y154">
            <v>21</v>
          </cell>
        </row>
        <row r="155">
          <cell r="B155" t="str">
            <v>7AK354</v>
          </cell>
          <cell r="C155">
            <v>-12241</v>
          </cell>
          <cell r="D155" t="str">
            <v>放射肿瘤科</v>
          </cell>
          <cell r="E155">
            <v>13857768207</v>
          </cell>
          <cell r="F155" t="str">
            <v>2020年</v>
          </cell>
          <cell r="G155" t="str">
            <v>规培研究生</v>
          </cell>
          <cell r="H155" t="str">
            <v>执业医师</v>
          </cell>
          <cell r="I155" t="str">
            <v>放疗科</v>
          </cell>
        </row>
        <row r="155">
          <cell r="M155">
            <v>0</v>
          </cell>
          <cell r="N155">
            <v>0</v>
          </cell>
          <cell r="O155">
            <v>0</v>
          </cell>
          <cell r="P155">
            <v>0</v>
          </cell>
          <cell r="Q155">
            <v>0</v>
          </cell>
          <cell r="R155">
            <v>100</v>
          </cell>
          <cell r="S155">
            <v>150</v>
          </cell>
          <cell r="T155">
            <v>150</v>
          </cell>
          <cell r="U155">
            <v>100</v>
          </cell>
          <cell r="V155">
            <v>100</v>
          </cell>
          <cell r="W155">
            <v>0</v>
          </cell>
          <cell r="X155">
            <v>100</v>
          </cell>
          <cell r="Y155">
            <v>21</v>
          </cell>
        </row>
        <row r="156">
          <cell r="B156" t="str">
            <v>7AK358</v>
          </cell>
          <cell r="C156">
            <v>-12245</v>
          </cell>
          <cell r="D156" t="str">
            <v>放射肿瘤科</v>
          </cell>
          <cell r="E156">
            <v>13706693152</v>
          </cell>
          <cell r="F156" t="str">
            <v>2020年</v>
          </cell>
          <cell r="G156" t="str">
            <v>规培研究生</v>
          </cell>
          <cell r="H156" t="str">
            <v>执业医师</v>
          </cell>
          <cell r="I156" t="str">
            <v>放疗中心</v>
          </cell>
        </row>
        <row r="156">
          <cell r="K156">
            <v>20</v>
          </cell>
        </row>
        <row r="156">
          <cell r="M156">
            <v>20</v>
          </cell>
          <cell r="N156">
            <v>20</v>
          </cell>
          <cell r="O156">
            <v>20</v>
          </cell>
          <cell r="P156">
            <v>60</v>
          </cell>
          <cell r="Q156">
            <v>20</v>
          </cell>
          <cell r="R156">
            <v>100</v>
          </cell>
          <cell r="S156">
            <v>150</v>
          </cell>
          <cell r="T156">
            <v>150</v>
          </cell>
          <cell r="U156">
            <v>100</v>
          </cell>
          <cell r="V156">
            <v>100</v>
          </cell>
          <cell r="W156">
            <v>0</v>
          </cell>
          <cell r="X156">
            <v>100</v>
          </cell>
          <cell r="Y156">
            <v>21</v>
          </cell>
        </row>
        <row r="157">
          <cell r="B157" t="str">
            <v>7AK355</v>
          </cell>
          <cell r="C157">
            <v>-12242</v>
          </cell>
          <cell r="D157" t="str">
            <v>放射肿瘤科</v>
          </cell>
          <cell r="E157">
            <v>18705605523</v>
          </cell>
          <cell r="F157" t="str">
            <v>2020年</v>
          </cell>
          <cell r="G157" t="str">
            <v>规培研究生</v>
          </cell>
          <cell r="H157" t="str">
            <v>执业医师</v>
          </cell>
          <cell r="I157" t="str">
            <v>放疗中心</v>
          </cell>
        </row>
        <row r="157">
          <cell r="M157">
            <v>0</v>
          </cell>
          <cell r="N157">
            <v>0</v>
          </cell>
          <cell r="O157">
            <v>0</v>
          </cell>
          <cell r="P157">
            <v>0</v>
          </cell>
          <cell r="Q157">
            <v>0</v>
          </cell>
          <cell r="R157">
            <v>100</v>
          </cell>
          <cell r="S157">
            <v>150</v>
          </cell>
          <cell r="T157">
            <v>150</v>
          </cell>
          <cell r="U157">
            <v>100</v>
          </cell>
          <cell r="V157">
            <v>100</v>
          </cell>
          <cell r="W157">
            <v>0</v>
          </cell>
          <cell r="X157">
            <v>100</v>
          </cell>
          <cell r="Y157">
            <v>21</v>
          </cell>
        </row>
        <row r="158">
          <cell r="B158" t="str">
            <v>7AK359</v>
          </cell>
          <cell r="C158">
            <v>-12246</v>
          </cell>
          <cell r="D158" t="str">
            <v>放射肿瘤科</v>
          </cell>
          <cell r="E158">
            <v>13588159353</v>
          </cell>
          <cell r="F158" t="str">
            <v>2020年</v>
          </cell>
          <cell r="G158" t="str">
            <v>规培研究生</v>
          </cell>
          <cell r="H158" t="str">
            <v>执业医师</v>
          </cell>
          <cell r="I158" t="str">
            <v>放疗中心</v>
          </cell>
        </row>
        <row r="158">
          <cell r="M158">
            <v>0</v>
          </cell>
          <cell r="N158">
            <v>0</v>
          </cell>
          <cell r="O158">
            <v>0</v>
          </cell>
          <cell r="P158">
            <v>0</v>
          </cell>
          <cell r="Q158">
            <v>0</v>
          </cell>
          <cell r="R158">
            <v>100</v>
          </cell>
          <cell r="S158">
            <v>150</v>
          </cell>
          <cell r="T158">
            <v>150</v>
          </cell>
          <cell r="U158">
            <v>100</v>
          </cell>
          <cell r="V158">
            <v>100</v>
          </cell>
          <cell r="W158">
            <v>0</v>
          </cell>
          <cell r="X158">
            <v>100</v>
          </cell>
          <cell r="Y158">
            <v>21</v>
          </cell>
        </row>
        <row r="159">
          <cell r="B159" t="str">
            <v>7AK333</v>
          </cell>
          <cell r="C159">
            <v>-12219</v>
          </cell>
          <cell r="D159" t="str">
            <v>妇产科</v>
          </cell>
          <cell r="E159">
            <v>13757724800</v>
          </cell>
          <cell r="F159" t="str">
            <v>2020年</v>
          </cell>
          <cell r="G159" t="str">
            <v>规培研究生</v>
          </cell>
          <cell r="H159" t="str">
            <v>执业医师</v>
          </cell>
          <cell r="I159" t="str">
            <v>妇科病房</v>
          </cell>
        </row>
        <row r="159">
          <cell r="M159">
            <v>0</v>
          </cell>
          <cell r="N159">
            <v>0</v>
          </cell>
          <cell r="O159">
            <v>0</v>
          </cell>
          <cell r="P159">
            <v>0</v>
          </cell>
          <cell r="Q159">
            <v>0</v>
          </cell>
          <cell r="R159">
            <v>100</v>
          </cell>
          <cell r="S159">
            <v>150</v>
          </cell>
          <cell r="T159">
            <v>150</v>
          </cell>
          <cell r="U159">
            <v>100</v>
          </cell>
          <cell r="V159">
            <v>100</v>
          </cell>
          <cell r="W159">
            <v>0</v>
          </cell>
          <cell r="X159">
            <v>100</v>
          </cell>
          <cell r="Y159">
            <v>21</v>
          </cell>
        </row>
        <row r="160">
          <cell r="B160" t="str">
            <v>7AK329</v>
          </cell>
          <cell r="C160">
            <v>-12215</v>
          </cell>
          <cell r="D160" t="str">
            <v>妇产科</v>
          </cell>
          <cell r="E160">
            <v>15968765867</v>
          </cell>
          <cell r="F160" t="str">
            <v>2020年</v>
          </cell>
          <cell r="G160" t="str">
            <v>规培研究生</v>
          </cell>
          <cell r="H160" t="str">
            <v>执业医师</v>
          </cell>
          <cell r="I160" t="str">
            <v>产科门诊</v>
          </cell>
        </row>
        <row r="160">
          <cell r="M160">
            <v>0</v>
          </cell>
          <cell r="N160">
            <v>0</v>
          </cell>
          <cell r="O160">
            <v>0</v>
          </cell>
          <cell r="P160">
            <v>0</v>
          </cell>
          <cell r="Q160">
            <v>0</v>
          </cell>
          <cell r="R160">
            <v>100</v>
          </cell>
          <cell r="S160">
            <v>150</v>
          </cell>
          <cell r="T160">
            <v>150</v>
          </cell>
          <cell r="U160">
            <v>100</v>
          </cell>
          <cell r="V160">
            <v>100</v>
          </cell>
          <cell r="W160">
            <v>0</v>
          </cell>
          <cell r="X160">
            <v>100</v>
          </cell>
          <cell r="Y160">
            <v>21</v>
          </cell>
        </row>
        <row r="161">
          <cell r="B161" t="str">
            <v>7AK335</v>
          </cell>
          <cell r="C161">
            <v>-12221</v>
          </cell>
          <cell r="D161" t="str">
            <v>妇产科</v>
          </cell>
          <cell r="E161">
            <v>13566276810</v>
          </cell>
          <cell r="F161" t="str">
            <v>2020年</v>
          </cell>
          <cell r="G161" t="str">
            <v>规培研究生</v>
          </cell>
          <cell r="H161" t="str">
            <v>执业医师</v>
          </cell>
          <cell r="I161" t="str">
            <v>急诊内科</v>
          </cell>
        </row>
        <row r="161">
          <cell r="M161">
            <v>0</v>
          </cell>
          <cell r="N161">
            <v>0</v>
          </cell>
          <cell r="O161">
            <v>20</v>
          </cell>
          <cell r="P161">
            <v>20</v>
          </cell>
          <cell r="Q161">
            <v>0</v>
          </cell>
          <cell r="R161">
            <v>100</v>
          </cell>
          <cell r="S161">
            <v>150</v>
          </cell>
          <cell r="T161">
            <v>150</v>
          </cell>
          <cell r="U161">
            <v>100</v>
          </cell>
          <cell r="V161">
            <v>100</v>
          </cell>
          <cell r="W161">
            <v>0</v>
          </cell>
          <cell r="X161">
            <v>100</v>
          </cell>
          <cell r="Y161">
            <v>21</v>
          </cell>
        </row>
        <row r="162">
          <cell r="B162" t="str">
            <v>7AK334</v>
          </cell>
          <cell r="C162">
            <v>-12220</v>
          </cell>
          <cell r="D162" t="str">
            <v>妇产科</v>
          </cell>
          <cell r="E162">
            <v>13706751552</v>
          </cell>
          <cell r="F162" t="str">
            <v>2020年</v>
          </cell>
          <cell r="G162" t="str">
            <v>规培研究生</v>
          </cell>
          <cell r="H162" t="str">
            <v>执业医师</v>
          </cell>
          <cell r="I162" t="str">
            <v>产科病房</v>
          </cell>
          <cell r="J162">
            <v>20</v>
          </cell>
        </row>
        <row r="162">
          <cell r="M162">
            <v>20</v>
          </cell>
          <cell r="N162">
            <v>0</v>
          </cell>
          <cell r="O162">
            <v>40</v>
          </cell>
          <cell r="P162">
            <v>60</v>
          </cell>
          <cell r="Q162">
            <v>0</v>
          </cell>
          <cell r="R162">
            <v>100</v>
          </cell>
          <cell r="S162">
            <v>150</v>
          </cell>
          <cell r="T162">
            <v>150</v>
          </cell>
          <cell r="U162">
            <v>100</v>
          </cell>
          <cell r="V162">
            <v>100</v>
          </cell>
          <cell r="W162">
            <v>0</v>
          </cell>
          <cell r="X162">
            <v>100</v>
          </cell>
          <cell r="Y162">
            <v>21</v>
          </cell>
        </row>
        <row r="163">
          <cell r="B163" t="str">
            <v>7AK331</v>
          </cell>
          <cell r="C163">
            <v>-12217</v>
          </cell>
          <cell r="D163" t="str">
            <v>妇产科</v>
          </cell>
          <cell r="E163">
            <v>15968729730</v>
          </cell>
          <cell r="F163" t="str">
            <v>2020年</v>
          </cell>
          <cell r="G163" t="str">
            <v>规培研究生</v>
          </cell>
          <cell r="H163" t="str">
            <v>执业医师</v>
          </cell>
          <cell r="I163" t="str">
            <v>妇科病房</v>
          </cell>
        </row>
        <row r="163">
          <cell r="M163">
            <v>0</v>
          </cell>
          <cell r="N163">
            <v>0</v>
          </cell>
          <cell r="O163">
            <v>0</v>
          </cell>
          <cell r="P163">
            <v>0</v>
          </cell>
          <cell r="Q163">
            <v>0</v>
          </cell>
          <cell r="R163">
            <v>100</v>
          </cell>
          <cell r="S163">
            <v>150</v>
          </cell>
          <cell r="T163">
            <v>150</v>
          </cell>
          <cell r="U163">
            <v>100</v>
          </cell>
          <cell r="V163">
            <v>100</v>
          </cell>
          <cell r="W163">
            <v>0</v>
          </cell>
          <cell r="X163">
            <v>100</v>
          </cell>
          <cell r="Y163">
            <v>21</v>
          </cell>
        </row>
        <row r="164">
          <cell r="B164" t="str">
            <v>7AK330</v>
          </cell>
          <cell r="C164">
            <v>-12216</v>
          </cell>
          <cell r="D164" t="str">
            <v>妇产科</v>
          </cell>
          <cell r="E164">
            <v>13706679256</v>
          </cell>
          <cell r="F164" t="str">
            <v>2020年</v>
          </cell>
          <cell r="G164" t="str">
            <v>规培研究生</v>
          </cell>
          <cell r="H164" t="str">
            <v>执业医师</v>
          </cell>
          <cell r="I164" t="str">
            <v>产科病房</v>
          </cell>
        </row>
        <row r="164">
          <cell r="M164">
            <v>0</v>
          </cell>
          <cell r="N164">
            <v>0</v>
          </cell>
          <cell r="O164">
            <v>0</v>
          </cell>
          <cell r="P164">
            <v>0</v>
          </cell>
          <cell r="Q164">
            <v>0</v>
          </cell>
          <cell r="R164">
            <v>100</v>
          </cell>
          <cell r="S164">
            <v>0</v>
          </cell>
          <cell r="T164">
            <v>0</v>
          </cell>
          <cell r="U164">
            <v>0</v>
          </cell>
          <cell r="V164">
            <v>0</v>
          </cell>
          <cell r="W164">
            <v>0</v>
          </cell>
          <cell r="X164">
            <v>100</v>
          </cell>
          <cell r="Y164">
            <v>21</v>
          </cell>
        </row>
        <row r="165">
          <cell r="B165" t="str">
            <v>7AK336</v>
          </cell>
          <cell r="C165">
            <v>-12222</v>
          </cell>
          <cell r="D165" t="str">
            <v>妇产科</v>
          </cell>
          <cell r="E165">
            <v>13656508611</v>
          </cell>
          <cell r="F165" t="str">
            <v>2020年</v>
          </cell>
          <cell r="G165" t="str">
            <v>规培研究生</v>
          </cell>
          <cell r="H165" t="str">
            <v>执业医师</v>
          </cell>
          <cell r="I165" t="str">
            <v>产科病房</v>
          </cell>
        </row>
        <row r="165">
          <cell r="M165">
            <v>0</v>
          </cell>
          <cell r="N165">
            <v>0</v>
          </cell>
          <cell r="O165">
            <v>0</v>
          </cell>
          <cell r="P165">
            <v>0</v>
          </cell>
          <cell r="Q165">
            <v>0</v>
          </cell>
          <cell r="R165">
            <v>100</v>
          </cell>
          <cell r="S165">
            <v>150</v>
          </cell>
          <cell r="T165">
            <v>150</v>
          </cell>
          <cell r="U165">
            <v>100</v>
          </cell>
          <cell r="V165">
            <v>100</v>
          </cell>
          <cell r="W165">
            <v>0</v>
          </cell>
          <cell r="X165">
            <v>100</v>
          </cell>
          <cell r="Y165">
            <v>21</v>
          </cell>
        </row>
        <row r="166">
          <cell r="B166" t="str">
            <v>7AK007</v>
          </cell>
          <cell r="C166">
            <v>-11685</v>
          </cell>
          <cell r="D166" t="str">
            <v>妇产科</v>
          </cell>
          <cell r="E166">
            <v>13968879915</v>
          </cell>
          <cell r="F166" t="str">
            <v>2020年</v>
          </cell>
          <cell r="G166" t="str">
            <v>规培研究生</v>
          </cell>
          <cell r="H166" t="str">
            <v>执业医师</v>
          </cell>
          <cell r="I166" t="str">
            <v>妇科病房</v>
          </cell>
        </row>
        <row r="166">
          <cell r="M166">
            <v>0</v>
          </cell>
          <cell r="N166">
            <v>0</v>
          </cell>
          <cell r="O166">
            <v>0</v>
          </cell>
          <cell r="P166">
            <v>0</v>
          </cell>
          <cell r="Q166">
            <v>0</v>
          </cell>
          <cell r="R166">
            <v>100</v>
          </cell>
          <cell r="S166">
            <v>0</v>
          </cell>
          <cell r="T166">
            <v>0</v>
          </cell>
          <cell r="U166">
            <v>0</v>
          </cell>
          <cell r="V166">
            <v>0</v>
          </cell>
          <cell r="W166">
            <v>0</v>
          </cell>
          <cell r="X166">
            <v>100</v>
          </cell>
          <cell r="Y166">
            <v>21</v>
          </cell>
        </row>
        <row r="167">
          <cell r="B167" t="str">
            <v>7AK332</v>
          </cell>
          <cell r="C167">
            <v>-12218</v>
          </cell>
          <cell r="D167" t="str">
            <v>妇产科</v>
          </cell>
          <cell r="E167">
            <v>19858733675</v>
          </cell>
          <cell r="F167" t="str">
            <v>2020年</v>
          </cell>
          <cell r="G167" t="str">
            <v>规培研究生</v>
          </cell>
          <cell r="H167" t="str">
            <v>执业医师</v>
          </cell>
          <cell r="I167" t="str">
            <v>产科病房</v>
          </cell>
        </row>
        <row r="167">
          <cell r="M167">
            <v>0</v>
          </cell>
          <cell r="N167">
            <v>0</v>
          </cell>
          <cell r="O167">
            <v>0</v>
          </cell>
          <cell r="P167">
            <v>0</v>
          </cell>
          <cell r="Q167">
            <v>0</v>
          </cell>
          <cell r="R167">
            <v>100</v>
          </cell>
          <cell r="S167">
            <v>150</v>
          </cell>
          <cell r="T167">
            <v>150</v>
          </cell>
          <cell r="U167">
            <v>100</v>
          </cell>
          <cell r="V167">
            <v>100</v>
          </cell>
          <cell r="W167">
            <v>0</v>
          </cell>
          <cell r="X167">
            <v>100</v>
          </cell>
          <cell r="Y167">
            <v>21</v>
          </cell>
        </row>
        <row r="168">
          <cell r="B168" t="str">
            <v>7AK300</v>
          </cell>
          <cell r="C168">
            <v>-12186</v>
          </cell>
          <cell r="D168" t="str">
            <v>骨科</v>
          </cell>
          <cell r="E168">
            <v>15968778619</v>
          </cell>
          <cell r="F168" t="str">
            <v>2020年</v>
          </cell>
          <cell r="G168" t="str">
            <v>规培研究生</v>
          </cell>
          <cell r="H168" t="str">
            <v>执业医师</v>
          </cell>
          <cell r="I168" t="str">
            <v>放射科</v>
          </cell>
        </row>
        <row r="168">
          <cell r="M168">
            <v>0</v>
          </cell>
          <cell r="N168">
            <v>0</v>
          </cell>
          <cell r="O168">
            <v>0</v>
          </cell>
          <cell r="P168">
            <v>0</v>
          </cell>
          <cell r="Q168">
            <v>0</v>
          </cell>
          <cell r="R168">
            <v>100</v>
          </cell>
          <cell r="S168">
            <v>150</v>
          </cell>
          <cell r="T168">
            <v>150</v>
          </cell>
          <cell r="U168">
            <v>100</v>
          </cell>
          <cell r="V168">
            <v>100</v>
          </cell>
          <cell r="W168">
            <v>0</v>
          </cell>
          <cell r="X168">
            <v>100</v>
          </cell>
          <cell r="Y168">
            <v>21</v>
          </cell>
        </row>
        <row r="169">
          <cell r="B169" t="str">
            <v>7AK295</v>
          </cell>
          <cell r="C169">
            <v>-12181</v>
          </cell>
          <cell r="D169" t="str">
            <v>骨科</v>
          </cell>
          <cell r="E169">
            <v>19858734575</v>
          </cell>
          <cell r="F169" t="str">
            <v>2020年</v>
          </cell>
          <cell r="G169" t="str">
            <v>规培研究生</v>
          </cell>
          <cell r="H169" t="str">
            <v>执业医师</v>
          </cell>
          <cell r="I169" t="str">
            <v>骨科（手外科）</v>
          </cell>
        </row>
        <row r="169">
          <cell r="M169">
            <v>0</v>
          </cell>
          <cell r="N169">
            <v>0</v>
          </cell>
          <cell r="O169">
            <v>0</v>
          </cell>
          <cell r="P169">
            <v>0</v>
          </cell>
          <cell r="Q169">
            <v>0</v>
          </cell>
          <cell r="R169">
            <v>100</v>
          </cell>
          <cell r="S169">
            <v>150</v>
          </cell>
          <cell r="T169">
            <v>150</v>
          </cell>
          <cell r="U169">
            <v>100</v>
          </cell>
          <cell r="V169">
            <v>100</v>
          </cell>
          <cell r="W169">
            <v>0</v>
          </cell>
          <cell r="X169">
            <v>100</v>
          </cell>
          <cell r="Y169">
            <v>21</v>
          </cell>
        </row>
        <row r="170">
          <cell r="B170" t="str">
            <v>7AK294</v>
          </cell>
          <cell r="C170">
            <v>-12180</v>
          </cell>
          <cell r="D170" t="str">
            <v>骨科</v>
          </cell>
          <cell r="E170">
            <v>15057760620</v>
          </cell>
          <cell r="F170" t="str">
            <v>2020年</v>
          </cell>
          <cell r="G170" t="str">
            <v>规培研究生</v>
          </cell>
          <cell r="H170" t="str">
            <v>执业医师</v>
          </cell>
          <cell r="I170" t="str">
            <v>麻醉科</v>
          </cell>
        </row>
        <row r="170">
          <cell r="M170">
            <v>0</v>
          </cell>
          <cell r="N170">
            <v>0</v>
          </cell>
          <cell r="O170">
            <v>0</v>
          </cell>
          <cell r="P170">
            <v>0</v>
          </cell>
          <cell r="Q170">
            <v>0</v>
          </cell>
          <cell r="R170">
            <v>100</v>
          </cell>
          <cell r="S170">
            <v>150</v>
          </cell>
          <cell r="T170">
            <v>150</v>
          </cell>
          <cell r="U170">
            <v>100</v>
          </cell>
          <cell r="V170">
            <v>100</v>
          </cell>
          <cell r="W170">
            <v>0</v>
          </cell>
          <cell r="X170">
            <v>100</v>
          </cell>
          <cell r="Y170">
            <v>21</v>
          </cell>
        </row>
        <row r="171">
          <cell r="B171" t="str">
            <v>7AK299</v>
          </cell>
          <cell r="C171">
            <v>-12185</v>
          </cell>
          <cell r="D171" t="str">
            <v>骨科</v>
          </cell>
          <cell r="E171">
            <v>17853737348</v>
          </cell>
          <cell r="F171" t="str">
            <v>2020年</v>
          </cell>
          <cell r="G171" t="str">
            <v>规培研究生</v>
          </cell>
          <cell r="H171" t="str">
            <v>执业医师</v>
          </cell>
          <cell r="I171" t="str">
            <v>康复医学科（骨科康复）</v>
          </cell>
        </row>
        <row r="171">
          <cell r="M171">
            <v>0</v>
          </cell>
          <cell r="N171">
            <v>0</v>
          </cell>
          <cell r="O171">
            <v>0</v>
          </cell>
          <cell r="P171">
            <v>0</v>
          </cell>
          <cell r="Q171">
            <v>0</v>
          </cell>
          <cell r="R171">
            <v>100</v>
          </cell>
          <cell r="S171">
            <v>150</v>
          </cell>
          <cell r="T171">
            <v>150</v>
          </cell>
          <cell r="U171">
            <v>100</v>
          </cell>
          <cell r="V171">
            <v>100</v>
          </cell>
          <cell r="W171">
            <v>0</v>
          </cell>
          <cell r="X171">
            <v>100</v>
          </cell>
          <cell r="Y171">
            <v>21</v>
          </cell>
        </row>
        <row r="172">
          <cell r="B172" t="str">
            <v>7AK301</v>
          </cell>
          <cell r="C172">
            <v>-12187</v>
          </cell>
          <cell r="D172" t="str">
            <v>骨科</v>
          </cell>
          <cell r="E172">
            <v>13705883177</v>
          </cell>
          <cell r="F172" t="str">
            <v>2020年</v>
          </cell>
          <cell r="G172" t="str">
            <v>规培研究生</v>
          </cell>
          <cell r="H172" t="str">
            <v>执业医师</v>
          </cell>
          <cell r="I172" t="str">
            <v>骨科（脊柱外科）</v>
          </cell>
        </row>
        <row r="172">
          <cell r="M172">
            <v>0</v>
          </cell>
          <cell r="N172">
            <v>0</v>
          </cell>
          <cell r="O172">
            <v>0</v>
          </cell>
          <cell r="P172">
            <v>0</v>
          </cell>
          <cell r="Q172">
            <v>0</v>
          </cell>
          <cell r="R172">
            <v>100</v>
          </cell>
          <cell r="S172">
            <v>150</v>
          </cell>
          <cell r="T172">
            <v>150</v>
          </cell>
          <cell r="U172">
            <v>100</v>
          </cell>
          <cell r="V172">
            <v>100</v>
          </cell>
          <cell r="W172">
            <v>0</v>
          </cell>
          <cell r="X172">
            <v>100</v>
          </cell>
          <cell r="Y172">
            <v>21</v>
          </cell>
        </row>
        <row r="173">
          <cell r="B173" t="str">
            <v>7AK297</v>
          </cell>
          <cell r="C173">
            <v>-12183</v>
          </cell>
          <cell r="D173" t="str">
            <v>骨科</v>
          </cell>
          <cell r="E173">
            <v>15088921113</v>
          </cell>
          <cell r="F173" t="str">
            <v>2020年</v>
          </cell>
          <cell r="G173" t="str">
            <v>规培研究生</v>
          </cell>
          <cell r="H173" t="str">
            <v>执业医师</v>
          </cell>
          <cell r="I173" t="str">
            <v>骨科（创伤骨科）</v>
          </cell>
        </row>
        <row r="173">
          <cell r="M173">
            <v>0</v>
          </cell>
          <cell r="N173">
            <v>0</v>
          </cell>
          <cell r="O173">
            <v>0</v>
          </cell>
          <cell r="P173">
            <v>0</v>
          </cell>
          <cell r="Q173">
            <v>0</v>
          </cell>
          <cell r="R173">
            <v>100</v>
          </cell>
          <cell r="S173">
            <v>150</v>
          </cell>
          <cell r="T173">
            <v>150</v>
          </cell>
          <cell r="U173">
            <v>100</v>
          </cell>
          <cell r="V173">
            <v>100</v>
          </cell>
          <cell r="W173">
            <v>0</v>
          </cell>
          <cell r="X173">
            <v>100</v>
          </cell>
          <cell r="Y173">
            <v>21</v>
          </cell>
        </row>
        <row r="174">
          <cell r="B174" t="str">
            <v>7AK302</v>
          </cell>
          <cell r="C174">
            <v>-12188</v>
          </cell>
          <cell r="D174" t="str">
            <v>骨科</v>
          </cell>
          <cell r="E174">
            <v>18857731860</v>
          </cell>
          <cell r="F174" t="str">
            <v>2020年</v>
          </cell>
          <cell r="G174" t="str">
            <v>规培研究生</v>
          </cell>
          <cell r="H174" t="str">
            <v>执业医师</v>
          </cell>
          <cell r="I174" t="str">
            <v>急诊外科</v>
          </cell>
        </row>
        <row r="174">
          <cell r="M174">
            <v>0</v>
          </cell>
          <cell r="N174">
            <v>0</v>
          </cell>
          <cell r="O174">
            <v>0</v>
          </cell>
          <cell r="P174">
            <v>0</v>
          </cell>
          <cell r="Q174">
            <v>0</v>
          </cell>
          <cell r="R174">
            <v>100</v>
          </cell>
          <cell r="S174">
            <v>150</v>
          </cell>
          <cell r="T174">
            <v>150</v>
          </cell>
          <cell r="U174">
            <v>100</v>
          </cell>
          <cell r="V174">
            <v>100</v>
          </cell>
          <cell r="W174">
            <v>0</v>
          </cell>
          <cell r="X174">
            <v>100</v>
          </cell>
          <cell r="Y174">
            <v>21</v>
          </cell>
        </row>
        <row r="175">
          <cell r="B175" t="str">
            <v>7AK298</v>
          </cell>
          <cell r="C175">
            <v>-12184</v>
          </cell>
          <cell r="D175" t="str">
            <v>骨科</v>
          </cell>
          <cell r="E175">
            <v>18006681810</v>
          </cell>
          <cell r="F175" t="str">
            <v>2020年</v>
          </cell>
          <cell r="G175" t="str">
            <v>规培研究生</v>
          </cell>
          <cell r="H175" t="str">
            <v>执业医师</v>
          </cell>
          <cell r="I175" t="str">
            <v>麻醉科</v>
          </cell>
        </row>
        <row r="175">
          <cell r="M175">
            <v>0</v>
          </cell>
          <cell r="N175">
            <v>0</v>
          </cell>
          <cell r="O175">
            <v>0</v>
          </cell>
          <cell r="P175">
            <v>0</v>
          </cell>
          <cell r="Q175">
            <v>0</v>
          </cell>
          <cell r="R175">
            <v>100</v>
          </cell>
          <cell r="S175">
            <v>150</v>
          </cell>
          <cell r="T175">
            <v>150</v>
          </cell>
          <cell r="U175">
            <v>100</v>
          </cell>
          <cell r="V175">
            <v>100</v>
          </cell>
          <cell r="W175">
            <v>0</v>
          </cell>
          <cell r="X175">
            <v>100</v>
          </cell>
          <cell r="Y175">
            <v>21</v>
          </cell>
        </row>
        <row r="176">
          <cell r="B176" t="str">
            <v>7AK303</v>
          </cell>
          <cell r="C176">
            <v>-12189</v>
          </cell>
          <cell r="D176" t="str">
            <v>骨科</v>
          </cell>
          <cell r="E176">
            <v>13291563776</v>
          </cell>
          <cell r="F176" t="str">
            <v>2020年</v>
          </cell>
          <cell r="G176" t="str">
            <v>规培研究生</v>
          </cell>
          <cell r="H176" t="str">
            <v>执业医师</v>
          </cell>
          <cell r="I176" t="str">
            <v>骨科（关节与矫形外科）</v>
          </cell>
        </row>
        <row r="176">
          <cell r="M176">
            <v>0</v>
          </cell>
          <cell r="N176">
            <v>0</v>
          </cell>
          <cell r="O176">
            <v>0</v>
          </cell>
          <cell r="P176">
            <v>0</v>
          </cell>
          <cell r="Q176">
            <v>0</v>
          </cell>
          <cell r="R176">
            <v>100</v>
          </cell>
          <cell r="S176">
            <v>150</v>
          </cell>
          <cell r="T176">
            <v>150</v>
          </cell>
          <cell r="U176">
            <v>100</v>
          </cell>
          <cell r="V176">
            <v>100</v>
          </cell>
          <cell r="W176">
            <v>0</v>
          </cell>
          <cell r="X176">
            <v>100</v>
          </cell>
          <cell r="Y176">
            <v>21</v>
          </cell>
        </row>
        <row r="177">
          <cell r="B177" t="str">
            <v>7AK296</v>
          </cell>
          <cell r="C177">
            <v>-12182</v>
          </cell>
          <cell r="D177" t="str">
            <v>骨科</v>
          </cell>
          <cell r="E177">
            <v>15057732738</v>
          </cell>
          <cell r="F177" t="str">
            <v>2020年</v>
          </cell>
          <cell r="G177" t="str">
            <v>规培研究生</v>
          </cell>
          <cell r="H177" t="str">
            <v>执业医师</v>
          </cell>
          <cell r="I177" t="str">
            <v>神经外科</v>
          </cell>
        </row>
        <row r="177">
          <cell r="M177">
            <v>0</v>
          </cell>
          <cell r="N177">
            <v>0</v>
          </cell>
          <cell r="O177">
            <v>0</v>
          </cell>
          <cell r="P177">
            <v>0</v>
          </cell>
          <cell r="Q177">
            <v>0</v>
          </cell>
          <cell r="R177">
            <v>100</v>
          </cell>
          <cell r="S177">
            <v>150</v>
          </cell>
          <cell r="T177">
            <v>150</v>
          </cell>
          <cell r="U177">
            <v>100</v>
          </cell>
          <cell r="V177">
            <v>100</v>
          </cell>
          <cell r="W177">
            <v>0</v>
          </cell>
          <cell r="X177">
            <v>100</v>
          </cell>
          <cell r="Y177">
            <v>21</v>
          </cell>
        </row>
        <row r="178">
          <cell r="B178" t="str">
            <v>7AK384</v>
          </cell>
          <cell r="C178">
            <v>-12271</v>
          </cell>
          <cell r="D178" t="str">
            <v>急诊科</v>
          </cell>
          <cell r="E178">
            <v>13957728193</v>
          </cell>
          <cell r="F178" t="str">
            <v>2020年</v>
          </cell>
          <cell r="G178" t="str">
            <v>规培研究生</v>
          </cell>
          <cell r="H178" t="str">
            <v>执业医师</v>
          </cell>
          <cell r="I178" t="str">
            <v>急诊内科</v>
          </cell>
        </row>
        <row r="178">
          <cell r="M178">
            <v>0</v>
          </cell>
          <cell r="N178">
            <v>0</v>
          </cell>
          <cell r="O178">
            <v>0</v>
          </cell>
          <cell r="P178">
            <v>0</v>
          </cell>
          <cell r="Q178">
            <v>0</v>
          </cell>
          <cell r="R178">
            <v>100</v>
          </cell>
          <cell r="S178">
            <v>0</v>
          </cell>
          <cell r="T178">
            <v>0</v>
          </cell>
          <cell r="U178">
            <v>0</v>
          </cell>
          <cell r="V178">
            <v>0</v>
          </cell>
          <cell r="W178">
            <v>0</v>
          </cell>
          <cell r="X178">
            <v>100</v>
          </cell>
          <cell r="Y178">
            <v>21</v>
          </cell>
        </row>
        <row r="179">
          <cell r="B179" t="str">
            <v>7AK383</v>
          </cell>
          <cell r="C179">
            <v>-12270</v>
          </cell>
          <cell r="D179" t="str">
            <v>急诊科</v>
          </cell>
          <cell r="E179">
            <v>18155577891</v>
          </cell>
          <cell r="F179" t="str">
            <v>2020年</v>
          </cell>
          <cell r="G179" t="str">
            <v>规培研究生</v>
          </cell>
          <cell r="H179" t="str">
            <v>执业医师</v>
          </cell>
          <cell r="I179" t="str">
            <v>急诊内科</v>
          </cell>
        </row>
        <row r="179">
          <cell r="M179">
            <v>0</v>
          </cell>
          <cell r="N179">
            <v>0</v>
          </cell>
          <cell r="O179">
            <v>0</v>
          </cell>
          <cell r="P179">
            <v>0</v>
          </cell>
          <cell r="Q179">
            <v>0</v>
          </cell>
          <cell r="R179">
            <v>100</v>
          </cell>
          <cell r="S179">
            <v>150</v>
          </cell>
          <cell r="T179">
            <v>150</v>
          </cell>
          <cell r="U179">
            <v>100</v>
          </cell>
          <cell r="V179">
            <v>100</v>
          </cell>
          <cell r="W179">
            <v>0</v>
          </cell>
          <cell r="X179">
            <v>100</v>
          </cell>
          <cell r="Y179">
            <v>21</v>
          </cell>
        </row>
        <row r="180">
          <cell r="B180" t="str">
            <v>7AK386</v>
          </cell>
          <cell r="C180">
            <v>-12273</v>
          </cell>
          <cell r="D180" t="str">
            <v>急诊科</v>
          </cell>
          <cell r="E180">
            <v>15858258530</v>
          </cell>
          <cell r="F180" t="str">
            <v>2020年</v>
          </cell>
          <cell r="G180" t="str">
            <v>规培研究生</v>
          </cell>
          <cell r="H180" t="str">
            <v>执业医师</v>
          </cell>
          <cell r="I180" t="str">
            <v>急诊内科</v>
          </cell>
        </row>
        <row r="180">
          <cell r="M180">
            <v>0</v>
          </cell>
          <cell r="N180">
            <v>0</v>
          </cell>
          <cell r="O180">
            <v>0</v>
          </cell>
          <cell r="P180">
            <v>0</v>
          </cell>
          <cell r="Q180">
            <v>0</v>
          </cell>
          <cell r="R180">
            <v>100</v>
          </cell>
          <cell r="S180">
            <v>0</v>
          </cell>
          <cell r="T180">
            <v>0</v>
          </cell>
          <cell r="U180">
            <v>0</v>
          </cell>
          <cell r="V180">
            <v>0</v>
          </cell>
          <cell r="W180">
            <v>0</v>
          </cell>
          <cell r="X180">
            <v>100</v>
          </cell>
          <cell r="Y180">
            <v>21</v>
          </cell>
        </row>
        <row r="181">
          <cell r="B181" t="str">
            <v>7AK385</v>
          </cell>
          <cell r="C181">
            <v>-12272</v>
          </cell>
          <cell r="D181" t="str">
            <v>急诊科</v>
          </cell>
          <cell r="E181">
            <v>18302311859</v>
          </cell>
          <cell r="F181" t="str">
            <v>2020年</v>
          </cell>
          <cell r="G181" t="str">
            <v>规培研究生</v>
          </cell>
          <cell r="H181" t="str">
            <v>执业医师</v>
          </cell>
          <cell r="I181" t="str">
            <v>急诊内科</v>
          </cell>
        </row>
        <row r="181">
          <cell r="M181">
            <v>0</v>
          </cell>
          <cell r="N181">
            <v>0</v>
          </cell>
          <cell r="O181">
            <v>0</v>
          </cell>
          <cell r="P181">
            <v>0</v>
          </cell>
          <cell r="Q181">
            <v>0</v>
          </cell>
          <cell r="R181">
            <v>100</v>
          </cell>
          <cell r="S181">
            <v>150</v>
          </cell>
          <cell r="T181">
            <v>150</v>
          </cell>
          <cell r="U181">
            <v>100</v>
          </cell>
          <cell r="V181">
            <v>100</v>
          </cell>
          <cell r="W181">
            <v>0</v>
          </cell>
          <cell r="X181">
            <v>100</v>
          </cell>
          <cell r="Y181">
            <v>21</v>
          </cell>
        </row>
        <row r="182">
          <cell r="B182" t="str">
            <v>7AK381</v>
          </cell>
          <cell r="C182">
            <v>-12268</v>
          </cell>
          <cell r="D182" t="str">
            <v>急诊科</v>
          </cell>
          <cell r="E182">
            <v>17775483512</v>
          </cell>
          <cell r="F182" t="str">
            <v>2020年</v>
          </cell>
          <cell r="G182" t="str">
            <v>规培研究生</v>
          </cell>
          <cell r="H182" t="str">
            <v>执业医师</v>
          </cell>
          <cell r="I182" t="str">
            <v>急诊内科</v>
          </cell>
        </row>
        <row r="182">
          <cell r="M182">
            <v>0</v>
          </cell>
          <cell r="N182">
            <v>0</v>
          </cell>
          <cell r="O182">
            <v>0</v>
          </cell>
          <cell r="P182">
            <v>0</v>
          </cell>
          <cell r="Q182">
            <v>0</v>
          </cell>
          <cell r="R182">
            <v>100</v>
          </cell>
          <cell r="S182">
            <v>150</v>
          </cell>
          <cell r="T182">
            <v>150</v>
          </cell>
          <cell r="U182">
            <v>0</v>
          </cell>
          <cell r="V182">
            <v>0</v>
          </cell>
          <cell r="W182">
            <v>0</v>
          </cell>
          <cell r="X182">
            <v>100</v>
          </cell>
          <cell r="Y182">
            <v>21</v>
          </cell>
        </row>
        <row r="183">
          <cell r="B183" t="str">
            <v>7AK365</v>
          </cell>
          <cell r="C183">
            <v>-12252</v>
          </cell>
          <cell r="D183" t="str">
            <v>康复医学科</v>
          </cell>
          <cell r="E183">
            <v>18842675126</v>
          </cell>
          <cell r="F183" t="str">
            <v>2020年</v>
          </cell>
          <cell r="G183" t="str">
            <v>规培研究生</v>
          </cell>
          <cell r="H183" t="str">
            <v>执业医师</v>
          </cell>
          <cell r="I183" t="str">
            <v>康复医学科（神经康复）</v>
          </cell>
        </row>
        <row r="183">
          <cell r="M183">
            <v>0</v>
          </cell>
          <cell r="N183">
            <v>0</v>
          </cell>
          <cell r="O183">
            <v>0</v>
          </cell>
          <cell r="P183">
            <v>0</v>
          </cell>
          <cell r="Q183">
            <v>0</v>
          </cell>
          <cell r="R183">
            <v>100</v>
          </cell>
          <cell r="S183">
            <v>0</v>
          </cell>
          <cell r="T183">
            <v>0</v>
          </cell>
          <cell r="U183">
            <v>0</v>
          </cell>
          <cell r="V183">
            <v>0</v>
          </cell>
          <cell r="W183">
            <v>3</v>
          </cell>
          <cell r="X183">
            <v>85.7142857142857</v>
          </cell>
          <cell r="Y183">
            <v>18</v>
          </cell>
        </row>
        <row r="184">
          <cell r="B184" t="str">
            <v>7AK363</v>
          </cell>
          <cell r="C184">
            <v>-12250</v>
          </cell>
          <cell r="D184" t="str">
            <v>康复医学科</v>
          </cell>
          <cell r="E184">
            <v>15057855694</v>
          </cell>
          <cell r="F184" t="str">
            <v>2020年</v>
          </cell>
          <cell r="G184" t="str">
            <v>规培研究生</v>
          </cell>
          <cell r="H184" t="str">
            <v>执业医师</v>
          </cell>
          <cell r="I184" t="str">
            <v>康复医学科（神经康复）</v>
          </cell>
        </row>
        <row r="184">
          <cell r="M184">
            <v>0</v>
          </cell>
          <cell r="N184">
            <v>0</v>
          </cell>
          <cell r="O184">
            <v>0</v>
          </cell>
          <cell r="P184">
            <v>0</v>
          </cell>
          <cell r="Q184">
            <v>0</v>
          </cell>
          <cell r="R184">
            <v>100</v>
          </cell>
          <cell r="S184">
            <v>150</v>
          </cell>
          <cell r="T184">
            <v>150</v>
          </cell>
          <cell r="U184">
            <v>100</v>
          </cell>
          <cell r="V184">
            <v>100</v>
          </cell>
          <cell r="W184">
            <v>0</v>
          </cell>
          <cell r="X184">
            <v>100</v>
          </cell>
          <cell r="Y184">
            <v>21</v>
          </cell>
        </row>
        <row r="185">
          <cell r="B185" t="str">
            <v>7AK366</v>
          </cell>
          <cell r="C185">
            <v>-12253</v>
          </cell>
          <cell r="D185" t="str">
            <v>康复医学科</v>
          </cell>
          <cell r="E185">
            <v>18867200976</v>
          </cell>
          <cell r="F185" t="str">
            <v>2020年</v>
          </cell>
          <cell r="G185" t="str">
            <v>规培研究生</v>
          </cell>
          <cell r="H185" t="str">
            <v>执业医师</v>
          </cell>
          <cell r="I185" t="str">
            <v>康复医学科（神经康复）</v>
          </cell>
        </row>
        <row r="185">
          <cell r="M185">
            <v>0</v>
          </cell>
          <cell r="N185">
            <v>0</v>
          </cell>
          <cell r="O185">
            <v>0</v>
          </cell>
          <cell r="P185">
            <v>0</v>
          </cell>
          <cell r="Q185">
            <v>0</v>
          </cell>
          <cell r="R185">
            <v>100</v>
          </cell>
          <cell r="S185">
            <v>150</v>
          </cell>
          <cell r="T185">
            <v>150</v>
          </cell>
          <cell r="U185">
            <v>100</v>
          </cell>
          <cell r="V185">
            <v>100</v>
          </cell>
          <cell r="W185">
            <v>0</v>
          </cell>
          <cell r="X185">
            <v>100</v>
          </cell>
          <cell r="Y185">
            <v>21</v>
          </cell>
        </row>
        <row r="186">
          <cell r="B186" t="str">
            <v>7AK001</v>
          </cell>
          <cell r="C186">
            <v>-11679</v>
          </cell>
          <cell r="D186" t="str">
            <v>康复医学科</v>
          </cell>
          <cell r="E186">
            <v>15957793398</v>
          </cell>
          <cell r="F186" t="str">
            <v>2020年</v>
          </cell>
          <cell r="G186" t="str">
            <v>规培研究生</v>
          </cell>
          <cell r="H186" t="str">
            <v>无</v>
          </cell>
          <cell r="I186" t="str">
            <v>针推理疗科（康复门诊）</v>
          </cell>
        </row>
        <row r="186">
          <cell r="M186">
            <v>0</v>
          </cell>
          <cell r="N186">
            <v>0</v>
          </cell>
          <cell r="O186">
            <v>0</v>
          </cell>
          <cell r="P186">
            <v>0</v>
          </cell>
          <cell r="Q186">
            <v>0</v>
          </cell>
          <cell r="R186">
            <v>0</v>
          </cell>
          <cell r="S186">
            <v>0</v>
          </cell>
          <cell r="T186">
            <v>0</v>
          </cell>
          <cell r="U186">
            <v>0</v>
          </cell>
          <cell r="V186">
            <v>0</v>
          </cell>
          <cell r="W186">
            <v>0</v>
          </cell>
          <cell r="X186">
            <v>100</v>
          </cell>
          <cell r="Y186">
            <v>21</v>
          </cell>
        </row>
        <row r="187">
          <cell r="B187" t="str">
            <v>7AK362</v>
          </cell>
          <cell r="C187">
            <v>-12249</v>
          </cell>
          <cell r="D187" t="str">
            <v>康复医学科</v>
          </cell>
          <cell r="E187">
            <v>18072012048</v>
          </cell>
          <cell r="F187" t="str">
            <v>2020年</v>
          </cell>
          <cell r="G187" t="str">
            <v>规培研究生</v>
          </cell>
          <cell r="H187" t="str">
            <v>执业医师</v>
          </cell>
          <cell r="I187" t="str">
            <v>康复医学科（神经康复）</v>
          </cell>
        </row>
        <row r="187">
          <cell r="M187">
            <v>0</v>
          </cell>
          <cell r="N187">
            <v>0</v>
          </cell>
          <cell r="O187">
            <v>20</v>
          </cell>
          <cell r="P187">
            <v>20</v>
          </cell>
          <cell r="Q187">
            <v>0</v>
          </cell>
          <cell r="R187">
            <v>100</v>
          </cell>
          <cell r="S187">
            <v>150</v>
          </cell>
          <cell r="T187">
            <v>150</v>
          </cell>
          <cell r="U187">
            <v>100</v>
          </cell>
          <cell r="V187">
            <v>100</v>
          </cell>
          <cell r="W187">
            <v>0</v>
          </cell>
          <cell r="X187">
            <v>100</v>
          </cell>
          <cell r="Y187">
            <v>21</v>
          </cell>
        </row>
        <row r="188">
          <cell r="B188" t="str">
            <v>7AK364</v>
          </cell>
          <cell r="C188">
            <v>-12251</v>
          </cell>
          <cell r="D188" t="str">
            <v>康复医学科</v>
          </cell>
          <cell r="E188">
            <v>15067825817</v>
          </cell>
          <cell r="F188" t="str">
            <v>2020年</v>
          </cell>
          <cell r="G188" t="str">
            <v>规培研究生</v>
          </cell>
          <cell r="H188" t="str">
            <v>执业医师</v>
          </cell>
          <cell r="I188" t="str">
            <v>康复医学科（神经康复）</v>
          </cell>
        </row>
        <row r="188">
          <cell r="M188">
            <v>0</v>
          </cell>
          <cell r="N188">
            <v>0</v>
          </cell>
          <cell r="O188">
            <v>0</v>
          </cell>
          <cell r="P188">
            <v>0</v>
          </cell>
          <cell r="Q188">
            <v>0</v>
          </cell>
          <cell r="R188">
            <v>100</v>
          </cell>
          <cell r="S188">
            <v>150</v>
          </cell>
          <cell r="T188">
            <v>150</v>
          </cell>
          <cell r="U188">
            <v>100</v>
          </cell>
          <cell r="V188">
            <v>100</v>
          </cell>
          <cell r="W188">
            <v>0</v>
          </cell>
          <cell r="X188">
            <v>100</v>
          </cell>
          <cell r="Y188">
            <v>21</v>
          </cell>
        </row>
        <row r="189">
          <cell r="B189" t="str">
            <v>7AK397</v>
          </cell>
          <cell r="C189">
            <v>-12284</v>
          </cell>
          <cell r="D189" t="str">
            <v>口腔全科</v>
          </cell>
          <cell r="E189">
            <v>18367806102</v>
          </cell>
          <cell r="F189" t="str">
            <v>2020年</v>
          </cell>
          <cell r="G189" t="str">
            <v>规培研究生</v>
          </cell>
          <cell r="H189" t="str">
            <v>执业医师</v>
          </cell>
          <cell r="I189" t="str">
            <v>口腔科（口腔急诊）</v>
          </cell>
        </row>
        <row r="189">
          <cell r="M189">
            <v>0</v>
          </cell>
          <cell r="N189">
            <v>0</v>
          </cell>
          <cell r="O189">
            <v>0</v>
          </cell>
          <cell r="P189">
            <v>0</v>
          </cell>
          <cell r="Q189">
            <v>0</v>
          </cell>
          <cell r="R189">
            <v>100</v>
          </cell>
          <cell r="S189">
            <v>0</v>
          </cell>
          <cell r="T189">
            <v>0</v>
          </cell>
          <cell r="U189">
            <v>0</v>
          </cell>
          <cell r="V189">
            <v>0</v>
          </cell>
          <cell r="W189">
            <v>0</v>
          </cell>
          <cell r="X189">
            <v>100</v>
          </cell>
          <cell r="Y189">
            <v>21</v>
          </cell>
        </row>
        <row r="190">
          <cell r="B190" t="str">
            <v>7AK400</v>
          </cell>
          <cell r="C190">
            <v>-12287</v>
          </cell>
          <cell r="D190" t="str">
            <v>口腔全科</v>
          </cell>
          <cell r="E190">
            <v>18092070236</v>
          </cell>
          <cell r="F190" t="str">
            <v>2020年</v>
          </cell>
          <cell r="G190" t="str">
            <v>规培研究生</v>
          </cell>
          <cell r="H190" t="str">
            <v>执业医师</v>
          </cell>
          <cell r="I190" t="str">
            <v>口腔科（口腔急诊）</v>
          </cell>
        </row>
        <row r="190">
          <cell r="M190">
            <v>0</v>
          </cell>
          <cell r="N190">
            <v>0</v>
          </cell>
          <cell r="O190">
            <v>0</v>
          </cell>
          <cell r="P190">
            <v>0</v>
          </cell>
          <cell r="Q190">
            <v>0</v>
          </cell>
          <cell r="R190">
            <v>100</v>
          </cell>
          <cell r="S190">
            <v>0</v>
          </cell>
          <cell r="T190">
            <v>0</v>
          </cell>
          <cell r="U190">
            <v>0</v>
          </cell>
          <cell r="V190">
            <v>0</v>
          </cell>
          <cell r="W190">
            <v>0</v>
          </cell>
          <cell r="X190">
            <v>100</v>
          </cell>
          <cell r="Y190">
            <v>21</v>
          </cell>
        </row>
        <row r="191">
          <cell r="B191" t="str">
            <v>7AK398</v>
          </cell>
          <cell r="C191">
            <v>-12285</v>
          </cell>
          <cell r="D191" t="str">
            <v>口腔全科</v>
          </cell>
          <cell r="E191">
            <v>13101507388</v>
          </cell>
          <cell r="F191" t="str">
            <v>2020年</v>
          </cell>
          <cell r="G191" t="str">
            <v>规培研究生</v>
          </cell>
          <cell r="H191" t="str">
            <v>执业医师</v>
          </cell>
          <cell r="I191" t="str">
            <v>口腔科（口腔急诊）</v>
          </cell>
        </row>
        <row r="191">
          <cell r="M191">
            <v>0</v>
          </cell>
          <cell r="N191">
            <v>0</v>
          </cell>
          <cell r="O191">
            <v>0</v>
          </cell>
          <cell r="P191">
            <v>0</v>
          </cell>
          <cell r="Q191">
            <v>0</v>
          </cell>
          <cell r="R191">
            <v>100</v>
          </cell>
          <cell r="S191">
            <v>0</v>
          </cell>
          <cell r="T191">
            <v>0</v>
          </cell>
          <cell r="U191">
            <v>0</v>
          </cell>
          <cell r="V191">
            <v>0</v>
          </cell>
          <cell r="W191">
            <v>0</v>
          </cell>
          <cell r="X191">
            <v>100</v>
          </cell>
          <cell r="Y191">
            <v>21</v>
          </cell>
        </row>
        <row r="192">
          <cell r="B192" t="str">
            <v>7AK399</v>
          </cell>
          <cell r="C192">
            <v>-12286</v>
          </cell>
          <cell r="D192" t="str">
            <v>口腔全科</v>
          </cell>
          <cell r="E192">
            <v>18072371651</v>
          </cell>
          <cell r="F192" t="str">
            <v>2020年</v>
          </cell>
          <cell r="G192" t="str">
            <v>规培研究生</v>
          </cell>
          <cell r="H192" t="str">
            <v>执业医师</v>
          </cell>
          <cell r="I192" t="str">
            <v>口腔科（口腔急诊）</v>
          </cell>
        </row>
        <row r="192">
          <cell r="M192">
            <v>0</v>
          </cell>
          <cell r="N192">
            <v>0</v>
          </cell>
          <cell r="O192">
            <v>0</v>
          </cell>
          <cell r="P192">
            <v>0</v>
          </cell>
          <cell r="Q192">
            <v>0</v>
          </cell>
          <cell r="R192">
            <v>100</v>
          </cell>
          <cell r="S192">
            <v>0</v>
          </cell>
          <cell r="T192">
            <v>0</v>
          </cell>
          <cell r="U192">
            <v>0</v>
          </cell>
          <cell r="V192">
            <v>0</v>
          </cell>
          <cell r="W192">
            <v>0</v>
          </cell>
          <cell r="X192">
            <v>100</v>
          </cell>
          <cell r="Y192">
            <v>21</v>
          </cell>
        </row>
        <row r="193">
          <cell r="B193" t="str">
            <v>7AK396</v>
          </cell>
          <cell r="C193">
            <v>-12283</v>
          </cell>
          <cell r="D193" t="str">
            <v>口腔全科</v>
          </cell>
          <cell r="E193">
            <v>13858813358</v>
          </cell>
          <cell r="F193" t="str">
            <v>2020年</v>
          </cell>
          <cell r="G193" t="str">
            <v>规培研究生</v>
          </cell>
          <cell r="H193" t="str">
            <v>执业医师</v>
          </cell>
          <cell r="I193" t="str">
            <v>口腔科（牙周科）</v>
          </cell>
        </row>
        <row r="193">
          <cell r="M193">
            <v>0</v>
          </cell>
          <cell r="N193">
            <v>0</v>
          </cell>
          <cell r="O193">
            <v>0</v>
          </cell>
          <cell r="P193">
            <v>0</v>
          </cell>
          <cell r="Q193">
            <v>0</v>
          </cell>
          <cell r="R193">
            <v>100</v>
          </cell>
          <cell r="S193">
            <v>0</v>
          </cell>
          <cell r="T193">
            <v>0</v>
          </cell>
          <cell r="U193">
            <v>0</v>
          </cell>
          <cell r="V193">
            <v>0</v>
          </cell>
          <cell r="W193">
            <v>0</v>
          </cell>
          <cell r="X193">
            <v>100</v>
          </cell>
          <cell r="Y193">
            <v>21</v>
          </cell>
        </row>
        <row r="194">
          <cell r="B194" t="str">
            <v>7AK395</v>
          </cell>
          <cell r="C194">
            <v>-12282</v>
          </cell>
          <cell r="D194" t="str">
            <v>口腔全科</v>
          </cell>
          <cell r="E194">
            <v>15057721519</v>
          </cell>
          <cell r="F194" t="str">
            <v>2020年</v>
          </cell>
          <cell r="G194" t="str">
            <v>规培研究生</v>
          </cell>
          <cell r="H194" t="str">
            <v>执业医师</v>
          </cell>
          <cell r="I194" t="str">
            <v>口腔科（口腔颌面外科）</v>
          </cell>
        </row>
        <row r="194">
          <cell r="M194">
            <v>0</v>
          </cell>
          <cell r="N194">
            <v>0</v>
          </cell>
          <cell r="O194">
            <v>20</v>
          </cell>
          <cell r="P194">
            <v>20</v>
          </cell>
          <cell r="Q194">
            <v>0</v>
          </cell>
          <cell r="R194">
            <v>100</v>
          </cell>
          <cell r="S194">
            <v>0</v>
          </cell>
          <cell r="T194">
            <v>0</v>
          </cell>
          <cell r="U194">
            <v>0</v>
          </cell>
          <cell r="V194">
            <v>0</v>
          </cell>
          <cell r="W194">
            <v>0</v>
          </cell>
          <cell r="X194">
            <v>100</v>
          </cell>
          <cell r="Y194">
            <v>21</v>
          </cell>
        </row>
        <row r="195">
          <cell r="B195" t="str">
            <v>7AK392</v>
          </cell>
          <cell r="C195">
            <v>-12279</v>
          </cell>
          <cell r="D195" t="str">
            <v>临床病理科</v>
          </cell>
          <cell r="E195">
            <v>15328407953</v>
          </cell>
          <cell r="F195" t="str">
            <v>2020年</v>
          </cell>
          <cell r="G195" t="str">
            <v>规培研究生</v>
          </cell>
          <cell r="H195" t="str">
            <v>执业医师</v>
          </cell>
          <cell r="I195" t="str">
            <v>病理科（组织病理诊断和/分子病理诊断）</v>
          </cell>
        </row>
        <row r="195">
          <cell r="M195">
            <v>0</v>
          </cell>
          <cell r="N195">
            <v>0</v>
          </cell>
          <cell r="O195">
            <v>0</v>
          </cell>
          <cell r="P195">
            <v>0</v>
          </cell>
          <cell r="Q195">
            <v>0</v>
          </cell>
          <cell r="R195">
            <v>100</v>
          </cell>
          <cell r="S195">
            <v>150</v>
          </cell>
          <cell r="T195">
            <v>150</v>
          </cell>
          <cell r="U195">
            <v>0</v>
          </cell>
          <cell r="V195">
            <v>0</v>
          </cell>
          <cell r="W195">
            <v>0</v>
          </cell>
          <cell r="X195">
            <v>100</v>
          </cell>
          <cell r="Y195">
            <v>21</v>
          </cell>
        </row>
        <row r="196">
          <cell r="B196" t="str">
            <v>7AK393</v>
          </cell>
          <cell r="C196">
            <v>-12280</v>
          </cell>
          <cell r="D196" t="str">
            <v>临床病理科</v>
          </cell>
          <cell r="E196">
            <v>18176249403</v>
          </cell>
          <cell r="F196" t="str">
            <v>2020年</v>
          </cell>
          <cell r="G196" t="str">
            <v>规培研究生</v>
          </cell>
          <cell r="H196" t="str">
            <v>执业医师</v>
          </cell>
          <cell r="I196" t="str">
            <v>病理科（组织病理诊断和/分子病理诊断）</v>
          </cell>
        </row>
        <row r="196">
          <cell r="M196">
            <v>0</v>
          </cell>
          <cell r="N196">
            <v>0</v>
          </cell>
          <cell r="O196">
            <v>0</v>
          </cell>
          <cell r="P196">
            <v>0</v>
          </cell>
          <cell r="Q196">
            <v>0</v>
          </cell>
          <cell r="R196">
            <v>100</v>
          </cell>
          <cell r="S196">
            <v>150</v>
          </cell>
          <cell r="T196">
            <v>150</v>
          </cell>
          <cell r="U196">
            <v>0</v>
          </cell>
          <cell r="V196">
            <v>0</v>
          </cell>
          <cell r="W196">
            <v>0</v>
          </cell>
          <cell r="X196">
            <v>100</v>
          </cell>
          <cell r="Y196">
            <v>21</v>
          </cell>
        </row>
        <row r="197">
          <cell r="B197" t="str">
            <v>7AK394</v>
          </cell>
          <cell r="C197">
            <v>-12281</v>
          </cell>
          <cell r="D197" t="str">
            <v>临床病理科</v>
          </cell>
          <cell r="E197">
            <v>15267770795</v>
          </cell>
          <cell r="F197" t="str">
            <v>2020年</v>
          </cell>
          <cell r="G197" t="str">
            <v>规培研究生</v>
          </cell>
          <cell r="H197" t="str">
            <v>执业医师</v>
          </cell>
          <cell r="I197" t="str">
            <v>病理科（组织病理诊断和/分子病理诊断）</v>
          </cell>
        </row>
        <row r="197">
          <cell r="M197">
            <v>0</v>
          </cell>
          <cell r="N197">
            <v>0</v>
          </cell>
          <cell r="O197">
            <v>0</v>
          </cell>
          <cell r="P197">
            <v>0</v>
          </cell>
          <cell r="Q197">
            <v>0</v>
          </cell>
          <cell r="R197">
            <v>100</v>
          </cell>
          <cell r="S197">
            <v>150</v>
          </cell>
          <cell r="T197">
            <v>150</v>
          </cell>
          <cell r="U197">
            <v>0</v>
          </cell>
          <cell r="V197">
            <v>0</v>
          </cell>
          <cell r="W197">
            <v>0</v>
          </cell>
          <cell r="X197">
            <v>100</v>
          </cell>
          <cell r="Y197">
            <v>21</v>
          </cell>
        </row>
        <row r="198">
          <cell r="B198" t="str">
            <v>7AK380</v>
          </cell>
          <cell r="C198">
            <v>-12267</v>
          </cell>
          <cell r="D198" t="str">
            <v>麻醉科</v>
          </cell>
          <cell r="E198">
            <v>15622172934</v>
          </cell>
          <cell r="F198" t="str">
            <v>2020年</v>
          </cell>
          <cell r="G198" t="str">
            <v>规培研究生</v>
          </cell>
          <cell r="H198" t="str">
            <v>执业医师</v>
          </cell>
          <cell r="I198" t="str">
            <v>心胸外科</v>
          </cell>
        </row>
        <row r="198">
          <cell r="M198">
            <v>0</v>
          </cell>
          <cell r="N198">
            <v>0</v>
          </cell>
          <cell r="O198">
            <v>0</v>
          </cell>
          <cell r="P198">
            <v>0</v>
          </cell>
          <cell r="Q198">
            <v>0</v>
          </cell>
          <cell r="R198">
            <v>100</v>
          </cell>
          <cell r="S198">
            <v>150</v>
          </cell>
          <cell r="T198">
            <v>150</v>
          </cell>
          <cell r="U198">
            <v>100</v>
          </cell>
          <cell r="V198">
            <v>100</v>
          </cell>
          <cell r="W198">
            <v>0</v>
          </cell>
          <cell r="X198">
            <v>100</v>
          </cell>
          <cell r="Y198">
            <v>21</v>
          </cell>
        </row>
        <row r="199">
          <cell r="B199" t="str">
            <v>7AK022</v>
          </cell>
          <cell r="C199">
            <v>-11700</v>
          </cell>
          <cell r="D199" t="str">
            <v>麻醉科</v>
          </cell>
          <cell r="E199">
            <v>13868303697</v>
          </cell>
          <cell r="F199" t="str">
            <v>2020年</v>
          </cell>
          <cell r="G199" t="str">
            <v>规培研究生</v>
          </cell>
          <cell r="H199" t="str">
            <v>执业医师</v>
          </cell>
          <cell r="I199" t="str">
            <v>ICU</v>
          </cell>
        </row>
        <row r="199">
          <cell r="M199">
            <v>0</v>
          </cell>
          <cell r="N199">
            <v>0</v>
          </cell>
          <cell r="O199">
            <v>0</v>
          </cell>
          <cell r="P199">
            <v>0</v>
          </cell>
          <cell r="Q199">
            <v>0</v>
          </cell>
          <cell r="R199">
            <v>100</v>
          </cell>
          <cell r="S199">
            <v>150</v>
          </cell>
          <cell r="T199">
            <v>150</v>
          </cell>
          <cell r="U199">
            <v>0</v>
          </cell>
          <cell r="V199">
            <v>0</v>
          </cell>
          <cell r="W199">
            <v>0</v>
          </cell>
          <cell r="X199">
            <v>100</v>
          </cell>
          <cell r="Y199">
            <v>21</v>
          </cell>
        </row>
        <row r="200">
          <cell r="B200" t="str">
            <v>7AK372</v>
          </cell>
          <cell r="C200">
            <v>-12259</v>
          </cell>
          <cell r="D200" t="str">
            <v>麻醉科</v>
          </cell>
          <cell r="E200">
            <v>15058302192</v>
          </cell>
          <cell r="F200" t="str">
            <v>2020年</v>
          </cell>
          <cell r="G200" t="str">
            <v>规培研究生</v>
          </cell>
          <cell r="H200" t="str">
            <v>执业医师</v>
          </cell>
          <cell r="I200" t="str">
            <v>ICU</v>
          </cell>
        </row>
        <row r="200">
          <cell r="M200">
            <v>0</v>
          </cell>
          <cell r="N200">
            <v>0</v>
          </cell>
          <cell r="O200">
            <v>0</v>
          </cell>
          <cell r="P200">
            <v>0</v>
          </cell>
          <cell r="Q200">
            <v>0</v>
          </cell>
          <cell r="R200">
            <v>100</v>
          </cell>
          <cell r="S200">
            <v>150</v>
          </cell>
          <cell r="T200">
            <v>150</v>
          </cell>
          <cell r="U200">
            <v>100</v>
          </cell>
          <cell r="V200">
            <v>100</v>
          </cell>
          <cell r="W200">
            <v>0</v>
          </cell>
          <cell r="X200">
            <v>100</v>
          </cell>
          <cell r="Y200">
            <v>21</v>
          </cell>
        </row>
        <row r="201">
          <cell r="B201" t="str">
            <v>7AK371</v>
          </cell>
          <cell r="C201">
            <v>-12258</v>
          </cell>
          <cell r="D201" t="str">
            <v>麻醉科</v>
          </cell>
          <cell r="E201">
            <v>18257753013</v>
          </cell>
          <cell r="F201" t="str">
            <v>2020年</v>
          </cell>
          <cell r="G201" t="str">
            <v>规培研究生</v>
          </cell>
          <cell r="H201" t="str">
            <v>执业医师</v>
          </cell>
          <cell r="I201" t="str">
            <v>疼痛科</v>
          </cell>
        </row>
        <row r="201">
          <cell r="M201">
            <v>0</v>
          </cell>
          <cell r="N201">
            <v>0</v>
          </cell>
          <cell r="O201">
            <v>0</v>
          </cell>
          <cell r="P201">
            <v>0</v>
          </cell>
          <cell r="Q201">
            <v>0</v>
          </cell>
          <cell r="R201">
            <v>100</v>
          </cell>
          <cell r="S201">
            <v>150</v>
          </cell>
          <cell r="T201">
            <v>150</v>
          </cell>
          <cell r="U201">
            <v>100</v>
          </cell>
          <cell r="V201">
            <v>100</v>
          </cell>
          <cell r="W201">
            <v>0</v>
          </cell>
          <cell r="X201">
            <v>100</v>
          </cell>
          <cell r="Y201">
            <v>21</v>
          </cell>
        </row>
        <row r="202">
          <cell r="B202" t="str">
            <v>7AK367</v>
          </cell>
          <cell r="C202">
            <v>-12254</v>
          </cell>
          <cell r="D202" t="str">
            <v>麻醉科</v>
          </cell>
          <cell r="E202">
            <v>18267836708</v>
          </cell>
          <cell r="F202" t="str">
            <v>2020年</v>
          </cell>
          <cell r="G202" t="str">
            <v>规培研究生</v>
          </cell>
          <cell r="H202" t="str">
            <v>执业医师</v>
          </cell>
          <cell r="I202" t="str">
            <v>ICU</v>
          </cell>
        </row>
        <row r="202">
          <cell r="M202">
            <v>0</v>
          </cell>
          <cell r="N202">
            <v>0</v>
          </cell>
          <cell r="O202">
            <v>0</v>
          </cell>
          <cell r="P202">
            <v>0</v>
          </cell>
          <cell r="Q202">
            <v>0</v>
          </cell>
          <cell r="R202">
            <v>100</v>
          </cell>
          <cell r="S202">
            <v>150</v>
          </cell>
          <cell r="T202">
            <v>150</v>
          </cell>
          <cell r="U202">
            <v>100</v>
          </cell>
          <cell r="V202">
            <v>100</v>
          </cell>
          <cell r="W202">
            <v>0</v>
          </cell>
          <cell r="X202">
            <v>100</v>
          </cell>
          <cell r="Y202">
            <v>21</v>
          </cell>
        </row>
        <row r="203">
          <cell r="B203" t="str">
            <v>7AK370</v>
          </cell>
          <cell r="C203">
            <v>-12257</v>
          </cell>
          <cell r="D203" t="str">
            <v>麻醉科</v>
          </cell>
          <cell r="E203">
            <v>13588246294</v>
          </cell>
          <cell r="F203" t="str">
            <v>2020年</v>
          </cell>
          <cell r="G203" t="str">
            <v>规培研究生</v>
          </cell>
          <cell r="H203" t="str">
            <v>执业医师</v>
          </cell>
          <cell r="I203" t="str">
            <v>麻醉科（小儿外科麻醉）</v>
          </cell>
        </row>
        <row r="203">
          <cell r="M203">
            <v>0</v>
          </cell>
          <cell r="N203">
            <v>0</v>
          </cell>
          <cell r="O203">
            <v>0</v>
          </cell>
          <cell r="P203">
            <v>0</v>
          </cell>
          <cell r="Q203">
            <v>0</v>
          </cell>
          <cell r="R203">
            <v>100</v>
          </cell>
          <cell r="S203">
            <v>150</v>
          </cell>
          <cell r="T203">
            <v>150</v>
          </cell>
          <cell r="U203">
            <v>100</v>
          </cell>
          <cell r="V203">
            <v>100</v>
          </cell>
          <cell r="W203">
            <v>0</v>
          </cell>
          <cell r="X203">
            <v>100</v>
          </cell>
          <cell r="Y203">
            <v>21</v>
          </cell>
        </row>
        <row r="204">
          <cell r="B204" t="str">
            <v>7AK376</v>
          </cell>
          <cell r="C204">
            <v>-12263</v>
          </cell>
          <cell r="D204" t="str">
            <v>麻醉科</v>
          </cell>
          <cell r="E204">
            <v>18863666608</v>
          </cell>
          <cell r="F204" t="str">
            <v>2020年</v>
          </cell>
          <cell r="G204" t="str">
            <v>规培研究生</v>
          </cell>
          <cell r="H204" t="str">
            <v>执业医师</v>
          </cell>
          <cell r="I204" t="str">
            <v>放射科</v>
          </cell>
        </row>
        <row r="204">
          <cell r="M204">
            <v>0</v>
          </cell>
          <cell r="N204">
            <v>0</v>
          </cell>
          <cell r="O204">
            <v>0</v>
          </cell>
          <cell r="P204">
            <v>0</v>
          </cell>
          <cell r="Q204">
            <v>0</v>
          </cell>
          <cell r="R204">
            <v>100</v>
          </cell>
          <cell r="S204">
            <v>150</v>
          </cell>
          <cell r="T204">
            <v>150</v>
          </cell>
          <cell r="U204">
            <v>100</v>
          </cell>
          <cell r="V204">
            <v>100</v>
          </cell>
          <cell r="W204">
            <v>0</v>
          </cell>
          <cell r="X204">
            <v>100</v>
          </cell>
          <cell r="Y204">
            <v>21</v>
          </cell>
        </row>
        <row r="205">
          <cell r="B205" t="str">
            <v>7AK378</v>
          </cell>
          <cell r="C205">
            <v>-12265</v>
          </cell>
          <cell r="D205" t="str">
            <v>麻醉科</v>
          </cell>
          <cell r="E205">
            <v>18815153567</v>
          </cell>
          <cell r="F205" t="str">
            <v>2020年</v>
          </cell>
          <cell r="G205" t="str">
            <v>规培研究生</v>
          </cell>
          <cell r="H205" t="str">
            <v>执业医师</v>
          </cell>
          <cell r="I205" t="str">
            <v>麻醉科（眼科和耳鼻咽喉科麻醉）</v>
          </cell>
        </row>
        <row r="205">
          <cell r="M205">
            <v>0</v>
          </cell>
          <cell r="N205">
            <v>0</v>
          </cell>
          <cell r="O205">
            <v>0</v>
          </cell>
          <cell r="P205">
            <v>0</v>
          </cell>
          <cell r="Q205">
            <v>0</v>
          </cell>
          <cell r="R205">
            <v>100</v>
          </cell>
          <cell r="S205">
            <v>150</v>
          </cell>
          <cell r="T205">
            <v>150</v>
          </cell>
          <cell r="U205">
            <v>0</v>
          </cell>
          <cell r="V205">
            <v>0</v>
          </cell>
          <cell r="W205">
            <v>0</v>
          </cell>
          <cell r="X205">
            <v>100</v>
          </cell>
          <cell r="Y205">
            <v>21</v>
          </cell>
        </row>
        <row r="206">
          <cell r="B206" t="str">
            <v>7AK379</v>
          </cell>
          <cell r="C206">
            <v>-12266</v>
          </cell>
          <cell r="D206" t="str">
            <v>麻醉科</v>
          </cell>
          <cell r="E206">
            <v>15058301383</v>
          </cell>
          <cell r="F206" t="str">
            <v>2020年</v>
          </cell>
          <cell r="G206" t="str">
            <v>规培研究生</v>
          </cell>
          <cell r="H206" t="str">
            <v>执业医师</v>
          </cell>
          <cell r="I206" t="str">
            <v>麻醉科（麻醉恢复室）</v>
          </cell>
        </row>
        <row r="206">
          <cell r="M206">
            <v>0</v>
          </cell>
          <cell r="N206">
            <v>0</v>
          </cell>
          <cell r="O206">
            <v>0</v>
          </cell>
          <cell r="P206">
            <v>0</v>
          </cell>
          <cell r="Q206">
            <v>0</v>
          </cell>
          <cell r="R206">
            <v>100</v>
          </cell>
          <cell r="S206">
            <v>150</v>
          </cell>
          <cell r="T206">
            <v>150</v>
          </cell>
          <cell r="U206">
            <v>100</v>
          </cell>
          <cell r="V206">
            <v>100</v>
          </cell>
          <cell r="W206">
            <v>0</v>
          </cell>
          <cell r="X206">
            <v>100</v>
          </cell>
          <cell r="Y206">
            <v>21</v>
          </cell>
        </row>
        <row r="207">
          <cell r="B207" t="str">
            <v>7AK369</v>
          </cell>
          <cell r="C207">
            <v>-12256</v>
          </cell>
          <cell r="D207" t="str">
            <v>麻醉科</v>
          </cell>
          <cell r="E207">
            <v>18772821041</v>
          </cell>
          <cell r="F207" t="str">
            <v>2020年</v>
          </cell>
          <cell r="G207" t="str">
            <v>规培研究生</v>
          </cell>
          <cell r="H207" t="str">
            <v>执业医师</v>
          </cell>
          <cell r="I207" t="str">
            <v>疼痛科</v>
          </cell>
        </row>
        <row r="207">
          <cell r="M207">
            <v>0</v>
          </cell>
          <cell r="N207">
            <v>0</v>
          </cell>
          <cell r="O207">
            <v>0</v>
          </cell>
          <cell r="P207">
            <v>0</v>
          </cell>
          <cell r="Q207">
            <v>0</v>
          </cell>
          <cell r="R207">
            <v>100</v>
          </cell>
          <cell r="S207">
            <v>150</v>
          </cell>
          <cell r="T207">
            <v>150</v>
          </cell>
          <cell r="U207">
            <v>100</v>
          </cell>
          <cell r="V207">
            <v>100</v>
          </cell>
          <cell r="W207">
            <v>0</v>
          </cell>
          <cell r="X207">
            <v>100</v>
          </cell>
          <cell r="Y207">
            <v>21</v>
          </cell>
        </row>
        <row r="208">
          <cell r="B208" t="str">
            <v>7AK373</v>
          </cell>
          <cell r="C208">
            <v>-12260</v>
          </cell>
          <cell r="D208" t="str">
            <v>麻醉科</v>
          </cell>
          <cell r="E208">
            <v>18971721539</v>
          </cell>
          <cell r="F208" t="str">
            <v>2020年</v>
          </cell>
          <cell r="G208" t="str">
            <v>规培研究生</v>
          </cell>
          <cell r="H208" t="str">
            <v>执业医师</v>
          </cell>
          <cell r="I208" t="str">
            <v>ICU</v>
          </cell>
        </row>
        <row r="208">
          <cell r="M208">
            <v>0</v>
          </cell>
          <cell r="N208">
            <v>0</v>
          </cell>
          <cell r="O208">
            <v>0</v>
          </cell>
          <cell r="P208">
            <v>0</v>
          </cell>
          <cell r="Q208">
            <v>0</v>
          </cell>
          <cell r="R208">
            <v>100</v>
          </cell>
          <cell r="S208">
            <v>150</v>
          </cell>
          <cell r="T208">
            <v>150</v>
          </cell>
          <cell r="U208">
            <v>0</v>
          </cell>
          <cell r="V208">
            <v>0</v>
          </cell>
          <cell r="W208">
            <v>0</v>
          </cell>
          <cell r="X208">
            <v>100</v>
          </cell>
          <cell r="Y208">
            <v>21</v>
          </cell>
        </row>
        <row r="209">
          <cell r="B209" t="str">
            <v>7AK368</v>
          </cell>
          <cell r="C209">
            <v>-12255</v>
          </cell>
          <cell r="D209" t="str">
            <v>麻醉科</v>
          </cell>
          <cell r="E209">
            <v>15988762371</v>
          </cell>
          <cell r="F209" t="str">
            <v>2020年</v>
          </cell>
          <cell r="G209" t="str">
            <v>规培研究生</v>
          </cell>
          <cell r="H209" t="str">
            <v>执业医师</v>
          </cell>
          <cell r="I209" t="str">
            <v>神经外科</v>
          </cell>
        </row>
        <row r="209">
          <cell r="M209">
            <v>0</v>
          </cell>
          <cell r="N209">
            <v>0</v>
          </cell>
          <cell r="O209">
            <v>0</v>
          </cell>
          <cell r="P209">
            <v>0</v>
          </cell>
          <cell r="Q209">
            <v>0</v>
          </cell>
          <cell r="R209">
            <v>100</v>
          </cell>
          <cell r="S209">
            <v>150</v>
          </cell>
          <cell r="T209">
            <v>150</v>
          </cell>
          <cell r="U209">
            <v>100</v>
          </cell>
          <cell r="V209">
            <v>100</v>
          </cell>
          <cell r="W209">
            <v>0</v>
          </cell>
          <cell r="X209">
            <v>100</v>
          </cell>
          <cell r="Y209">
            <v>21</v>
          </cell>
        </row>
        <row r="210">
          <cell r="B210" t="str">
            <v>7AK374</v>
          </cell>
          <cell r="C210">
            <v>-12261</v>
          </cell>
          <cell r="D210" t="str">
            <v>麻醉科</v>
          </cell>
          <cell r="E210">
            <v>13806860983</v>
          </cell>
          <cell r="F210" t="str">
            <v>2020年</v>
          </cell>
          <cell r="G210" t="str">
            <v>规培研究生</v>
          </cell>
          <cell r="H210" t="str">
            <v>执业医师</v>
          </cell>
          <cell r="I210" t="str">
            <v>心胸外科</v>
          </cell>
        </row>
        <row r="210">
          <cell r="M210">
            <v>0</v>
          </cell>
          <cell r="N210">
            <v>0</v>
          </cell>
          <cell r="O210">
            <v>0</v>
          </cell>
          <cell r="P210">
            <v>0</v>
          </cell>
          <cell r="Q210">
            <v>0</v>
          </cell>
          <cell r="R210">
            <v>100</v>
          </cell>
          <cell r="S210">
            <v>150</v>
          </cell>
          <cell r="T210">
            <v>150</v>
          </cell>
          <cell r="U210">
            <v>100</v>
          </cell>
          <cell r="V210">
            <v>100</v>
          </cell>
          <cell r="W210">
            <v>0</v>
          </cell>
          <cell r="X210">
            <v>100</v>
          </cell>
          <cell r="Y210">
            <v>21</v>
          </cell>
        </row>
        <row r="211">
          <cell r="B211" t="str">
            <v>7AK377</v>
          </cell>
          <cell r="C211">
            <v>-12264</v>
          </cell>
          <cell r="D211" t="str">
            <v>麻醉科</v>
          </cell>
          <cell r="E211">
            <v>15722875305</v>
          </cell>
          <cell r="F211" t="str">
            <v>2020年</v>
          </cell>
          <cell r="G211" t="str">
            <v>规培研究生</v>
          </cell>
          <cell r="H211" t="str">
            <v>执业医师</v>
          </cell>
          <cell r="I211" t="str">
            <v>ICU</v>
          </cell>
        </row>
        <row r="211">
          <cell r="M211">
            <v>0</v>
          </cell>
          <cell r="N211">
            <v>0</v>
          </cell>
          <cell r="O211">
            <v>0</v>
          </cell>
          <cell r="P211">
            <v>0</v>
          </cell>
          <cell r="Q211">
            <v>0</v>
          </cell>
          <cell r="R211">
            <v>100</v>
          </cell>
          <cell r="S211">
            <v>150</v>
          </cell>
          <cell r="T211">
            <v>150</v>
          </cell>
          <cell r="U211">
            <v>100</v>
          </cell>
          <cell r="V211">
            <v>100</v>
          </cell>
          <cell r="W211">
            <v>0</v>
          </cell>
          <cell r="X211">
            <v>100</v>
          </cell>
          <cell r="Y211">
            <v>21</v>
          </cell>
        </row>
        <row r="212">
          <cell r="B212" t="str">
            <v>7AK375</v>
          </cell>
          <cell r="C212">
            <v>-12262</v>
          </cell>
          <cell r="D212" t="str">
            <v>麻醉科</v>
          </cell>
          <cell r="E212">
            <v>13967868110</v>
          </cell>
          <cell r="F212" t="str">
            <v>2020年</v>
          </cell>
          <cell r="G212" t="str">
            <v>规培研究生</v>
          </cell>
          <cell r="H212" t="str">
            <v>执业医师</v>
          </cell>
          <cell r="I212" t="str">
            <v>ICU</v>
          </cell>
        </row>
        <row r="212">
          <cell r="M212">
            <v>0</v>
          </cell>
          <cell r="N212">
            <v>0</v>
          </cell>
          <cell r="O212">
            <v>0</v>
          </cell>
          <cell r="P212">
            <v>0</v>
          </cell>
          <cell r="Q212">
            <v>0</v>
          </cell>
          <cell r="R212">
            <v>100</v>
          </cell>
          <cell r="S212">
            <v>150</v>
          </cell>
          <cell r="T212">
            <v>150</v>
          </cell>
          <cell r="U212">
            <v>100</v>
          </cell>
          <cell r="V212">
            <v>100</v>
          </cell>
          <cell r="W212">
            <v>0</v>
          </cell>
          <cell r="X212">
            <v>100</v>
          </cell>
          <cell r="Y212">
            <v>21</v>
          </cell>
        </row>
        <row r="213">
          <cell r="B213" t="str">
            <v>7AK209</v>
          </cell>
          <cell r="C213">
            <v>-12095</v>
          </cell>
          <cell r="D213" t="str">
            <v>内科</v>
          </cell>
          <cell r="E213">
            <v>15057762608</v>
          </cell>
          <cell r="F213" t="str">
            <v>2020年</v>
          </cell>
          <cell r="G213" t="str">
            <v>规培研究生</v>
          </cell>
          <cell r="H213" t="str">
            <v>执业医师</v>
          </cell>
          <cell r="I213" t="str">
            <v>ICU</v>
          </cell>
        </row>
        <row r="213">
          <cell r="M213">
            <v>0</v>
          </cell>
          <cell r="N213">
            <v>0</v>
          </cell>
          <cell r="O213">
            <v>0</v>
          </cell>
          <cell r="P213">
            <v>0</v>
          </cell>
          <cell r="Q213">
            <v>0</v>
          </cell>
          <cell r="R213">
            <v>100</v>
          </cell>
          <cell r="S213">
            <v>150</v>
          </cell>
          <cell r="T213">
            <v>150</v>
          </cell>
          <cell r="U213">
            <v>100</v>
          </cell>
          <cell r="V213">
            <v>100</v>
          </cell>
          <cell r="W213">
            <v>0</v>
          </cell>
          <cell r="X213">
            <v>100</v>
          </cell>
          <cell r="Y213">
            <v>21</v>
          </cell>
        </row>
        <row r="214">
          <cell r="B214" t="str">
            <v>7AK239</v>
          </cell>
          <cell r="C214">
            <v>-12125</v>
          </cell>
          <cell r="D214" t="str">
            <v>内科</v>
          </cell>
          <cell r="E214">
            <v>18281945371</v>
          </cell>
          <cell r="F214" t="str">
            <v>2020年</v>
          </cell>
          <cell r="G214" t="str">
            <v>规培研究生</v>
          </cell>
          <cell r="H214" t="str">
            <v>执业医师</v>
          </cell>
          <cell r="I214" t="str">
            <v>皮肤科</v>
          </cell>
        </row>
        <row r="214">
          <cell r="M214">
            <v>0</v>
          </cell>
          <cell r="N214">
            <v>0</v>
          </cell>
          <cell r="O214">
            <v>0</v>
          </cell>
          <cell r="P214">
            <v>0</v>
          </cell>
          <cell r="Q214">
            <v>0</v>
          </cell>
          <cell r="R214">
            <v>100</v>
          </cell>
          <cell r="S214">
            <v>150</v>
          </cell>
          <cell r="T214">
            <v>150</v>
          </cell>
          <cell r="U214">
            <v>100</v>
          </cell>
          <cell r="V214">
            <v>100</v>
          </cell>
          <cell r="W214">
            <v>0</v>
          </cell>
          <cell r="X214">
            <v>100</v>
          </cell>
          <cell r="Y214">
            <v>21</v>
          </cell>
        </row>
        <row r="215">
          <cell r="B215" t="str">
            <v>7AK190</v>
          </cell>
          <cell r="C215">
            <v>-12076</v>
          </cell>
          <cell r="D215" t="str">
            <v>内科</v>
          </cell>
          <cell r="E215">
            <v>18066296878</v>
          </cell>
          <cell r="F215" t="str">
            <v>2020年</v>
          </cell>
          <cell r="G215" t="str">
            <v>规培研究生</v>
          </cell>
          <cell r="H215" t="str">
            <v>执业医师</v>
          </cell>
          <cell r="I215" t="str">
            <v>肿瘤内科</v>
          </cell>
        </row>
        <row r="215">
          <cell r="M215">
            <v>0</v>
          </cell>
          <cell r="N215">
            <v>0</v>
          </cell>
          <cell r="O215">
            <v>0</v>
          </cell>
          <cell r="P215">
            <v>0</v>
          </cell>
          <cell r="Q215">
            <v>0</v>
          </cell>
          <cell r="R215">
            <v>100</v>
          </cell>
          <cell r="S215">
            <v>150</v>
          </cell>
          <cell r="T215">
            <v>150</v>
          </cell>
          <cell r="U215">
            <v>100</v>
          </cell>
          <cell r="V215">
            <v>100</v>
          </cell>
          <cell r="W215">
            <v>0</v>
          </cell>
          <cell r="X215">
            <v>100</v>
          </cell>
          <cell r="Y215">
            <v>21</v>
          </cell>
        </row>
        <row r="216">
          <cell r="B216" t="str">
            <v>7AK201</v>
          </cell>
          <cell r="C216">
            <v>-12087</v>
          </cell>
          <cell r="D216" t="str">
            <v>内科</v>
          </cell>
          <cell r="E216">
            <v>18895682837</v>
          </cell>
          <cell r="F216" t="str">
            <v>2020年</v>
          </cell>
          <cell r="G216" t="str">
            <v>规培研究生</v>
          </cell>
          <cell r="H216" t="str">
            <v>执业医师</v>
          </cell>
          <cell r="I216" t="str">
            <v>呼吸内科（内科门诊）</v>
          </cell>
        </row>
        <row r="216">
          <cell r="M216">
            <v>0</v>
          </cell>
          <cell r="N216">
            <v>0</v>
          </cell>
          <cell r="O216">
            <v>0</v>
          </cell>
          <cell r="P216">
            <v>0</v>
          </cell>
          <cell r="Q216">
            <v>0</v>
          </cell>
          <cell r="R216">
            <v>100</v>
          </cell>
          <cell r="S216">
            <v>150</v>
          </cell>
          <cell r="T216">
            <v>150</v>
          </cell>
          <cell r="U216">
            <v>100</v>
          </cell>
          <cell r="V216">
            <v>100</v>
          </cell>
          <cell r="W216">
            <v>0</v>
          </cell>
          <cell r="X216">
            <v>100</v>
          </cell>
          <cell r="Y216">
            <v>21</v>
          </cell>
        </row>
        <row r="217">
          <cell r="B217" t="str">
            <v>7AK204</v>
          </cell>
          <cell r="C217">
            <v>-12090</v>
          </cell>
          <cell r="D217" t="str">
            <v>内科</v>
          </cell>
          <cell r="E217">
            <v>15058323363</v>
          </cell>
          <cell r="F217" t="str">
            <v>2020年</v>
          </cell>
          <cell r="G217" t="str">
            <v>规培研究生</v>
          </cell>
          <cell r="H217" t="str">
            <v>执业医师</v>
          </cell>
          <cell r="I217" t="str">
            <v>放射科</v>
          </cell>
        </row>
        <row r="217">
          <cell r="M217">
            <v>0</v>
          </cell>
          <cell r="N217">
            <v>0</v>
          </cell>
          <cell r="O217">
            <v>0</v>
          </cell>
          <cell r="P217">
            <v>0</v>
          </cell>
          <cell r="Q217">
            <v>0</v>
          </cell>
          <cell r="R217">
            <v>100</v>
          </cell>
          <cell r="S217">
            <v>150</v>
          </cell>
          <cell r="T217">
            <v>150</v>
          </cell>
          <cell r="U217">
            <v>100</v>
          </cell>
          <cell r="V217">
            <v>100</v>
          </cell>
          <cell r="W217">
            <v>0</v>
          </cell>
          <cell r="X217">
            <v>100</v>
          </cell>
          <cell r="Y217">
            <v>21</v>
          </cell>
        </row>
        <row r="218">
          <cell r="B218" t="str">
            <v>7AK220</v>
          </cell>
          <cell r="C218">
            <v>-12106</v>
          </cell>
          <cell r="D218" t="str">
            <v>内科</v>
          </cell>
          <cell r="E218">
            <v>17858504591</v>
          </cell>
          <cell r="F218" t="str">
            <v>2020年</v>
          </cell>
          <cell r="G218" t="str">
            <v>规培研究生</v>
          </cell>
          <cell r="H218" t="str">
            <v>执业医师</v>
          </cell>
          <cell r="I218" t="str">
            <v>心血管内科</v>
          </cell>
        </row>
        <row r="218">
          <cell r="M218">
            <v>0</v>
          </cell>
          <cell r="N218">
            <v>0</v>
          </cell>
          <cell r="O218">
            <v>0</v>
          </cell>
          <cell r="P218">
            <v>0</v>
          </cell>
          <cell r="Q218">
            <v>0</v>
          </cell>
          <cell r="R218">
            <v>100</v>
          </cell>
          <cell r="S218">
            <v>150</v>
          </cell>
          <cell r="T218">
            <v>150</v>
          </cell>
          <cell r="U218">
            <v>100</v>
          </cell>
          <cell r="V218">
            <v>100</v>
          </cell>
          <cell r="W218">
            <v>0</v>
          </cell>
          <cell r="X218">
            <v>100</v>
          </cell>
          <cell r="Y218">
            <v>21</v>
          </cell>
        </row>
        <row r="219">
          <cell r="B219" t="str">
            <v>7AK221</v>
          </cell>
          <cell r="C219">
            <v>-12107</v>
          </cell>
          <cell r="D219" t="str">
            <v>内科</v>
          </cell>
          <cell r="E219">
            <v>18969736927</v>
          </cell>
          <cell r="F219" t="str">
            <v>2020年</v>
          </cell>
          <cell r="G219" t="str">
            <v>规培研究生</v>
          </cell>
          <cell r="H219" t="str">
            <v>执业医师</v>
          </cell>
          <cell r="I219" t="str">
            <v>放射科</v>
          </cell>
        </row>
        <row r="219">
          <cell r="M219">
            <v>0</v>
          </cell>
          <cell r="N219">
            <v>0</v>
          </cell>
          <cell r="O219">
            <v>0</v>
          </cell>
          <cell r="P219">
            <v>0</v>
          </cell>
          <cell r="Q219">
            <v>0</v>
          </cell>
          <cell r="R219">
            <v>100</v>
          </cell>
          <cell r="S219">
            <v>150</v>
          </cell>
          <cell r="T219">
            <v>150</v>
          </cell>
          <cell r="U219">
            <v>100</v>
          </cell>
          <cell r="V219">
            <v>100</v>
          </cell>
          <cell r="W219">
            <v>0</v>
          </cell>
          <cell r="X219">
            <v>100</v>
          </cell>
          <cell r="Y219">
            <v>21</v>
          </cell>
        </row>
        <row r="220">
          <cell r="B220" t="str">
            <v>7AK214</v>
          </cell>
          <cell r="C220">
            <v>-12100</v>
          </cell>
          <cell r="D220" t="str">
            <v>内科</v>
          </cell>
          <cell r="E220">
            <v>13857719371</v>
          </cell>
          <cell r="F220" t="str">
            <v>2020年</v>
          </cell>
          <cell r="G220" t="str">
            <v>规培研究生</v>
          </cell>
          <cell r="H220" t="str">
            <v>执业医师</v>
          </cell>
          <cell r="I220" t="str">
            <v>呼吸内科</v>
          </cell>
        </row>
        <row r="220">
          <cell r="M220">
            <v>0</v>
          </cell>
          <cell r="N220">
            <v>0</v>
          </cell>
          <cell r="O220">
            <v>0</v>
          </cell>
          <cell r="P220">
            <v>0</v>
          </cell>
          <cell r="Q220">
            <v>0</v>
          </cell>
          <cell r="R220">
            <v>100</v>
          </cell>
          <cell r="S220">
            <v>150</v>
          </cell>
          <cell r="T220">
            <v>150</v>
          </cell>
          <cell r="U220">
            <v>0</v>
          </cell>
          <cell r="V220">
            <v>0</v>
          </cell>
          <cell r="W220">
            <v>0</v>
          </cell>
          <cell r="X220">
            <v>100</v>
          </cell>
          <cell r="Y220">
            <v>21</v>
          </cell>
        </row>
        <row r="221">
          <cell r="B221" t="str">
            <v>7AK205</v>
          </cell>
          <cell r="C221">
            <v>-12091</v>
          </cell>
          <cell r="D221" t="str">
            <v>内科</v>
          </cell>
          <cell r="E221">
            <v>18257766338</v>
          </cell>
          <cell r="F221" t="str">
            <v>2020年</v>
          </cell>
          <cell r="G221" t="str">
            <v>规培研究生</v>
          </cell>
          <cell r="H221" t="str">
            <v>执业医师</v>
          </cell>
          <cell r="I221" t="str">
            <v>心血管内科</v>
          </cell>
        </row>
        <row r="221">
          <cell r="M221">
            <v>0</v>
          </cell>
          <cell r="N221">
            <v>0</v>
          </cell>
          <cell r="O221">
            <v>0</v>
          </cell>
          <cell r="P221">
            <v>0</v>
          </cell>
          <cell r="Q221">
            <v>0</v>
          </cell>
          <cell r="R221">
            <v>100</v>
          </cell>
          <cell r="S221">
            <v>150</v>
          </cell>
          <cell r="T221">
            <v>150</v>
          </cell>
          <cell r="U221">
            <v>100</v>
          </cell>
          <cell r="V221">
            <v>100</v>
          </cell>
          <cell r="W221">
            <v>0</v>
          </cell>
          <cell r="X221">
            <v>100</v>
          </cell>
          <cell r="Y221">
            <v>21</v>
          </cell>
        </row>
        <row r="222">
          <cell r="B222" t="str">
            <v>7AK233</v>
          </cell>
          <cell r="C222">
            <v>-12119</v>
          </cell>
          <cell r="D222" t="str">
            <v>内科</v>
          </cell>
          <cell r="E222">
            <v>18857756212</v>
          </cell>
          <cell r="F222" t="str">
            <v>2020年</v>
          </cell>
          <cell r="G222" t="str">
            <v>规培研究生</v>
          </cell>
          <cell r="H222" t="str">
            <v>执业医师</v>
          </cell>
          <cell r="I222" t="str">
            <v>呼吸内科</v>
          </cell>
        </row>
        <row r="222">
          <cell r="M222">
            <v>0</v>
          </cell>
          <cell r="N222">
            <v>0</v>
          </cell>
          <cell r="O222">
            <v>40</v>
          </cell>
          <cell r="P222">
            <v>40</v>
          </cell>
          <cell r="Q222">
            <v>0</v>
          </cell>
          <cell r="R222">
            <v>100</v>
          </cell>
          <cell r="S222">
            <v>150</v>
          </cell>
          <cell r="T222">
            <v>150</v>
          </cell>
          <cell r="U222">
            <v>100</v>
          </cell>
          <cell r="V222">
            <v>100</v>
          </cell>
          <cell r="W222">
            <v>0</v>
          </cell>
          <cell r="X222">
            <v>100</v>
          </cell>
          <cell r="Y222">
            <v>21</v>
          </cell>
        </row>
        <row r="223">
          <cell r="B223" t="str">
            <v>7AK235</v>
          </cell>
          <cell r="C223">
            <v>-12121</v>
          </cell>
          <cell r="D223" t="str">
            <v>内科</v>
          </cell>
          <cell r="E223">
            <v>18267735271</v>
          </cell>
          <cell r="F223" t="str">
            <v>2020年</v>
          </cell>
          <cell r="G223" t="str">
            <v>规培研究生</v>
          </cell>
          <cell r="H223" t="str">
            <v>执业医师</v>
          </cell>
          <cell r="I223" t="str">
            <v>消化内科</v>
          </cell>
        </row>
        <row r="223">
          <cell r="M223">
            <v>0</v>
          </cell>
          <cell r="N223">
            <v>0</v>
          </cell>
          <cell r="O223">
            <v>0</v>
          </cell>
          <cell r="P223">
            <v>0</v>
          </cell>
          <cell r="Q223">
            <v>0</v>
          </cell>
          <cell r="R223">
            <v>100</v>
          </cell>
          <cell r="S223">
            <v>150</v>
          </cell>
          <cell r="T223">
            <v>150</v>
          </cell>
          <cell r="U223">
            <v>100</v>
          </cell>
          <cell r="V223">
            <v>100</v>
          </cell>
          <cell r="W223">
            <v>0</v>
          </cell>
          <cell r="X223">
            <v>100</v>
          </cell>
          <cell r="Y223">
            <v>21</v>
          </cell>
        </row>
        <row r="224">
          <cell r="B224" t="str">
            <v>7AK185</v>
          </cell>
          <cell r="C224">
            <v>-12071</v>
          </cell>
          <cell r="D224" t="str">
            <v>内科</v>
          </cell>
          <cell r="E224">
            <v>18858791960</v>
          </cell>
          <cell r="F224" t="str">
            <v>2020年</v>
          </cell>
          <cell r="G224" t="str">
            <v>规培研究生</v>
          </cell>
          <cell r="H224" t="str">
            <v>执业医师</v>
          </cell>
          <cell r="I224" t="str">
            <v>呼吸内科</v>
          </cell>
        </row>
        <row r="224">
          <cell r="M224">
            <v>0</v>
          </cell>
          <cell r="N224">
            <v>0</v>
          </cell>
          <cell r="O224">
            <v>0</v>
          </cell>
          <cell r="P224">
            <v>0</v>
          </cell>
          <cell r="Q224">
            <v>0</v>
          </cell>
          <cell r="R224">
            <v>100</v>
          </cell>
          <cell r="S224">
            <v>150</v>
          </cell>
          <cell r="T224">
            <v>150</v>
          </cell>
          <cell r="U224">
            <v>100</v>
          </cell>
          <cell r="V224">
            <v>100</v>
          </cell>
          <cell r="W224">
            <v>0</v>
          </cell>
          <cell r="X224">
            <v>100</v>
          </cell>
          <cell r="Y224">
            <v>21</v>
          </cell>
        </row>
        <row r="225">
          <cell r="B225" t="str">
            <v>7AK227</v>
          </cell>
          <cell r="C225">
            <v>-12113</v>
          </cell>
          <cell r="D225" t="str">
            <v>内科</v>
          </cell>
          <cell r="E225">
            <v>18267830738</v>
          </cell>
          <cell r="F225" t="str">
            <v>2020年</v>
          </cell>
          <cell r="G225" t="str">
            <v>规培研究生</v>
          </cell>
          <cell r="H225" t="str">
            <v>执业医师</v>
          </cell>
          <cell r="I225" t="str">
            <v>肾内科</v>
          </cell>
        </row>
        <row r="225">
          <cell r="M225">
            <v>0</v>
          </cell>
          <cell r="N225">
            <v>0</v>
          </cell>
          <cell r="O225">
            <v>0</v>
          </cell>
          <cell r="P225">
            <v>0</v>
          </cell>
          <cell r="Q225">
            <v>0</v>
          </cell>
          <cell r="R225">
            <v>100</v>
          </cell>
          <cell r="S225">
            <v>150</v>
          </cell>
          <cell r="T225">
            <v>150</v>
          </cell>
          <cell r="U225">
            <v>100</v>
          </cell>
          <cell r="V225">
            <v>100</v>
          </cell>
          <cell r="W225">
            <v>0</v>
          </cell>
          <cell r="X225">
            <v>100</v>
          </cell>
          <cell r="Y225">
            <v>21</v>
          </cell>
        </row>
        <row r="226">
          <cell r="B226" t="str">
            <v>7AK225</v>
          </cell>
          <cell r="C226">
            <v>-12111</v>
          </cell>
          <cell r="D226" t="str">
            <v>内科</v>
          </cell>
          <cell r="E226">
            <v>13958910628</v>
          </cell>
          <cell r="F226" t="str">
            <v>2020年</v>
          </cell>
          <cell r="G226" t="str">
            <v>规培研究生</v>
          </cell>
          <cell r="H226" t="str">
            <v>执业医师</v>
          </cell>
          <cell r="I226" t="str">
            <v>血液内科</v>
          </cell>
        </row>
        <row r="226">
          <cell r="M226">
            <v>0</v>
          </cell>
          <cell r="N226">
            <v>0</v>
          </cell>
          <cell r="O226">
            <v>0</v>
          </cell>
          <cell r="P226">
            <v>0</v>
          </cell>
          <cell r="Q226">
            <v>0</v>
          </cell>
          <cell r="R226">
            <v>100</v>
          </cell>
          <cell r="S226">
            <v>150</v>
          </cell>
          <cell r="T226">
            <v>150</v>
          </cell>
          <cell r="U226">
            <v>100</v>
          </cell>
          <cell r="V226">
            <v>100</v>
          </cell>
          <cell r="W226">
            <v>0</v>
          </cell>
          <cell r="X226">
            <v>100</v>
          </cell>
          <cell r="Y226">
            <v>21</v>
          </cell>
        </row>
        <row r="227">
          <cell r="B227" t="str">
            <v>7AK226</v>
          </cell>
          <cell r="C227">
            <v>-12112</v>
          </cell>
          <cell r="D227" t="str">
            <v>内科</v>
          </cell>
          <cell r="E227">
            <v>13735394696</v>
          </cell>
          <cell r="F227" t="str">
            <v>2020年</v>
          </cell>
          <cell r="G227" t="str">
            <v>规培研究生</v>
          </cell>
          <cell r="H227" t="str">
            <v>执业医师</v>
          </cell>
          <cell r="I227" t="str">
            <v>肾内科</v>
          </cell>
        </row>
        <row r="227">
          <cell r="M227">
            <v>0</v>
          </cell>
          <cell r="N227">
            <v>0</v>
          </cell>
          <cell r="O227">
            <v>0</v>
          </cell>
          <cell r="P227">
            <v>0</v>
          </cell>
          <cell r="Q227">
            <v>0</v>
          </cell>
          <cell r="R227">
            <v>100</v>
          </cell>
          <cell r="S227">
            <v>150</v>
          </cell>
          <cell r="T227">
            <v>150</v>
          </cell>
          <cell r="U227">
            <v>100</v>
          </cell>
          <cell r="V227">
            <v>100</v>
          </cell>
          <cell r="W227">
            <v>0</v>
          </cell>
          <cell r="X227">
            <v>100</v>
          </cell>
          <cell r="Y227">
            <v>21</v>
          </cell>
        </row>
        <row r="228">
          <cell r="B228" t="str">
            <v>7AK194</v>
          </cell>
          <cell r="C228">
            <v>-12080</v>
          </cell>
          <cell r="D228" t="str">
            <v>内科</v>
          </cell>
          <cell r="E228">
            <v>18969578873</v>
          </cell>
          <cell r="F228" t="str">
            <v>2020年</v>
          </cell>
          <cell r="G228" t="str">
            <v>规培研究生</v>
          </cell>
          <cell r="H228" t="str">
            <v>执业医师</v>
          </cell>
          <cell r="I228" t="str">
            <v>消化内科</v>
          </cell>
        </row>
        <row r="228">
          <cell r="M228">
            <v>0</v>
          </cell>
          <cell r="N228">
            <v>0</v>
          </cell>
          <cell r="O228">
            <v>0</v>
          </cell>
          <cell r="P228">
            <v>0</v>
          </cell>
          <cell r="Q228">
            <v>0</v>
          </cell>
          <cell r="R228">
            <v>100</v>
          </cell>
          <cell r="S228">
            <v>150</v>
          </cell>
          <cell r="T228">
            <v>150</v>
          </cell>
          <cell r="U228">
            <v>100</v>
          </cell>
          <cell r="V228">
            <v>100</v>
          </cell>
          <cell r="W228">
            <v>0</v>
          </cell>
          <cell r="X228">
            <v>100</v>
          </cell>
          <cell r="Y228">
            <v>21</v>
          </cell>
        </row>
        <row r="229">
          <cell r="B229" t="str">
            <v>7AK189</v>
          </cell>
          <cell r="C229">
            <v>-12075</v>
          </cell>
          <cell r="D229" t="str">
            <v>内科</v>
          </cell>
          <cell r="E229">
            <v>15727856927</v>
          </cell>
          <cell r="F229" t="str">
            <v>2020年</v>
          </cell>
          <cell r="G229" t="str">
            <v>规培研究生</v>
          </cell>
          <cell r="H229" t="str">
            <v>执业医师</v>
          </cell>
          <cell r="I229" t="str">
            <v>核医学科</v>
          </cell>
        </row>
        <row r="229">
          <cell r="M229">
            <v>0</v>
          </cell>
          <cell r="N229">
            <v>0</v>
          </cell>
          <cell r="O229">
            <v>0</v>
          </cell>
          <cell r="P229">
            <v>0</v>
          </cell>
          <cell r="Q229">
            <v>0</v>
          </cell>
          <cell r="R229">
            <v>100</v>
          </cell>
          <cell r="S229">
            <v>150</v>
          </cell>
          <cell r="T229">
            <v>150</v>
          </cell>
          <cell r="U229">
            <v>100</v>
          </cell>
          <cell r="V229">
            <v>100</v>
          </cell>
          <cell r="W229">
            <v>0</v>
          </cell>
          <cell r="X229">
            <v>100</v>
          </cell>
          <cell r="Y229">
            <v>21</v>
          </cell>
        </row>
        <row r="230">
          <cell r="B230" t="str">
            <v>7AK181</v>
          </cell>
          <cell r="C230">
            <v>-12067</v>
          </cell>
          <cell r="D230" t="str">
            <v>内科</v>
          </cell>
          <cell r="E230">
            <v>18857755732</v>
          </cell>
          <cell r="F230" t="str">
            <v>2020年</v>
          </cell>
          <cell r="G230" t="str">
            <v>规培研究生</v>
          </cell>
          <cell r="H230" t="str">
            <v>执业医师</v>
          </cell>
          <cell r="I230" t="str">
            <v>肿瘤内科</v>
          </cell>
        </row>
        <row r="230">
          <cell r="M230">
            <v>0</v>
          </cell>
          <cell r="N230">
            <v>0</v>
          </cell>
          <cell r="O230">
            <v>0</v>
          </cell>
          <cell r="P230">
            <v>0</v>
          </cell>
          <cell r="Q230">
            <v>0</v>
          </cell>
          <cell r="R230">
            <v>100</v>
          </cell>
          <cell r="S230">
            <v>150</v>
          </cell>
          <cell r="T230">
            <v>150</v>
          </cell>
          <cell r="U230">
            <v>100</v>
          </cell>
          <cell r="V230">
            <v>100</v>
          </cell>
          <cell r="W230">
            <v>0</v>
          </cell>
          <cell r="X230">
            <v>100</v>
          </cell>
          <cell r="Y230">
            <v>21</v>
          </cell>
        </row>
        <row r="231">
          <cell r="B231" t="str">
            <v>7AK184</v>
          </cell>
          <cell r="C231">
            <v>-12070</v>
          </cell>
          <cell r="D231" t="str">
            <v>内科</v>
          </cell>
          <cell r="E231">
            <v>18267721160</v>
          </cell>
          <cell r="F231" t="str">
            <v>2020年</v>
          </cell>
          <cell r="G231" t="str">
            <v>规培研究生</v>
          </cell>
          <cell r="H231" t="str">
            <v>执业医师</v>
          </cell>
          <cell r="I231" t="str">
            <v>风湿免疫科</v>
          </cell>
        </row>
        <row r="231">
          <cell r="M231">
            <v>0</v>
          </cell>
          <cell r="N231">
            <v>0</v>
          </cell>
          <cell r="O231">
            <v>0</v>
          </cell>
          <cell r="P231">
            <v>0</v>
          </cell>
          <cell r="Q231">
            <v>0</v>
          </cell>
          <cell r="R231">
            <v>100</v>
          </cell>
          <cell r="S231">
            <v>150</v>
          </cell>
          <cell r="T231">
            <v>150</v>
          </cell>
          <cell r="U231">
            <v>100</v>
          </cell>
          <cell r="V231">
            <v>100</v>
          </cell>
          <cell r="W231">
            <v>0</v>
          </cell>
          <cell r="X231">
            <v>100</v>
          </cell>
          <cell r="Y231">
            <v>21</v>
          </cell>
        </row>
        <row r="232">
          <cell r="B232" t="str">
            <v>7AK002</v>
          </cell>
          <cell r="C232">
            <v>-11680</v>
          </cell>
          <cell r="D232" t="str">
            <v>内科</v>
          </cell>
          <cell r="E232">
            <v>13968885615</v>
          </cell>
          <cell r="F232" t="str">
            <v>2020年</v>
          </cell>
          <cell r="G232" t="str">
            <v>规培研究生</v>
          </cell>
          <cell r="H232" t="str">
            <v>执业医师</v>
          </cell>
          <cell r="I232" t="str">
            <v>肾内科</v>
          </cell>
        </row>
        <row r="232">
          <cell r="M232">
            <v>0</v>
          </cell>
          <cell r="N232">
            <v>0</v>
          </cell>
          <cell r="O232">
            <v>0</v>
          </cell>
          <cell r="P232">
            <v>0</v>
          </cell>
          <cell r="Q232">
            <v>0</v>
          </cell>
          <cell r="R232">
            <v>100</v>
          </cell>
          <cell r="S232">
            <v>150</v>
          </cell>
          <cell r="T232">
            <v>150</v>
          </cell>
          <cell r="U232">
            <v>100</v>
          </cell>
          <cell r="V232">
            <v>100</v>
          </cell>
          <cell r="W232">
            <v>0</v>
          </cell>
          <cell r="X232">
            <v>100</v>
          </cell>
          <cell r="Y232">
            <v>21</v>
          </cell>
        </row>
        <row r="233">
          <cell r="B233" t="str">
            <v>7AK015</v>
          </cell>
          <cell r="C233">
            <v>-11693</v>
          </cell>
          <cell r="D233" t="str">
            <v>内科</v>
          </cell>
          <cell r="E233">
            <v>15957793663</v>
          </cell>
          <cell r="F233" t="str">
            <v>2020年</v>
          </cell>
          <cell r="G233" t="str">
            <v>规培研究生</v>
          </cell>
          <cell r="H233" t="str">
            <v>执业医师</v>
          </cell>
          <cell r="I233" t="str">
            <v>内分泌科</v>
          </cell>
        </row>
        <row r="233">
          <cell r="M233">
            <v>0</v>
          </cell>
          <cell r="N233">
            <v>0</v>
          </cell>
          <cell r="O233">
            <v>0</v>
          </cell>
          <cell r="P233">
            <v>0</v>
          </cell>
          <cell r="Q233">
            <v>0</v>
          </cell>
          <cell r="R233">
            <v>100</v>
          </cell>
          <cell r="S233">
            <v>150</v>
          </cell>
          <cell r="T233">
            <v>150</v>
          </cell>
          <cell r="U233">
            <v>100</v>
          </cell>
          <cell r="V233">
            <v>100</v>
          </cell>
          <cell r="W233">
            <v>0</v>
          </cell>
          <cell r="X233">
            <v>100</v>
          </cell>
          <cell r="Y233">
            <v>21</v>
          </cell>
        </row>
        <row r="234">
          <cell r="B234" t="str">
            <v>7AK218</v>
          </cell>
          <cell r="C234">
            <v>-12104</v>
          </cell>
          <cell r="D234" t="str">
            <v>内科</v>
          </cell>
          <cell r="E234">
            <v>18815178700</v>
          </cell>
          <cell r="F234" t="str">
            <v>2020年</v>
          </cell>
          <cell r="G234" t="str">
            <v>规培研究生</v>
          </cell>
          <cell r="H234" t="str">
            <v>执业医师</v>
          </cell>
          <cell r="I234" t="str">
            <v>风湿免疫科</v>
          </cell>
        </row>
        <row r="234">
          <cell r="M234">
            <v>0</v>
          </cell>
          <cell r="N234">
            <v>0</v>
          </cell>
          <cell r="O234">
            <v>0</v>
          </cell>
          <cell r="P234">
            <v>0</v>
          </cell>
          <cell r="Q234">
            <v>0</v>
          </cell>
          <cell r="R234">
            <v>100</v>
          </cell>
          <cell r="S234">
            <v>150</v>
          </cell>
          <cell r="T234">
            <v>150</v>
          </cell>
          <cell r="U234">
            <v>100</v>
          </cell>
          <cell r="V234">
            <v>100</v>
          </cell>
          <cell r="W234">
            <v>0</v>
          </cell>
          <cell r="X234">
            <v>100</v>
          </cell>
          <cell r="Y234">
            <v>21</v>
          </cell>
        </row>
        <row r="235">
          <cell r="B235" t="str">
            <v>7AK014</v>
          </cell>
          <cell r="C235">
            <v>-11692</v>
          </cell>
          <cell r="D235" t="str">
            <v>内科</v>
          </cell>
          <cell r="E235">
            <v>18257753102</v>
          </cell>
          <cell r="F235" t="str">
            <v>2020年</v>
          </cell>
          <cell r="G235" t="str">
            <v>规培研究生</v>
          </cell>
          <cell r="H235" t="str">
            <v>执业医师</v>
          </cell>
          <cell r="I235" t="str">
            <v>急诊内科</v>
          </cell>
        </row>
        <row r="235">
          <cell r="M235">
            <v>0</v>
          </cell>
          <cell r="N235">
            <v>0</v>
          </cell>
          <cell r="O235">
            <v>0</v>
          </cell>
          <cell r="P235">
            <v>0</v>
          </cell>
          <cell r="Q235">
            <v>0</v>
          </cell>
          <cell r="R235">
            <v>100</v>
          </cell>
          <cell r="S235">
            <v>150</v>
          </cell>
          <cell r="T235">
            <v>150</v>
          </cell>
          <cell r="U235">
            <v>100</v>
          </cell>
          <cell r="V235">
            <v>100</v>
          </cell>
          <cell r="W235">
            <v>0</v>
          </cell>
          <cell r="X235">
            <v>100</v>
          </cell>
          <cell r="Y235">
            <v>21</v>
          </cell>
        </row>
        <row r="236">
          <cell r="B236" t="str">
            <v>7AK188</v>
          </cell>
          <cell r="C236">
            <v>-12074</v>
          </cell>
          <cell r="D236" t="str">
            <v>内科</v>
          </cell>
          <cell r="E236">
            <v>13705864225</v>
          </cell>
          <cell r="F236" t="str">
            <v>2020年</v>
          </cell>
          <cell r="G236" t="str">
            <v>规培研究生</v>
          </cell>
          <cell r="H236" t="str">
            <v>执业医师</v>
          </cell>
          <cell r="I236" t="str">
            <v>急诊内科</v>
          </cell>
        </row>
        <row r="236">
          <cell r="M236">
            <v>0</v>
          </cell>
          <cell r="N236">
            <v>0</v>
          </cell>
          <cell r="O236">
            <v>0</v>
          </cell>
          <cell r="P236">
            <v>0</v>
          </cell>
          <cell r="Q236">
            <v>0</v>
          </cell>
          <cell r="R236">
            <v>100</v>
          </cell>
          <cell r="S236">
            <v>150</v>
          </cell>
          <cell r="T236">
            <v>150</v>
          </cell>
          <cell r="U236">
            <v>100</v>
          </cell>
          <cell r="V236">
            <v>100</v>
          </cell>
          <cell r="W236">
            <v>0</v>
          </cell>
          <cell r="X236">
            <v>100</v>
          </cell>
          <cell r="Y236">
            <v>21</v>
          </cell>
        </row>
        <row r="237">
          <cell r="B237" t="str">
            <v>7AK186</v>
          </cell>
          <cell r="C237">
            <v>-12072</v>
          </cell>
          <cell r="D237" t="str">
            <v>内科</v>
          </cell>
          <cell r="E237">
            <v>13858706067</v>
          </cell>
          <cell r="F237" t="str">
            <v>2020年</v>
          </cell>
          <cell r="G237" t="str">
            <v>规培研究生</v>
          </cell>
          <cell r="H237" t="str">
            <v>执业医师</v>
          </cell>
          <cell r="I237" t="str">
            <v>老年病房</v>
          </cell>
        </row>
        <row r="237">
          <cell r="M237">
            <v>0</v>
          </cell>
          <cell r="N237">
            <v>20</v>
          </cell>
          <cell r="O237">
            <v>20</v>
          </cell>
          <cell r="P237">
            <v>40</v>
          </cell>
          <cell r="Q237">
            <v>0</v>
          </cell>
          <cell r="R237">
            <v>100</v>
          </cell>
          <cell r="S237">
            <v>150</v>
          </cell>
          <cell r="T237">
            <v>150</v>
          </cell>
          <cell r="U237">
            <v>100</v>
          </cell>
          <cell r="V237">
            <v>100</v>
          </cell>
          <cell r="W237">
            <v>0</v>
          </cell>
          <cell r="X237">
            <v>100</v>
          </cell>
          <cell r="Y237">
            <v>21</v>
          </cell>
        </row>
        <row r="238">
          <cell r="B238" t="str">
            <v>7AK222</v>
          </cell>
          <cell r="C238">
            <v>-12108</v>
          </cell>
          <cell r="D238" t="str">
            <v>内科</v>
          </cell>
          <cell r="E238">
            <v>13566280337</v>
          </cell>
          <cell r="F238" t="str">
            <v>2020年</v>
          </cell>
          <cell r="G238" t="str">
            <v>规培研究生</v>
          </cell>
          <cell r="H238" t="str">
            <v>执业医师</v>
          </cell>
          <cell r="I238" t="str">
            <v>急诊内科</v>
          </cell>
        </row>
        <row r="238">
          <cell r="M238">
            <v>0</v>
          </cell>
          <cell r="N238">
            <v>0</v>
          </cell>
          <cell r="O238">
            <v>0</v>
          </cell>
          <cell r="P238">
            <v>0</v>
          </cell>
          <cell r="Q238">
            <v>0</v>
          </cell>
          <cell r="R238">
            <v>100</v>
          </cell>
          <cell r="S238">
            <v>150</v>
          </cell>
          <cell r="T238">
            <v>150</v>
          </cell>
          <cell r="U238">
            <v>100</v>
          </cell>
          <cell r="V238">
            <v>100</v>
          </cell>
          <cell r="W238">
            <v>0</v>
          </cell>
          <cell r="X238">
            <v>100</v>
          </cell>
          <cell r="Y238">
            <v>21</v>
          </cell>
        </row>
        <row r="239">
          <cell r="B239" t="str">
            <v>7AK206</v>
          </cell>
          <cell r="C239">
            <v>-12092</v>
          </cell>
          <cell r="D239" t="str">
            <v>内科</v>
          </cell>
          <cell r="E239">
            <v>18257755317</v>
          </cell>
          <cell r="F239" t="str">
            <v>2020年</v>
          </cell>
          <cell r="G239" t="str">
            <v>规培研究生</v>
          </cell>
          <cell r="H239" t="str">
            <v>执业医师</v>
          </cell>
          <cell r="I239" t="str">
            <v>内分泌科</v>
          </cell>
        </row>
        <row r="239">
          <cell r="M239">
            <v>0</v>
          </cell>
          <cell r="N239">
            <v>0</v>
          </cell>
          <cell r="O239">
            <v>0</v>
          </cell>
          <cell r="P239">
            <v>0</v>
          </cell>
          <cell r="Q239">
            <v>0</v>
          </cell>
          <cell r="R239">
            <v>100</v>
          </cell>
          <cell r="S239">
            <v>150</v>
          </cell>
          <cell r="T239">
            <v>150</v>
          </cell>
          <cell r="U239">
            <v>100</v>
          </cell>
          <cell r="V239">
            <v>100</v>
          </cell>
          <cell r="W239">
            <v>0</v>
          </cell>
          <cell r="X239">
            <v>100</v>
          </cell>
          <cell r="Y239">
            <v>21</v>
          </cell>
        </row>
        <row r="240">
          <cell r="B240" t="str">
            <v>7AK210</v>
          </cell>
          <cell r="C240">
            <v>-12096</v>
          </cell>
          <cell r="D240" t="str">
            <v>内科</v>
          </cell>
          <cell r="E240">
            <v>15257716858</v>
          </cell>
          <cell r="F240" t="str">
            <v>2020年</v>
          </cell>
          <cell r="G240" t="str">
            <v>规培研究生</v>
          </cell>
          <cell r="H240" t="str">
            <v>执业医师</v>
          </cell>
          <cell r="I240" t="str">
            <v>超声科</v>
          </cell>
        </row>
        <row r="240">
          <cell r="M240">
            <v>0</v>
          </cell>
          <cell r="N240">
            <v>0</v>
          </cell>
          <cell r="O240">
            <v>0</v>
          </cell>
          <cell r="P240">
            <v>0</v>
          </cell>
          <cell r="Q240">
            <v>0</v>
          </cell>
          <cell r="R240">
            <v>100</v>
          </cell>
          <cell r="S240">
            <v>150</v>
          </cell>
          <cell r="T240">
            <v>150</v>
          </cell>
          <cell r="U240">
            <v>100</v>
          </cell>
          <cell r="V240">
            <v>100</v>
          </cell>
          <cell r="W240">
            <v>1.5</v>
          </cell>
          <cell r="X240">
            <v>92.8571428571429</v>
          </cell>
          <cell r="Y240">
            <v>19.5</v>
          </cell>
        </row>
        <row r="241">
          <cell r="B241" t="str">
            <v>7AK009</v>
          </cell>
          <cell r="C241">
            <v>-11687</v>
          </cell>
          <cell r="D241" t="str">
            <v>内科</v>
          </cell>
          <cell r="E241">
            <v>15868706658</v>
          </cell>
          <cell r="F241" t="str">
            <v>2020年</v>
          </cell>
          <cell r="G241" t="str">
            <v>规培研究生</v>
          </cell>
          <cell r="H241" t="str">
            <v>执业医师</v>
          </cell>
          <cell r="I241" t="str">
            <v>肾内科</v>
          </cell>
        </row>
        <row r="241">
          <cell r="M241">
            <v>0</v>
          </cell>
          <cell r="N241">
            <v>0</v>
          </cell>
          <cell r="O241">
            <v>0</v>
          </cell>
          <cell r="P241">
            <v>0</v>
          </cell>
          <cell r="Q241">
            <v>0</v>
          </cell>
          <cell r="R241">
            <v>100</v>
          </cell>
          <cell r="S241">
            <v>150</v>
          </cell>
          <cell r="T241">
            <v>150</v>
          </cell>
          <cell r="U241">
            <v>0</v>
          </cell>
          <cell r="V241">
            <v>0</v>
          </cell>
          <cell r="W241">
            <v>0</v>
          </cell>
          <cell r="X241">
            <v>100</v>
          </cell>
          <cell r="Y241">
            <v>21</v>
          </cell>
        </row>
        <row r="242">
          <cell r="B242" t="str">
            <v>7AK199</v>
          </cell>
          <cell r="C242">
            <v>-12085</v>
          </cell>
          <cell r="D242" t="str">
            <v>内科</v>
          </cell>
          <cell r="E242">
            <v>13588164528</v>
          </cell>
          <cell r="F242" t="str">
            <v>2020年</v>
          </cell>
          <cell r="G242" t="str">
            <v>规培研究生</v>
          </cell>
          <cell r="H242" t="str">
            <v>执业医师</v>
          </cell>
          <cell r="I242" t="str">
            <v>心血管内科</v>
          </cell>
        </row>
        <row r="242">
          <cell r="M242">
            <v>0</v>
          </cell>
          <cell r="N242">
            <v>0</v>
          </cell>
          <cell r="O242">
            <v>0</v>
          </cell>
          <cell r="P242">
            <v>0</v>
          </cell>
          <cell r="Q242">
            <v>0</v>
          </cell>
          <cell r="R242">
            <v>100</v>
          </cell>
          <cell r="S242">
            <v>150</v>
          </cell>
          <cell r="T242">
            <v>150</v>
          </cell>
          <cell r="U242">
            <v>100</v>
          </cell>
          <cell r="V242">
            <v>100</v>
          </cell>
          <cell r="W242">
            <v>0</v>
          </cell>
          <cell r="X242">
            <v>100</v>
          </cell>
          <cell r="Y242">
            <v>21</v>
          </cell>
        </row>
        <row r="243">
          <cell r="B243" t="str">
            <v>7AK229</v>
          </cell>
          <cell r="C243">
            <v>-12115</v>
          </cell>
          <cell r="D243" t="str">
            <v>内科</v>
          </cell>
          <cell r="E243">
            <v>18789025872</v>
          </cell>
          <cell r="F243" t="str">
            <v>2020年</v>
          </cell>
          <cell r="G243" t="str">
            <v>规培研究生</v>
          </cell>
          <cell r="H243" t="str">
            <v>执业医师</v>
          </cell>
          <cell r="I243" t="str">
            <v>心血管内科</v>
          </cell>
        </row>
        <row r="243">
          <cell r="M243">
            <v>0</v>
          </cell>
          <cell r="N243">
            <v>0</v>
          </cell>
          <cell r="O243">
            <v>0</v>
          </cell>
          <cell r="P243">
            <v>0</v>
          </cell>
          <cell r="Q243">
            <v>0</v>
          </cell>
          <cell r="R243">
            <v>100</v>
          </cell>
          <cell r="S243">
            <v>150</v>
          </cell>
          <cell r="T243">
            <v>150</v>
          </cell>
          <cell r="U243">
            <v>100</v>
          </cell>
          <cell r="V243">
            <v>100</v>
          </cell>
          <cell r="W243">
            <v>0</v>
          </cell>
          <cell r="X243">
            <v>100</v>
          </cell>
          <cell r="Y243">
            <v>21</v>
          </cell>
        </row>
        <row r="244">
          <cell r="B244" t="str">
            <v>7AK195</v>
          </cell>
          <cell r="C244">
            <v>-12081</v>
          </cell>
          <cell r="D244" t="str">
            <v>内科</v>
          </cell>
          <cell r="E244">
            <v>18267788668</v>
          </cell>
          <cell r="F244" t="str">
            <v>2020年</v>
          </cell>
          <cell r="G244" t="str">
            <v>规培研究生</v>
          </cell>
          <cell r="H244" t="str">
            <v>执业医师</v>
          </cell>
          <cell r="I244" t="str">
            <v>感染科</v>
          </cell>
        </row>
        <row r="244">
          <cell r="M244">
            <v>0</v>
          </cell>
          <cell r="N244">
            <v>0</v>
          </cell>
          <cell r="O244">
            <v>0</v>
          </cell>
          <cell r="P244">
            <v>0</v>
          </cell>
          <cell r="Q244">
            <v>0</v>
          </cell>
          <cell r="R244">
            <v>100</v>
          </cell>
          <cell r="S244">
            <v>150</v>
          </cell>
          <cell r="T244">
            <v>150</v>
          </cell>
          <cell r="U244">
            <v>100</v>
          </cell>
          <cell r="V244">
            <v>100</v>
          </cell>
          <cell r="W244">
            <v>0</v>
          </cell>
          <cell r="X244">
            <v>100</v>
          </cell>
          <cell r="Y244">
            <v>21</v>
          </cell>
        </row>
        <row r="245">
          <cell r="B245" t="str">
            <v>7AK192</v>
          </cell>
          <cell r="C245">
            <v>-12078</v>
          </cell>
          <cell r="D245" t="str">
            <v>内科</v>
          </cell>
          <cell r="E245">
            <v>18267729180</v>
          </cell>
          <cell r="F245" t="str">
            <v>2020年</v>
          </cell>
          <cell r="G245" t="str">
            <v>规培研究生</v>
          </cell>
          <cell r="H245" t="str">
            <v>执业医师</v>
          </cell>
          <cell r="I245" t="str">
            <v>内分泌科</v>
          </cell>
        </row>
        <row r="245">
          <cell r="M245">
            <v>0</v>
          </cell>
          <cell r="N245">
            <v>0</v>
          </cell>
          <cell r="O245">
            <v>0</v>
          </cell>
          <cell r="P245">
            <v>0</v>
          </cell>
          <cell r="Q245">
            <v>0</v>
          </cell>
          <cell r="R245">
            <v>100</v>
          </cell>
          <cell r="S245">
            <v>150</v>
          </cell>
          <cell r="T245">
            <v>150</v>
          </cell>
          <cell r="U245">
            <v>100</v>
          </cell>
          <cell r="V245">
            <v>100</v>
          </cell>
          <cell r="W245">
            <v>0</v>
          </cell>
          <cell r="X245">
            <v>100</v>
          </cell>
          <cell r="Y245">
            <v>21</v>
          </cell>
        </row>
        <row r="246">
          <cell r="B246" t="str">
            <v>7AK207</v>
          </cell>
          <cell r="C246">
            <v>-12093</v>
          </cell>
          <cell r="D246" t="str">
            <v>内科</v>
          </cell>
          <cell r="E246">
            <v>13588142996</v>
          </cell>
          <cell r="F246" t="str">
            <v>2020年</v>
          </cell>
          <cell r="G246" t="str">
            <v>规培研究生</v>
          </cell>
          <cell r="H246" t="str">
            <v>执业医师</v>
          </cell>
          <cell r="I246" t="str">
            <v>心血管内科</v>
          </cell>
        </row>
        <row r="246">
          <cell r="M246">
            <v>0</v>
          </cell>
          <cell r="N246">
            <v>0</v>
          </cell>
          <cell r="O246">
            <v>0</v>
          </cell>
          <cell r="P246">
            <v>0</v>
          </cell>
          <cell r="Q246">
            <v>0</v>
          </cell>
          <cell r="R246">
            <v>100</v>
          </cell>
          <cell r="S246">
            <v>150</v>
          </cell>
          <cell r="T246">
            <v>150</v>
          </cell>
          <cell r="U246">
            <v>100</v>
          </cell>
          <cell r="V246">
            <v>100</v>
          </cell>
          <cell r="W246">
            <v>0</v>
          </cell>
          <cell r="X246">
            <v>100</v>
          </cell>
          <cell r="Y246">
            <v>21</v>
          </cell>
        </row>
        <row r="247">
          <cell r="B247" t="str">
            <v>7AK202</v>
          </cell>
          <cell r="C247">
            <v>-12088</v>
          </cell>
          <cell r="D247" t="str">
            <v>内科</v>
          </cell>
          <cell r="E247">
            <v>13706699601</v>
          </cell>
          <cell r="F247" t="str">
            <v>2020年</v>
          </cell>
          <cell r="G247" t="str">
            <v>规培研究生</v>
          </cell>
          <cell r="H247" t="str">
            <v>执业医师</v>
          </cell>
          <cell r="I247" t="str">
            <v>ICU</v>
          </cell>
        </row>
        <row r="247">
          <cell r="M247">
            <v>0</v>
          </cell>
          <cell r="N247">
            <v>0</v>
          </cell>
          <cell r="O247">
            <v>0</v>
          </cell>
          <cell r="P247">
            <v>0</v>
          </cell>
          <cell r="Q247">
            <v>0</v>
          </cell>
          <cell r="R247">
            <v>100</v>
          </cell>
          <cell r="S247">
            <v>150</v>
          </cell>
          <cell r="T247">
            <v>150</v>
          </cell>
          <cell r="U247">
            <v>100</v>
          </cell>
          <cell r="V247">
            <v>100</v>
          </cell>
          <cell r="W247">
            <v>0</v>
          </cell>
          <cell r="X247">
            <v>100</v>
          </cell>
          <cell r="Y247">
            <v>21</v>
          </cell>
        </row>
        <row r="248">
          <cell r="B248" t="str">
            <v>7AK231</v>
          </cell>
          <cell r="C248">
            <v>-12117</v>
          </cell>
          <cell r="D248" t="str">
            <v>内科</v>
          </cell>
          <cell r="E248">
            <v>15057723212</v>
          </cell>
          <cell r="F248" t="str">
            <v>2020年</v>
          </cell>
          <cell r="G248" t="str">
            <v>规培研究生</v>
          </cell>
          <cell r="H248" t="str">
            <v>执业医师</v>
          </cell>
          <cell r="I248" t="str">
            <v>急诊内科</v>
          </cell>
        </row>
        <row r="248">
          <cell r="M248">
            <v>0</v>
          </cell>
          <cell r="N248">
            <v>0</v>
          </cell>
          <cell r="O248">
            <v>0</v>
          </cell>
          <cell r="P248">
            <v>0</v>
          </cell>
          <cell r="Q248">
            <v>0</v>
          </cell>
          <cell r="R248">
            <v>100</v>
          </cell>
          <cell r="S248">
            <v>150</v>
          </cell>
          <cell r="T248">
            <v>150</v>
          </cell>
          <cell r="U248">
            <v>100</v>
          </cell>
          <cell r="V248">
            <v>100</v>
          </cell>
          <cell r="W248">
            <v>0</v>
          </cell>
          <cell r="X248">
            <v>100</v>
          </cell>
          <cell r="Y248">
            <v>21</v>
          </cell>
        </row>
        <row r="249">
          <cell r="B249" t="str">
            <v>7AK217</v>
          </cell>
          <cell r="C249">
            <v>-12103</v>
          </cell>
          <cell r="D249" t="str">
            <v>内科</v>
          </cell>
          <cell r="E249">
            <v>18367813200</v>
          </cell>
          <cell r="F249" t="str">
            <v>2020年</v>
          </cell>
          <cell r="G249" t="str">
            <v>规培研究生</v>
          </cell>
          <cell r="H249" t="str">
            <v>执业医师</v>
          </cell>
          <cell r="I249" t="str">
            <v>心血管内科</v>
          </cell>
        </row>
        <row r="249">
          <cell r="M249">
            <v>0</v>
          </cell>
          <cell r="N249">
            <v>0</v>
          </cell>
          <cell r="O249">
            <v>0</v>
          </cell>
          <cell r="P249">
            <v>0</v>
          </cell>
          <cell r="Q249">
            <v>0</v>
          </cell>
          <cell r="R249">
            <v>100</v>
          </cell>
          <cell r="S249">
            <v>150</v>
          </cell>
          <cell r="T249">
            <v>150</v>
          </cell>
          <cell r="U249">
            <v>0</v>
          </cell>
          <cell r="V249">
            <v>0</v>
          </cell>
          <cell r="W249">
            <v>0</v>
          </cell>
          <cell r="X249">
            <v>100</v>
          </cell>
          <cell r="Y249">
            <v>21</v>
          </cell>
        </row>
        <row r="250">
          <cell r="B250" t="str">
            <v>7AK213</v>
          </cell>
          <cell r="C250">
            <v>-12099</v>
          </cell>
          <cell r="D250" t="str">
            <v>内科</v>
          </cell>
          <cell r="E250">
            <v>18857755856</v>
          </cell>
          <cell r="F250" t="str">
            <v>2020年</v>
          </cell>
          <cell r="G250" t="str">
            <v>规培研究生</v>
          </cell>
          <cell r="H250" t="str">
            <v>执业医师</v>
          </cell>
          <cell r="I250" t="str">
            <v>神经内科</v>
          </cell>
        </row>
        <row r="250">
          <cell r="M250">
            <v>0</v>
          </cell>
          <cell r="N250">
            <v>0</v>
          </cell>
          <cell r="O250">
            <v>0</v>
          </cell>
          <cell r="P250">
            <v>0</v>
          </cell>
          <cell r="Q250">
            <v>0</v>
          </cell>
          <cell r="R250">
            <v>100</v>
          </cell>
          <cell r="S250">
            <v>150</v>
          </cell>
          <cell r="T250">
            <v>150</v>
          </cell>
          <cell r="U250">
            <v>100</v>
          </cell>
          <cell r="V250">
            <v>100</v>
          </cell>
          <cell r="W250">
            <v>0</v>
          </cell>
          <cell r="X250">
            <v>100</v>
          </cell>
          <cell r="Y250">
            <v>21</v>
          </cell>
        </row>
        <row r="251">
          <cell r="B251" t="str">
            <v>7AK211</v>
          </cell>
          <cell r="C251">
            <v>-12097</v>
          </cell>
          <cell r="D251" t="str">
            <v>内科</v>
          </cell>
          <cell r="E251">
            <v>18267856658</v>
          </cell>
          <cell r="F251" t="str">
            <v>2020年</v>
          </cell>
          <cell r="G251" t="str">
            <v>规培研究生</v>
          </cell>
          <cell r="H251" t="str">
            <v>执业医师</v>
          </cell>
          <cell r="I251" t="str">
            <v>消化内科（内科门诊）</v>
          </cell>
        </row>
        <row r="251">
          <cell r="M251">
            <v>0</v>
          </cell>
          <cell r="N251">
            <v>0</v>
          </cell>
          <cell r="O251">
            <v>0</v>
          </cell>
          <cell r="P251">
            <v>0</v>
          </cell>
          <cell r="Q251">
            <v>0</v>
          </cell>
          <cell r="R251">
            <v>100</v>
          </cell>
          <cell r="S251">
            <v>150</v>
          </cell>
          <cell r="T251">
            <v>150</v>
          </cell>
          <cell r="U251">
            <v>100</v>
          </cell>
          <cell r="V251">
            <v>100</v>
          </cell>
          <cell r="W251">
            <v>0</v>
          </cell>
          <cell r="X251">
            <v>100</v>
          </cell>
          <cell r="Y251">
            <v>21</v>
          </cell>
        </row>
        <row r="252">
          <cell r="B252" t="str">
            <v>7AK224</v>
          </cell>
          <cell r="C252">
            <v>-12110</v>
          </cell>
          <cell r="D252" t="str">
            <v>内科</v>
          </cell>
          <cell r="E252">
            <v>15825656106</v>
          </cell>
          <cell r="F252" t="str">
            <v>2020年</v>
          </cell>
          <cell r="G252" t="str">
            <v>规培研究生</v>
          </cell>
          <cell r="H252" t="str">
            <v>执业医师</v>
          </cell>
          <cell r="I252" t="str">
            <v>超声科</v>
          </cell>
        </row>
        <row r="252">
          <cell r="M252">
            <v>0</v>
          </cell>
          <cell r="N252">
            <v>0</v>
          </cell>
          <cell r="O252">
            <v>0</v>
          </cell>
          <cell r="P252">
            <v>0</v>
          </cell>
          <cell r="Q252">
            <v>0</v>
          </cell>
          <cell r="R252">
            <v>100</v>
          </cell>
          <cell r="S252">
            <v>150</v>
          </cell>
          <cell r="T252">
            <v>150</v>
          </cell>
          <cell r="U252">
            <v>100</v>
          </cell>
          <cell r="V252">
            <v>100</v>
          </cell>
          <cell r="W252">
            <v>1.5</v>
          </cell>
          <cell r="X252">
            <v>92.8571428571429</v>
          </cell>
          <cell r="Y252">
            <v>19.5</v>
          </cell>
        </row>
        <row r="253">
          <cell r="B253" t="str">
            <v>7AK216</v>
          </cell>
          <cell r="C253">
            <v>-12102</v>
          </cell>
          <cell r="D253" t="str">
            <v>内科</v>
          </cell>
          <cell r="E253">
            <v>19883736615</v>
          </cell>
          <cell r="F253" t="str">
            <v>2020年</v>
          </cell>
          <cell r="G253" t="str">
            <v>规培研究生</v>
          </cell>
          <cell r="H253" t="str">
            <v>执业医师</v>
          </cell>
          <cell r="I253" t="str">
            <v>肾内科</v>
          </cell>
        </row>
        <row r="253">
          <cell r="M253">
            <v>0</v>
          </cell>
          <cell r="N253">
            <v>0</v>
          </cell>
          <cell r="O253">
            <v>0</v>
          </cell>
          <cell r="P253">
            <v>0</v>
          </cell>
          <cell r="Q253">
            <v>0</v>
          </cell>
          <cell r="R253">
            <v>100</v>
          </cell>
          <cell r="S253">
            <v>150</v>
          </cell>
          <cell r="T253">
            <v>150</v>
          </cell>
          <cell r="U253">
            <v>100</v>
          </cell>
          <cell r="V253">
            <v>100</v>
          </cell>
          <cell r="W253">
            <v>0</v>
          </cell>
          <cell r="X253">
            <v>100</v>
          </cell>
          <cell r="Y253">
            <v>21</v>
          </cell>
        </row>
        <row r="254">
          <cell r="B254" t="str">
            <v>7AK215</v>
          </cell>
          <cell r="C254">
            <v>-12101</v>
          </cell>
          <cell r="D254" t="str">
            <v>内科</v>
          </cell>
          <cell r="E254">
            <v>13968023811</v>
          </cell>
          <cell r="F254" t="str">
            <v>2020年</v>
          </cell>
          <cell r="G254" t="str">
            <v>规培研究生</v>
          </cell>
          <cell r="H254" t="str">
            <v>执业医师</v>
          </cell>
          <cell r="I254" t="str">
            <v>消化内科（内科门诊）</v>
          </cell>
        </row>
        <row r="254">
          <cell r="M254">
            <v>0</v>
          </cell>
          <cell r="N254">
            <v>0</v>
          </cell>
          <cell r="O254">
            <v>0</v>
          </cell>
          <cell r="P254">
            <v>0</v>
          </cell>
          <cell r="Q254">
            <v>0</v>
          </cell>
          <cell r="R254">
            <v>100</v>
          </cell>
          <cell r="S254">
            <v>150</v>
          </cell>
          <cell r="T254">
            <v>150</v>
          </cell>
          <cell r="U254">
            <v>100</v>
          </cell>
          <cell r="V254">
            <v>100</v>
          </cell>
          <cell r="W254">
            <v>0</v>
          </cell>
          <cell r="X254">
            <v>100</v>
          </cell>
          <cell r="Y254">
            <v>21</v>
          </cell>
        </row>
        <row r="255">
          <cell r="B255" t="str">
            <v>7AK197</v>
          </cell>
          <cell r="C255">
            <v>-12083</v>
          </cell>
          <cell r="D255" t="str">
            <v>内科</v>
          </cell>
          <cell r="E255">
            <v>17805853670</v>
          </cell>
          <cell r="F255" t="str">
            <v>2020年</v>
          </cell>
          <cell r="G255" t="str">
            <v>规培研究生</v>
          </cell>
          <cell r="H255" t="str">
            <v>执业医师</v>
          </cell>
          <cell r="I255" t="str">
            <v>肿瘤内科</v>
          </cell>
        </row>
        <row r="255">
          <cell r="M255">
            <v>0</v>
          </cell>
          <cell r="N255">
            <v>0</v>
          </cell>
          <cell r="O255">
            <v>0</v>
          </cell>
          <cell r="P255">
            <v>0</v>
          </cell>
          <cell r="Q255">
            <v>0</v>
          </cell>
          <cell r="R255">
            <v>100</v>
          </cell>
          <cell r="S255">
            <v>150</v>
          </cell>
          <cell r="T255">
            <v>150</v>
          </cell>
          <cell r="U255">
            <v>100</v>
          </cell>
          <cell r="V255">
            <v>100</v>
          </cell>
          <cell r="W255">
            <v>0</v>
          </cell>
          <cell r="X255">
            <v>100</v>
          </cell>
          <cell r="Y255">
            <v>21</v>
          </cell>
        </row>
        <row r="256">
          <cell r="B256" t="str">
            <v>7AK219</v>
          </cell>
          <cell r="C256">
            <v>-12105</v>
          </cell>
          <cell r="D256" t="str">
            <v>内科</v>
          </cell>
          <cell r="E256">
            <v>18267832128</v>
          </cell>
          <cell r="F256" t="str">
            <v>2020年</v>
          </cell>
          <cell r="G256" t="str">
            <v>规培研究生</v>
          </cell>
          <cell r="H256" t="str">
            <v>执业医师</v>
          </cell>
          <cell r="I256" t="str">
            <v>消化内科</v>
          </cell>
        </row>
        <row r="256">
          <cell r="M256">
            <v>0</v>
          </cell>
          <cell r="N256">
            <v>0</v>
          </cell>
          <cell r="O256">
            <v>0</v>
          </cell>
          <cell r="P256">
            <v>0</v>
          </cell>
          <cell r="Q256">
            <v>0</v>
          </cell>
          <cell r="R256">
            <v>100</v>
          </cell>
          <cell r="S256">
            <v>150</v>
          </cell>
          <cell r="T256">
            <v>150</v>
          </cell>
          <cell r="U256">
            <v>0</v>
          </cell>
          <cell r="V256">
            <v>0</v>
          </cell>
          <cell r="W256">
            <v>0</v>
          </cell>
          <cell r="X256">
            <v>100</v>
          </cell>
          <cell r="Y256">
            <v>21</v>
          </cell>
        </row>
        <row r="257">
          <cell r="B257" t="str">
            <v>7AK198</v>
          </cell>
          <cell r="C257">
            <v>-12084</v>
          </cell>
          <cell r="D257" t="str">
            <v>内科</v>
          </cell>
          <cell r="E257">
            <v>15267755700</v>
          </cell>
          <cell r="F257" t="str">
            <v>2020年</v>
          </cell>
          <cell r="G257" t="str">
            <v>规培研究生</v>
          </cell>
          <cell r="H257" t="str">
            <v>执业医师</v>
          </cell>
          <cell r="I257" t="str">
            <v>感染科</v>
          </cell>
        </row>
        <row r="257">
          <cell r="M257">
            <v>0</v>
          </cell>
          <cell r="N257">
            <v>0</v>
          </cell>
          <cell r="O257">
            <v>0</v>
          </cell>
          <cell r="P257">
            <v>0</v>
          </cell>
          <cell r="Q257">
            <v>0</v>
          </cell>
          <cell r="R257">
            <v>100</v>
          </cell>
          <cell r="S257">
            <v>150</v>
          </cell>
          <cell r="T257">
            <v>150</v>
          </cell>
          <cell r="U257">
            <v>100</v>
          </cell>
          <cell r="V257">
            <v>100</v>
          </cell>
          <cell r="W257">
            <v>0</v>
          </cell>
          <cell r="X257">
            <v>100</v>
          </cell>
          <cell r="Y257">
            <v>21</v>
          </cell>
        </row>
        <row r="258">
          <cell r="B258" t="str">
            <v>7AK208</v>
          </cell>
          <cell r="C258">
            <v>-12094</v>
          </cell>
          <cell r="D258" t="str">
            <v>内科</v>
          </cell>
          <cell r="E258">
            <v>15168758259</v>
          </cell>
          <cell r="F258" t="str">
            <v>2020年</v>
          </cell>
          <cell r="G258" t="str">
            <v>规培研究生</v>
          </cell>
          <cell r="H258" t="str">
            <v>执业医师</v>
          </cell>
          <cell r="I258" t="str">
            <v>血液内科</v>
          </cell>
        </row>
        <row r="258">
          <cell r="M258">
            <v>0</v>
          </cell>
          <cell r="N258">
            <v>0</v>
          </cell>
          <cell r="O258">
            <v>0</v>
          </cell>
          <cell r="P258">
            <v>0</v>
          </cell>
          <cell r="Q258">
            <v>0</v>
          </cell>
          <cell r="R258">
            <v>100</v>
          </cell>
          <cell r="S258">
            <v>150</v>
          </cell>
          <cell r="T258">
            <v>150</v>
          </cell>
          <cell r="U258">
            <v>100</v>
          </cell>
          <cell r="V258">
            <v>100</v>
          </cell>
          <cell r="W258">
            <v>0</v>
          </cell>
          <cell r="X258">
            <v>100</v>
          </cell>
          <cell r="Y258">
            <v>21</v>
          </cell>
        </row>
        <row r="259">
          <cell r="B259" t="str">
            <v>7AK234</v>
          </cell>
          <cell r="C259">
            <v>-12120</v>
          </cell>
          <cell r="D259" t="str">
            <v>内科</v>
          </cell>
          <cell r="E259">
            <v>13758702020</v>
          </cell>
          <cell r="F259" t="str">
            <v>2020年</v>
          </cell>
          <cell r="G259" t="str">
            <v>规培研究生</v>
          </cell>
          <cell r="H259" t="str">
            <v>执业医师</v>
          </cell>
          <cell r="I259" t="str">
            <v>放射科</v>
          </cell>
        </row>
        <row r="259">
          <cell r="M259">
            <v>0</v>
          </cell>
          <cell r="N259">
            <v>0</v>
          </cell>
          <cell r="O259">
            <v>0</v>
          </cell>
          <cell r="P259">
            <v>0</v>
          </cell>
          <cell r="Q259">
            <v>0</v>
          </cell>
          <cell r="R259">
            <v>100</v>
          </cell>
          <cell r="S259">
            <v>150</v>
          </cell>
          <cell r="T259">
            <v>150</v>
          </cell>
          <cell r="U259">
            <v>100</v>
          </cell>
          <cell r="V259">
            <v>100</v>
          </cell>
          <cell r="W259">
            <v>0</v>
          </cell>
          <cell r="X259">
            <v>100</v>
          </cell>
          <cell r="Y259">
            <v>21</v>
          </cell>
        </row>
        <row r="260">
          <cell r="B260" t="str">
            <v>7AK191</v>
          </cell>
          <cell r="C260">
            <v>-12077</v>
          </cell>
          <cell r="D260" t="str">
            <v>内科</v>
          </cell>
          <cell r="E260">
            <v>19858735421</v>
          </cell>
          <cell r="F260" t="str">
            <v>2020年</v>
          </cell>
          <cell r="G260" t="str">
            <v>规培研究生</v>
          </cell>
          <cell r="H260" t="str">
            <v>执业医师</v>
          </cell>
          <cell r="I260" t="str">
            <v>感染科</v>
          </cell>
        </row>
        <row r="260">
          <cell r="M260">
            <v>0</v>
          </cell>
          <cell r="N260">
            <v>0</v>
          </cell>
          <cell r="O260">
            <v>0</v>
          </cell>
          <cell r="P260">
            <v>0</v>
          </cell>
          <cell r="Q260">
            <v>0</v>
          </cell>
          <cell r="R260">
            <v>100</v>
          </cell>
          <cell r="S260">
            <v>150</v>
          </cell>
          <cell r="T260">
            <v>150</v>
          </cell>
          <cell r="U260">
            <v>100</v>
          </cell>
          <cell r="V260">
            <v>100</v>
          </cell>
          <cell r="W260">
            <v>0</v>
          </cell>
          <cell r="X260">
            <v>100</v>
          </cell>
          <cell r="Y260">
            <v>21</v>
          </cell>
        </row>
        <row r="261">
          <cell r="B261" t="str">
            <v>7AK180</v>
          </cell>
          <cell r="C261">
            <v>-12066</v>
          </cell>
          <cell r="D261" t="str">
            <v>内科</v>
          </cell>
          <cell r="E261">
            <v>15968735891</v>
          </cell>
          <cell r="F261" t="str">
            <v>2020年</v>
          </cell>
          <cell r="G261" t="str">
            <v>规培研究生</v>
          </cell>
          <cell r="H261" t="str">
            <v>执业医师</v>
          </cell>
          <cell r="I261" t="str">
            <v>肾内科</v>
          </cell>
        </row>
        <row r="261">
          <cell r="M261">
            <v>0</v>
          </cell>
          <cell r="N261">
            <v>0</v>
          </cell>
          <cell r="O261">
            <v>0</v>
          </cell>
          <cell r="P261">
            <v>0</v>
          </cell>
          <cell r="Q261">
            <v>0</v>
          </cell>
          <cell r="R261">
            <v>100</v>
          </cell>
          <cell r="S261">
            <v>150</v>
          </cell>
          <cell r="T261">
            <v>150</v>
          </cell>
          <cell r="U261">
            <v>100</v>
          </cell>
          <cell r="V261">
            <v>100</v>
          </cell>
          <cell r="W261">
            <v>0</v>
          </cell>
          <cell r="X261">
            <v>100</v>
          </cell>
          <cell r="Y261">
            <v>21</v>
          </cell>
        </row>
        <row r="262">
          <cell r="B262" t="str">
            <v>7AK183</v>
          </cell>
          <cell r="C262">
            <v>-12069</v>
          </cell>
          <cell r="D262" t="str">
            <v>内科</v>
          </cell>
          <cell r="E262">
            <v>13867232814</v>
          </cell>
          <cell r="F262" t="str">
            <v>2020年</v>
          </cell>
          <cell r="G262" t="str">
            <v>规培研究生</v>
          </cell>
          <cell r="H262" t="str">
            <v>执业医师</v>
          </cell>
          <cell r="I262" t="str">
            <v>血液内科</v>
          </cell>
        </row>
        <row r="262">
          <cell r="M262">
            <v>0</v>
          </cell>
          <cell r="N262">
            <v>0</v>
          </cell>
          <cell r="O262">
            <v>0</v>
          </cell>
          <cell r="P262">
            <v>0</v>
          </cell>
          <cell r="Q262">
            <v>0</v>
          </cell>
          <cell r="R262">
            <v>100</v>
          </cell>
          <cell r="S262">
            <v>150</v>
          </cell>
          <cell r="T262">
            <v>150</v>
          </cell>
          <cell r="U262">
            <v>100</v>
          </cell>
          <cell r="V262">
            <v>100</v>
          </cell>
          <cell r="W262">
            <v>0</v>
          </cell>
          <cell r="X262">
            <v>100</v>
          </cell>
          <cell r="Y262">
            <v>21</v>
          </cell>
        </row>
        <row r="263">
          <cell r="B263" t="str">
            <v>7AK182</v>
          </cell>
          <cell r="C263">
            <v>-12068</v>
          </cell>
          <cell r="D263" t="str">
            <v>内科</v>
          </cell>
          <cell r="E263">
            <v>18158608870</v>
          </cell>
          <cell r="F263" t="str">
            <v>2020年</v>
          </cell>
          <cell r="G263" t="str">
            <v>规培研究生</v>
          </cell>
          <cell r="H263" t="str">
            <v>执业医师</v>
          </cell>
          <cell r="I263" t="str">
            <v>消化内科</v>
          </cell>
        </row>
        <row r="263">
          <cell r="M263">
            <v>0</v>
          </cell>
          <cell r="N263">
            <v>0</v>
          </cell>
          <cell r="O263">
            <v>0</v>
          </cell>
          <cell r="P263">
            <v>0</v>
          </cell>
          <cell r="Q263">
            <v>0</v>
          </cell>
          <cell r="R263">
            <v>100</v>
          </cell>
          <cell r="S263">
            <v>150</v>
          </cell>
          <cell r="T263">
            <v>150</v>
          </cell>
          <cell r="U263">
            <v>100</v>
          </cell>
          <cell r="V263">
            <v>100</v>
          </cell>
          <cell r="W263">
            <v>0</v>
          </cell>
          <cell r="X263">
            <v>100</v>
          </cell>
          <cell r="Y263">
            <v>21</v>
          </cell>
        </row>
        <row r="264">
          <cell r="B264" t="str">
            <v>7AK230</v>
          </cell>
          <cell r="C264">
            <v>-12116</v>
          </cell>
          <cell r="D264" t="str">
            <v>内科</v>
          </cell>
          <cell r="E264">
            <v>18966752886</v>
          </cell>
          <cell r="F264" t="str">
            <v>2020年</v>
          </cell>
          <cell r="G264" t="str">
            <v>规培研究生</v>
          </cell>
          <cell r="H264" t="str">
            <v>执业医师</v>
          </cell>
          <cell r="I264" t="str">
            <v>消化内科</v>
          </cell>
        </row>
        <row r="264">
          <cell r="M264">
            <v>0</v>
          </cell>
          <cell r="N264">
            <v>0</v>
          </cell>
          <cell r="O264">
            <v>0</v>
          </cell>
          <cell r="P264">
            <v>0</v>
          </cell>
          <cell r="Q264">
            <v>0</v>
          </cell>
          <cell r="R264">
            <v>100</v>
          </cell>
          <cell r="S264">
            <v>150</v>
          </cell>
          <cell r="T264">
            <v>150</v>
          </cell>
          <cell r="U264">
            <v>100</v>
          </cell>
          <cell r="V264">
            <v>100</v>
          </cell>
          <cell r="W264">
            <v>0</v>
          </cell>
          <cell r="X264">
            <v>100</v>
          </cell>
          <cell r="Y264">
            <v>21</v>
          </cell>
        </row>
        <row r="265">
          <cell r="B265" t="str">
            <v>7AK228</v>
          </cell>
          <cell r="C265">
            <v>-12114</v>
          </cell>
          <cell r="D265" t="str">
            <v>内科</v>
          </cell>
          <cell r="E265">
            <v>18888641909</v>
          </cell>
          <cell r="F265" t="str">
            <v>2020年</v>
          </cell>
          <cell r="G265" t="str">
            <v>规培研究生</v>
          </cell>
          <cell r="H265" t="str">
            <v>执业医师</v>
          </cell>
          <cell r="I265" t="str">
            <v>ICU</v>
          </cell>
        </row>
        <row r="265">
          <cell r="M265">
            <v>0</v>
          </cell>
          <cell r="N265">
            <v>0</v>
          </cell>
          <cell r="O265">
            <v>0</v>
          </cell>
          <cell r="P265">
            <v>0</v>
          </cell>
          <cell r="Q265">
            <v>0</v>
          </cell>
          <cell r="R265">
            <v>100</v>
          </cell>
          <cell r="S265">
            <v>150</v>
          </cell>
          <cell r="T265">
            <v>150</v>
          </cell>
          <cell r="U265">
            <v>100</v>
          </cell>
          <cell r="V265">
            <v>100</v>
          </cell>
          <cell r="W265">
            <v>0</v>
          </cell>
          <cell r="X265">
            <v>100</v>
          </cell>
          <cell r="Y265">
            <v>21</v>
          </cell>
        </row>
        <row r="266">
          <cell r="B266" t="str">
            <v>7AK232</v>
          </cell>
          <cell r="C266">
            <v>-12118</v>
          </cell>
          <cell r="D266" t="str">
            <v>内科</v>
          </cell>
          <cell r="E266">
            <v>15168758720</v>
          </cell>
          <cell r="F266" t="str">
            <v>2020年</v>
          </cell>
          <cell r="G266" t="str">
            <v>规培研究生</v>
          </cell>
          <cell r="H266" t="str">
            <v>执业医师</v>
          </cell>
          <cell r="I266" t="str">
            <v>急诊内科</v>
          </cell>
        </row>
        <row r="266">
          <cell r="M266">
            <v>0</v>
          </cell>
          <cell r="N266">
            <v>0</v>
          </cell>
          <cell r="O266">
            <v>0</v>
          </cell>
          <cell r="P266">
            <v>0</v>
          </cell>
          <cell r="Q266">
            <v>0</v>
          </cell>
          <cell r="R266">
            <v>100</v>
          </cell>
          <cell r="S266">
            <v>150</v>
          </cell>
          <cell r="T266">
            <v>150</v>
          </cell>
          <cell r="U266">
            <v>100</v>
          </cell>
          <cell r="V266">
            <v>100</v>
          </cell>
          <cell r="W266">
            <v>0</v>
          </cell>
          <cell r="X266">
            <v>100</v>
          </cell>
          <cell r="Y266">
            <v>21</v>
          </cell>
        </row>
        <row r="267">
          <cell r="B267" t="str">
            <v>7AK256</v>
          </cell>
          <cell r="C267">
            <v>-12142</v>
          </cell>
          <cell r="D267" t="str">
            <v>皮肤科</v>
          </cell>
          <cell r="E267">
            <v>13575445775</v>
          </cell>
          <cell r="F267" t="str">
            <v>2020年</v>
          </cell>
          <cell r="G267" t="str">
            <v>规培研究生</v>
          </cell>
          <cell r="H267" t="str">
            <v>执业医师</v>
          </cell>
          <cell r="I267" t="str">
            <v>皮肤科（皮肤病理室）</v>
          </cell>
        </row>
        <row r="267">
          <cell r="M267">
            <v>0</v>
          </cell>
          <cell r="N267">
            <v>0</v>
          </cell>
          <cell r="O267">
            <v>0</v>
          </cell>
          <cell r="P267">
            <v>0</v>
          </cell>
          <cell r="Q267">
            <v>0</v>
          </cell>
          <cell r="R267">
            <v>100</v>
          </cell>
          <cell r="S267">
            <v>150</v>
          </cell>
          <cell r="T267">
            <v>150</v>
          </cell>
          <cell r="U267">
            <v>100</v>
          </cell>
          <cell r="V267">
            <v>100</v>
          </cell>
          <cell r="W267">
            <v>0</v>
          </cell>
          <cell r="X267">
            <v>100</v>
          </cell>
          <cell r="Y267">
            <v>21</v>
          </cell>
        </row>
        <row r="268">
          <cell r="B268" t="str">
            <v>7AK255</v>
          </cell>
          <cell r="C268">
            <v>-12141</v>
          </cell>
          <cell r="D268" t="str">
            <v>皮肤科</v>
          </cell>
          <cell r="E268">
            <v>13780130511</v>
          </cell>
          <cell r="F268" t="str">
            <v>2020年</v>
          </cell>
          <cell r="G268" t="str">
            <v>规培研究生</v>
          </cell>
          <cell r="H268" t="str">
            <v>执业医师</v>
          </cell>
          <cell r="I268" t="str">
            <v>检验科</v>
          </cell>
        </row>
        <row r="268">
          <cell r="M268">
            <v>0</v>
          </cell>
          <cell r="N268">
            <v>0</v>
          </cell>
          <cell r="O268">
            <v>0</v>
          </cell>
          <cell r="P268">
            <v>0</v>
          </cell>
          <cell r="Q268">
            <v>0</v>
          </cell>
          <cell r="R268">
            <v>100</v>
          </cell>
          <cell r="S268">
            <v>150</v>
          </cell>
          <cell r="T268">
            <v>150</v>
          </cell>
          <cell r="U268">
            <v>100</v>
          </cell>
          <cell r="V268">
            <v>100</v>
          </cell>
          <cell r="W268">
            <v>0</v>
          </cell>
          <cell r="X268">
            <v>100</v>
          </cell>
          <cell r="Y268">
            <v>21</v>
          </cell>
        </row>
        <row r="269">
          <cell r="B269" t="str">
            <v>7AK391</v>
          </cell>
          <cell r="C269">
            <v>-12278</v>
          </cell>
          <cell r="D269" t="str">
            <v>全科医学科</v>
          </cell>
          <cell r="E269">
            <v>18855783185</v>
          </cell>
          <cell r="F269" t="str">
            <v>2020年</v>
          </cell>
          <cell r="G269" t="str">
            <v>规培研究生</v>
          </cell>
          <cell r="H269" t="str">
            <v>执业医师</v>
          </cell>
          <cell r="I269" t="str">
            <v>全科病房</v>
          </cell>
        </row>
        <row r="269">
          <cell r="M269">
            <v>0</v>
          </cell>
          <cell r="N269">
            <v>0</v>
          </cell>
          <cell r="O269">
            <v>0</v>
          </cell>
          <cell r="P269">
            <v>0</v>
          </cell>
          <cell r="Q269">
            <v>0</v>
          </cell>
          <cell r="R269">
            <v>100</v>
          </cell>
          <cell r="S269">
            <v>150</v>
          </cell>
          <cell r="T269">
            <v>150</v>
          </cell>
          <cell r="U269">
            <v>100</v>
          </cell>
          <cell r="V269">
            <v>100</v>
          </cell>
          <cell r="W269">
            <v>0</v>
          </cell>
          <cell r="X269">
            <v>100</v>
          </cell>
          <cell r="Y269">
            <v>21</v>
          </cell>
        </row>
        <row r="270">
          <cell r="B270" t="str">
            <v>7AM367</v>
          </cell>
          <cell r="C270">
            <v>-14609</v>
          </cell>
          <cell r="D270" t="str">
            <v>内科</v>
          </cell>
          <cell r="E270">
            <v>15727819669</v>
          </cell>
          <cell r="F270" t="str">
            <v>2021年</v>
          </cell>
          <cell r="G270" t="str">
            <v>规培研究生</v>
          </cell>
          <cell r="H270" t="str">
            <v>执业医师</v>
          </cell>
          <cell r="I270" t="str">
            <v>放射科</v>
          </cell>
        </row>
        <row r="270">
          <cell r="M270">
            <v>0</v>
          </cell>
          <cell r="N270">
            <v>0</v>
          </cell>
          <cell r="O270">
            <v>0</v>
          </cell>
          <cell r="P270">
            <v>0</v>
          </cell>
          <cell r="Q270">
            <v>0</v>
          </cell>
          <cell r="R270">
            <v>100</v>
          </cell>
          <cell r="S270">
            <v>150</v>
          </cell>
          <cell r="T270">
            <v>150</v>
          </cell>
          <cell r="U270">
            <v>100</v>
          </cell>
          <cell r="V270">
            <v>100</v>
          </cell>
          <cell r="W270">
            <v>0</v>
          </cell>
          <cell r="X270">
            <v>100</v>
          </cell>
          <cell r="Y270">
            <v>21</v>
          </cell>
        </row>
        <row r="271">
          <cell r="B271" t="str">
            <v>7AK387</v>
          </cell>
          <cell r="C271">
            <v>-12274</v>
          </cell>
          <cell r="D271" t="str">
            <v>全科医学科</v>
          </cell>
          <cell r="E271">
            <v>15258090815</v>
          </cell>
          <cell r="F271" t="str">
            <v>2020年</v>
          </cell>
          <cell r="G271" t="str">
            <v>规培研究生</v>
          </cell>
          <cell r="H271" t="str">
            <v>执业医师</v>
          </cell>
          <cell r="I271" t="str">
            <v>全科病房</v>
          </cell>
        </row>
        <row r="271">
          <cell r="M271">
            <v>0</v>
          </cell>
          <cell r="N271">
            <v>0</v>
          </cell>
          <cell r="O271">
            <v>0</v>
          </cell>
          <cell r="P271">
            <v>0</v>
          </cell>
          <cell r="Q271">
            <v>0</v>
          </cell>
          <cell r="R271">
            <v>100</v>
          </cell>
          <cell r="S271">
            <v>150</v>
          </cell>
          <cell r="T271">
            <v>150</v>
          </cell>
          <cell r="U271">
            <v>100</v>
          </cell>
          <cell r="V271">
            <v>100</v>
          </cell>
          <cell r="W271">
            <v>0</v>
          </cell>
          <cell r="X271">
            <v>100</v>
          </cell>
          <cell r="Y271">
            <v>21</v>
          </cell>
        </row>
        <row r="272">
          <cell r="B272" t="str">
            <v>7AK248</v>
          </cell>
          <cell r="C272">
            <v>-12134</v>
          </cell>
          <cell r="D272" t="str">
            <v>神经内科</v>
          </cell>
          <cell r="E272">
            <v>18857732027</v>
          </cell>
          <cell r="F272" t="str">
            <v>2020年</v>
          </cell>
          <cell r="G272" t="str">
            <v>规培研究生</v>
          </cell>
          <cell r="H272" t="str">
            <v>执业医师</v>
          </cell>
          <cell r="I272" t="str">
            <v>神经内科</v>
          </cell>
        </row>
        <row r="272">
          <cell r="M272">
            <v>0</v>
          </cell>
          <cell r="N272">
            <v>0</v>
          </cell>
          <cell r="O272">
            <v>0</v>
          </cell>
          <cell r="P272">
            <v>0</v>
          </cell>
          <cell r="Q272">
            <v>0</v>
          </cell>
          <cell r="R272">
            <v>100</v>
          </cell>
          <cell r="S272">
            <v>150</v>
          </cell>
          <cell r="T272">
            <v>150</v>
          </cell>
          <cell r="U272">
            <v>100</v>
          </cell>
          <cell r="V272">
            <v>100</v>
          </cell>
          <cell r="W272">
            <v>0</v>
          </cell>
          <cell r="X272">
            <v>100</v>
          </cell>
          <cell r="Y272">
            <v>21</v>
          </cell>
        </row>
        <row r="273">
          <cell r="B273" t="str">
            <v>7AK240</v>
          </cell>
          <cell r="C273">
            <v>-12126</v>
          </cell>
          <cell r="D273" t="str">
            <v>神经内科</v>
          </cell>
          <cell r="E273">
            <v>13757878268</v>
          </cell>
          <cell r="F273" t="str">
            <v>2020年</v>
          </cell>
          <cell r="G273" t="str">
            <v>规培研究生</v>
          </cell>
          <cell r="H273" t="str">
            <v>执业医师</v>
          </cell>
          <cell r="I273" t="str">
            <v>神经内科</v>
          </cell>
        </row>
        <row r="273">
          <cell r="K273">
            <v>20</v>
          </cell>
        </row>
        <row r="273">
          <cell r="M273">
            <v>20</v>
          </cell>
          <cell r="N273">
            <v>0</v>
          </cell>
          <cell r="O273">
            <v>20</v>
          </cell>
          <cell r="P273">
            <v>40</v>
          </cell>
          <cell r="Q273">
            <v>0</v>
          </cell>
          <cell r="R273">
            <v>100</v>
          </cell>
          <cell r="S273">
            <v>150</v>
          </cell>
          <cell r="T273">
            <v>150</v>
          </cell>
          <cell r="U273">
            <v>100</v>
          </cell>
          <cell r="V273">
            <v>100</v>
          </cell>
          <cell r="W273">
            <v>0</v>
          </cell>
          <cell r="X273">
            <v>100</v>
          </cell>
          <cell r="Y273">
            <v>21</v>
          </cell>
        </row>
        <row r="274">
          <cell r="B274" t="str">
            <v>7AK243</v>
          </cell>
          <cell r="C274">
            <v>-12129</v>
          </cell>
          <cell r="D274" t="str">
            <v>神经内科</v>
          </cell>
          <cell r="E274">
            <v>13868703239</v>
          </cell>
          <cell r="F274" t="str">
            <v>2020年</v>
          </cell>
          <cell r="G274" t="str">
            <v>规培研究生</v>
          </cell>
          <cell r="H274" t="str">
            <v>执业医师</v>
          </cell>
          <cell r="I274" t="str">
            <v>神经内科</v>
          </cell>
        </row>
        <row r="274">
          <cell r="M274">
            <v>0</v>
          </cell>
          <cell r="N274">
            <v>0</v>
          </cell>
          <cell r="O274">
            <v>0</v>
          </cell>
          <cell r="P274">
            <v>0</v>
          </cell>
          <cell r="Q274">
            <v>0</v>
          </cell>
          <cell r="R274">
            <v>100</v>
          </cell>
          <cell r="S274">
            <v>150</v>
          </cell>
          <cell r="T274">
            <v>150</v>
          </cell>
          <cell r="U274">
            <v>100</v>
          </cell>
          <cell r="V274">
            <v>100</v>
          </cell>
          <cell r="W274">
            <v>0</v>
          </cell>
          <cell r="X274">
            <v>100</v>
          </cell>
          <cell r="Y274">
            <v>21</v>
          </cell>
        </row>
        <row r="275">
          <cell r="B275" t="str">
            <v>7AK249</v>
          </cell>
          <cell r="C275">
            <v>-12135</v>
          </cell>
          <cell r="D275" t="str">
            <v>神经内科</v>
          </cell>
          <cell r="E275">
            <v>18867743306</v>
          </cell>
          <cell r="F275" t="str">
            <v>2020年</v>
          </cell>
          <cell r="G275" t="str">
            <v>规培研究生</v>
          </cell>
          <cell r="H275" t="str">
            <v>执业医师</v>
          </cell>
          <cell r="I275" t="str">
            <v>神经内科</v>
          </cell>
        </row>
        <row r="275">
          <cell r="M275">
            <v>0</v>
          </cell>
          <cell r="N275">
            <v>0</v>
          </cell>
          <cell r="O275">
            <v>0</v>
          </cell>
          <cell r="P275">
            <v>0</v>
          </cell>
          <cell r="Q275">
            <v>0</v>
          </cell>
          <cell r="R275">
            <v>100</v>
          </cell>
          <cell r="S275">
            <v>150</v>
          </cell>
          <cell r="T275">
            <v>150</v>
          </cell>
          <cell r="U275">
            <v>100</v>
          </cell>
          <cell r="V275">
            <v>100</v>
          </cell>
          <cell r="W275">
            <v>0</v>
          </cell>
          <cell r="X275">
            <v>100</v>
          </cell>
          <cell r="Y275">
            <v>21</v>
          </cell>
        </row>
        <row r="276">
          <cell r="B276" t="str">
            <v>7AK241</v>
          </cell>
          <cell r="C276">
            <v>-12127</v>
          </cell>
          <cell r="D276" t="str">
            <v>神经内科</v>
          </cell>
          <cell r="E276">
            <v>15372110103</v>
          </cell>
          <cell r="F276" t="str">
            <v>2020年</v>
          </cell>
          <cell r="G276" t="str">
            <v>规培研究生</v>
          </cell>
          <cell r="H276" t="str">
            <v>执业医师</v>
          </cell>
          <cell r="I276" t="str">
            <v>神经内科</v>
          </cell>
        </row>
        <row r="276">
          <cell r="K276">
            <v>20</v>
          </cell>
        </row>
        <row r="276">
          <cell r="M276">
            <v>20</v>
          </cell>
          <cell r="N276">
            <v>0</v>
          </cell>
          <cell r="O276">
            <v>0</v>
          </cell>
          <cell r="P276">
            <v>20</v>
          </cell>
          <cell r="Q276">
            <v>0</v>
          </cell>
          <cell r="R276">
            <v>100</v>
          </cell>
          <cell r="S276">
            <v>150</v>
          </cell>
          <cell r="T276">
            <v>150</v>
          </cell>
          <cell r="U276">
            <v>100</v>
          </cell>
          <cell r="V276">
            <v>100</v>
          </cell>
          <cell r="W276">
            <v>0</v>
          </cell>
          <cell r="X276">
            <v>100</v>
          </cell>
          <cell r="Y276">
            <v>21</v>
          </cell>
        </row>
        <row r="277">
          <cell r="B277" t="str">
            <v>7AK250</v>
          </cell>
          <cell r="C277">
            <v>-12136</v>
          </cell>
          <cell r="D277" t="str">
            <v>神经内科</v>
          </cell>
          <cell r="E277">
            <v>15236619002</v>
          </cell>
          <cell r="F277" t="str">
            <v>2020年</v>
          </cell>
          <cell r="G277" t="str">
            <v>规培研究生</v>
          </cell>
          <cell r="H277" t="str">
            <v>执业医师</v>
          </cell>
          <cell r="I277" t="str">
            <v>神经内科</v>
          </cell>
        </row>
        <row r="277">
          <cell r="M277">
            <v>0</v>
          </cell>
          <cell r="N277">
            <v>0</v>
          </cell>
          <cell r="O277">
            <v>0</v>
          </cell>
          <cell r="P277">
            <v>0</v>
          </cell>
          <cell r="Q277">
            <v>0</v>
          </cell>
          <cell r="R277">
            <v>100</v>
          </cell>
          <cell r="S277">
            <v>150</v>
          </cell>
          <cell r="T277">
            <v>150</v>
          </cell>
          <cell r="U277">
            <v>100</v>
          </cell>
          <cell r="V277">
            <v>100</v>
          </cell>
          <cell r="W277">
            <v>0</v>
          </cell>
          <cell r="X277">
            <v>100</v>
          </cell>
          <cell r="Y277">
            <v>21</v>
          </cell>
        </row>
        <row r="278">
          <cell r="B278" t="str">
            <v>7AK245</v>
          </cell>
          <cell r="C278">
            <v>-12131</v>
          </cell>
          <cell r="D278" t="str">
            <v>神经内科</v>
          </cell>
          <cell r="E278">
            <v>18815080053</v>
          </cell>
          <cell r="F278" t="str">
            <v>2020年</v>
          </cell>
          <cell r="G278" t="str">
            <v>规培研究生</v>
          </cell>
          <cell r="H278" t="str">
            <v>执业医师</v>
          </cell>
          <cell r="I278" t="str">
            <v>神经内科（神经电生理室及TCD）</v>
          </cell>
        </row>
        <row r="278">
          <cell r="M278">
            <v>0</v>
          </cell>
          <cell r="N278">
            <v>0</v>
          </cell>
          <cell r="O278">
            <v>0</v>
          </cell>
          <cell r="P278">
            <v>0</v>
          </cell>
          <cell r="Q278">
            <v>0</v>
          </cell>
          <cell r="R278">
            <v>100</v>
          </cell>
          <cell r="S278">
            <v>150</v>
          </cell>
          <cell r="T278">
            <v>150</v>
          </cell>
          <cell r="U278">
            <v>100</v>
          </cell>
          <cell r="V278">
            <v>100</v>
          </cell>
          <cell r="W278">
            <v>0</v>
          </cell>
          <cell r="X278">
            <v>100</v>
          </cell>
          <cell r="Y278">
            <v>21</v>
          </cell>
        </row>
        <row r="279">
          <cell r="B279" t="str">
            <v>7AK246</v>
          </cell>
          <cell r="C279">
            <v>-12132</v>
          </cell>
          <cell r="D279" t="str">
            <v>神经内科</v>
          </cell>
          <cell r="E279">
            <v>17858282342</v>
          </cell>
          <cell r="F279" t="str">
            <v>2020年</v>
          </cell>
          <cell r="G279" t="str">
            <v>规培研究生</v>
          </cell>
          <cell r="H279" t="str">
            <v>执业医师</v>
          </cell>
          <cell r="I279" t="str">
            <v>神经内科</v>
          </cell>
        </row>
        <row r="279">
          <cell r="M279">
            <v>0</v>
          </cell>
          <cell r="N279">
            <v>0</v>
          </cell>
          <cell r="O279">
            <v>0</v>
          </cell>
          <cell r="P279">
            <v>0</v>
          </cell>
          <cell r="Q279">
            <v>0</v>
          </cell>
          <cell r="R279">
            <v>100</v>
          </cell>
          <cell r="S279">
            <v>150</v>
          </cell>
          <cell r="T279">
            <v>150</v>
          </cell>
          <cell r="U279">
            <v>100</v>
          </cell>
          <cell r="V279">
            <v>100</v>
          </cell>
          <cell r="W279">
            <v>0</v>
          </cell>
          <cell r="X279">
            <v>100</v>
          </cell>
          <cell r="Y279">
            <v>21</v>
          </cell>
        </row>
        <row r="280">
          <cell r="B280" t="str">
            <v>7AK244</v>
          </cell>
          <cell r="C280">
            <v>-12130</v>
          </cell>
          <cell r="D280" t="str">
            <v>神经内科</v>
          </cell>
          <cell r="E280">
            <v>15888278708</v>
          </cell>
          <cell r="F280" t="str">
            <v>2020年</v>
          </cell>
          <cell r="G280" t="str">
            <v>规培研究生</v>
          </cell>
          <cell r="H280" t="str">
            <v>执业医师</v>
          </cell>
          <cell r="I280" t="str">
            <v>神经内科</v>
          </cell>
        </row>
        <row r="280">
          <cell r="M280">
            <v>0</v>
          </cell>
          <cell r="N280">
            <v>0</v>
          </cell>
          <cell r="O280">
            <v>0</v>
          </cell>
          <cell r="P280">
            <v>0</v>
          </cell>
          <cell r="Q280">
            <v>0</v>
          </cell>
          <cell r="R280">
            <v>100</v>
          </cell>
          <cell r="S280">
            <v>150</v>
          </cell>
          <cell r="T280">
            <v>150</v>
          </cell>
          <cell r="U280">
            <v>100</v>
          </cell>
          <cell r="V280">
            <v>100</v>
          </cell>
          <cell r="W280">
            <v>0</v>
          </cell>
          <cell r="X280">
            <v>100</v>
          </cell>
          <cell r="Y280">
            <v>21</v>
          </cell>
        </row>
        <row r="281">
          <cell r="B281" t="str">
            <v>7AK251</v>
          </cell>
          <cell r="C281">
            <v>-12137</v>
          </cell>
          <cell r="D281" t="str">
            <v>神经内科</v>
          </cell>
          <cell r="E281">
            <v>18132525051</v>
          </cell>
          <cell r="F281" t="str">
            <v>2020年</v>
          </cell>
          <cell r="G281" t="str">
            <v>规培研究生</v>
          </cell>
          <cell r="H281" t="str">
            <v>执业医师</v>
          </cell>
          <cell r="I281" t="str">
            <v>神经内科</v>
          </cell>
        </row>
        <row r="281">
          <cell r="M281">
            <v>0</v>
          </cell>
          <cell r="N281">
            <v>0</v>
          </cell>
          <cell r="O281">
            <v>40</v>
          </cell>
          <cell r="P281">
            <v>40</v>
          </cell>
          <cell r="Q281">
            <v>0</v>
          </cell>
          <cell r="R281">
            <v>100</v>
          </cell>
          <cell r="S281">
            <v>150</v>
          </cell>
          <cell r="T281">
            <v>150</v>
          </cell>
          <cell r="U281">
            <v>0</v>
          </cell>
          <cell r="V281">
            <v>0</v>
          </cell>
          <cell r="W281">
            <v>0</v>
          </cell>
          <cell r="X281">
            <v>100</v>
          </cell>
          <cell r="Y281">
            <v>21</v>
          </cell>
        </row>
        <row r="282">
          <cell r="B282" t="str">
            <v>7AK254</v>
          </cell>
          <cell r="C282">
            <v>-12140</v>
          </cell>
          <cell r="D282" t="str">
            <v>神经内科</v>
          </cell>
          <cell r="E282">
            <v>13345709259</v>
          </cell>
          <cell r="F282" t="str">
            <v>2020年</v>
          </cell>
          <cell r="G282" t="str">
            <v>规培研究生</v>
          </cell>
          <cell r="H282" t="str">
            <v>执业医师</v>
          </cell>
          <cell r="I282" t="str">
            <v>神经内科</v>
          </cell>
        </row>
        <row r="282">
          <cell r="M282">
            <v>0</v>
          </cell>
          <cell r="N282">
            <v>0</v>
          </cell>
          <cell r="O282">
            <v>0</v>
          </cell>
          <cell r="P282">
            <v>0</v>
          </cell>
          <cell r="Q282">
            <v>0</v>
          </cell>
          <cell r="R282">
            <v>100</v>
          </cell>
          <cell r="S282">
            <v>150</v>
          </cell>
          <cell r="T282">
            <v>150</v>
          </cell>
          <cell r="U282">
            <v>100</v>
          </cell>
          <cell r="V282">
            <v>100</v>
          </cell>
          <cell r="W282">
            <v>0</v>
          </cell>
          <cell r="X282">
            <v>100</v>
          </cell>
          <cell r="Y282">
            <v>21</v>
          </cell>
        </row>
        <row r="283">
          <cell r="B283" t="str">
            <v>7AK247</v>
          </cell>
          <cell r="C283">
            <v>-12133</v>
          </cell>
          <cell r="D283" t="str">
            <v>神经内科</v>
          </cell>
          <cell r="E283">
            <v>15267752773</v>
          </cell>
          <cell r="F283" t="str">
            <v>2020年</v>
          </cell>
          <cell r="G283" t="str">
            <v>规培研究生</v>
          </cell>
          <cell r="H283" t="str">
            <v>执业医师</v>
          </cell>
          <cell r="I283" t="str">
            <v>神经内科</v>
          </cell>
        </row>
        <row r="283">
          <cell r="M283">
            <v>0</v>
          </cell>
          <cell r="N283">
            <v>0</v>
          </cell>
          <cell r="O283">
            <v>0</v>
          </cell>
          <cell r="P283">
            <v>0</v>
          </cell>
          <cell r="Q283">
            <v>0</v>
          </cell>
          <cell r="R283">
            <v>100</v>
          </cell>
          <cell r="S283">
            <v>150</v>
          </cell>
          <cell r="T283">
            <v>150</v>
          </cell>
          <cell r="U283">
            <v>100</v>
          </cell>
          <cell r="V283">
            <v>100</v>
          </cell>
          <cell r="W283">
            <v>0</v>
          </cell>
          <cell r="X283">
            <v>100</v>
          </cell>
          <cell r="Y283">
            <v>21</v>
          </cell>
        </row>
        <row r="284">
          <cell r="B284" t="str">
            <v>7AK242</v>
          </cell>
          <cell r="C284">
            <v>-12128</v>
          </cell>
          <cell r="D284" t="str">
            <v>神经内科</v>
          </cell>
          <cell r="E284">
            <v>13857778295</v>
          </cell>
          <cell r="F284" t="str">
            <v>2020年</v>
          </cell>
          <cell r="G284" t="str">
            <v>规培研究生</v>
          </cell>
          <cell r="H284" t="str">
            <v>执业医师</v>
          </cell>
          <cell r="I284" t="str">
            <v>神经内科</v>
          </cell>
        </row>
        <row r="284">
          <cell r="M284">
            <v>0</v>
          </cell>
          <cell r="N284">
            <v>0</v>
          </cell>
          <cell r="O284">
            <v>0</v>
          </cell>
          <cell r="P284">
            <v>0</v>
          </cell>
          <cell r="Q284">
            <v>0</v>
          </cell>
          <cell r="R284">
            <v>100</v>
          </cell>
          <cell r="S284">
            <v>150</v>
          </cell>
          <cell r="T284">
            <v>150</v>
          </cell>
          <cell r="U284">
            <v>100</v>
          </cell>
          <cell r="V284">
            <v>100</v>
          </cell>
          <cell r="W284">
            <v>0</v>
          </cell>
          <cell r="X284">
            <v>100</v>
          </cell>
          <cell r="Y284">
            <v>21</v>
          </cell>
        </row>
        <row r="285">
          <cell r="B285" t="str">
            <v>7AK017</v>
          </cell>
          <cell r="C285">
            <v>-11695</v>
          </cell>
          <cell r="D285" t="str">
            <v>神经内科</v>
          </cell>
          <cell r="E285">
            <v>15257712208</v>
          </cell>
          <cell r="F285" t="str">
            <v>2020年</v>
          </cell>
          <cell r="G285" t="str">
            <v>规培研究生</v>
          </cell>
          <cell r="H285" t="str">
            <v>执业医师</v>
          </cell>
          <cell r="I285" t="str">
            <v>呼吸内科</v>
          </cell>
        </row>
        <row r="285">
          <cell r="M285">
            <v>0</v>
          </cell>
          <cell r="N285">
            <v>0</v>
          </cell>
          <cell r="O285">
            <v>0</v>
          </cell>
          <cell r="P285">
            <v>0</v>
          </cell>
          <cell r="Q285">
            <v>0</v>
          </cell>
          <cell r="R285">
            <v>100</v>
          </cell>
          <cell r="S285">
            <v>150</v>
          </cell>
          <cell r="T285">
            <v>150</v>
          </cell>
          <cell r="U285">
            <v>100</v>
          </cell>
          <cell r="V285">
            <v>100</v>
          </cell>
          <cell r="W285">
            <v>0</v>
          </cell>
          <cell r="X285">
            <v>100</v>
          </cell>
          <cell r="Y285">
            <v>21</v>
          </cell>
        </row>
        <row r="286">
          <cell r="B286" t="str">
            <v>7AK253</v>
          </cell>
          <cell r="C286">
            <v>-12139</v>
          </cell>
          <cell r="D286" t="str">
            <v>神经内科</v>
          </cell>
          <cell r="E286">
            <v>15267755093</v>
          </cell>
          <cell r="F286" t="str">
            <v>2020年</v>
          </cell>
          <cell r="G286" t="str">
            <v>规培研究生</v>
          </cell>
          <cell r="H286" t="str">
            <v>执业医师</v>
          </cell>
          <cell r="I286" t="str">
            <v>放射科</v>
          </cell>
        </row>
        <row r="286">
          <cell r="M286">
            <v>0</v>
          </cell>
          <cell r="N286">
            <v>0</v>
          </cell>
          <cell r="O286">
            <v>0</v>
          </cell>
          <cell r="P286">
            <v>0</v>
          </cell>
          <cell r="Q286">
            <v>0</v>
          </cell>
          <cell r="R286">
            <v>100</v>
          </cell>
          <cell r="S286">
            <v>150</v>
          </cell>
          <cell r="T286">
            <v>150</v>
          </cell>
          <cell r="U286">
            <v>100</v>
          </cell>
          <cell r="V286">
            <v>100</v>
          </cell>
          <cell r="W286">
            <v>0</v>
          </cell>
          <cell r="X286">
            <v>100</v>
          </cell>
          <cell r="Y286">
            <v>21</v>
          </cell>
        </row>
        <row r="287">
          <cell r="B287" t="str">
            <v>7AK023</v>
          </cell>
          <cell r="C287">
            <v>-11701</v>
          </cell>
          <cell r="D287" t="str">
            <v>神经内科</v>
          </cell>
          <cell r="E287">
            <v>15168758805</v>
          </cell>
          <cell r="F287" t="str">
            <v>2020年</v>
          </cell>
          <cell r="G287" t="str">
            <v>规培研究生</v>
          </cell>
          <cell r="H287" t="str">
            <v>执业医师</v>
          </cell>
          <cell r="I287" t="str">
            <v>神经内科</v>
          </cell>
        </row>
        <row r="287">
          <cell r="M287">
            <v>0</v>
          </cell>
          <cell r="N287">
            <v>0</v>
          </cell>
          <cell r="O287">
            <v>0</v>
          </cell>
          <cell r="P287">
            <v>0</v>
          </cell>
          <cell r="Q287">
            <v>0</v>
          </cell>
          <cell r="R287">
            <v>100</v>
          </cell>
          <cell r="S287">
            <v>150</v>
          </cell>
          <cell r="T287">
            <v>150</v>
          </cell>
          <cell r="U287">
            <v>100</v>
          </cell>
          <cell r="V287">
            <v>100</v>
          </cell>
          <cell r="W287">
            <v>0</v>
          </cell>
          <cell r="X287">
            <v>100</v>
          </cell>
          <cell r="Y287">
            <v>21</v>
          </cell>
        </row>
        <row r="288">
          <cell r="B288" t="str">
            <v>7AK319</v>
          </cell>
          <cell r="C288">
            <v>-12205</v>
          </cell>
          <cell r="D288" t="str">
            <v>外科（神经外科方向）</v>
          </cell>
          <cell r="E288">
            <v>13736343965</v>
          </cell>
          <cell r="F288" t="str">
            <v>2020年</v>
          </cell>
          <cell r="G288" t="str">
            <v>规培研究生</v>
          </cell>
          <cell r="H288" t="str">
            <v>执业医师</v>
          </cell>
          <cell r="I288" t="str">
            <v>神经外科急诊</v>
          </cell>
        </row>
        <row r="288">
          <cell r="M288">
            <v>0</v>
          </cell>
          <cell r="N288">
            <v>0</v>
          </cell>
          <cell r="O288">
            <v>0</v>
          </cell>
          <cell r="P288">
            <v>0</v>
          </cell>
          <cell r="Q288">
            <v>0</v>
          </cell>
          <cell r="R288">
            <v>100</v>
          </cell>
          <cell r="S288">
            <v>150</v>
          </cell>
          <cell r="T288">
            <v>150</v>
          </cell>
          <cell r="U288">
            <v>0</v>
          </cell>
          <cell r="V288">
            <v>0</v>
          </cell>
          <cell r="W288">
            <v>0</v>
          </cell>
          <cell r="X288">
            <v>100</v>
          </cell>
          <cell r="Y288">
            <v>21</v>
          </cell>
        </row>
        <row r="289">
          <cell r="B289" t="str">
            <v>7AK326</v>
          </cell>
          <cell r="C289">
            <v>-12212</v>
          </cell>
          <cell r="D289" t="str">
            <v>外科（神经外科方向）</v>
          </cell>
          <cell r="E289">
            <v>13588251257</v>
          </cell>
          <cell r="F289" t="str">
            <v>2020年</v>
          </cell>
          <cell r="G289" t="str">
            <v>规培研究生</v>
          </cell>
          <cell r="H289" t="str">
            <v>执业医师</v>
          </cell>
          <cell r="I289" t="str">
            <v>骨科</v>
          </cell>
        </row>
        <row r="289">
          <cell r="M289">
            <v>0</v>
          </cell>
          <cell r="N289">
            <v>0</v>
          </cell>
          <cell r="O289">
            <v>0</v>
          </cell>
          <cell r="P289">
            <v>0</v>
          </cell>
          <cell r="Q289">
            <v>0</v>
          </cell>
          <cell r="R289">
            <v>100</v>
          </cell>
          <cell r="S289">
            <v>150</v>
          </cell>
          <cell r="T289">
            <v>150</v>
          </cell>
          <cell r="U289">
            <v>100</v>
          </cell>
          <cell r="V289">
            <v>100</v>
          </cell>
          <cell r="W289">
            <v>0</v>
          </cell>
          <cell r="X289">
            <v>100</v>
          </cell>
          <cell r="Y289">
            <v>21</v>
          </cell>
        </row>
        <row r="290">
          <cell r="B290" t="str">
            <v>7AK322</v>
          </cell>
          <cell r="C290">
            <v>-12208</v>
          </cell>
          <cell r="D290" t="str">
            <v>外科（神经外科方向）</v>
          </cell>
          <cell r="E290">
            <v>15381562833</v>
          </cell>
          <cell r="F290" t="str">
            <v>2020年</v>
          </cell>
          <cell r="G290" t="str">
            <v>规培研究生</v>
          </cell>
          <cell r="H290" t="str">
            <v>执业医师</v>
          </cell>
          <cell r="I290" t="str">
            <v>心胸外科</v>
          </cell>
        </row>
        <row r="290">
          <cell r="M290">
            <v>0</v>
          </cell>
          <cell r="N290">
            <v>0</v>
          </cell>
          <cell r="O290">
            <v>0</v>
          </cell>
          <cell r="P290">
            <v>0</v>
          </cell>
          <cell r="Q290">
            <v>0</v>
          </cell>
          <cell r="R290">
            <v>100</v>
          </cell>
          <cell r="S290">
            <v>150</v>
          </cell>
          <cell r="T290">
            <v>150</v>
          </cell>
          <cell r="U290">
            <v>100</v>
          </cell>
          <cell r="V290">
            <v>100</v>
          </cell>
          <cell r="W290">
            <v>0</v>
          </cell>
          <cell r="X290">
            <v>100</v>
          </cell>
          <cell r="Y290">
            <v>21</v>
          </cell>
        </row>
        <row r="291">
          <cell r="B291" t="str">
            <v>7AK320</v>
          </cell>
          <cell r="C291">
            <v>-12206</v>
          </cell>
          <cell r="D291" t="str">
            <v>外科（神经外科方向）</v>
          </cell>
          <cell r="E291">
            <v>18019316836</v>
          </cell>
          <cell r="F291" t="str">
            <v>2020年</v>
          </cell>
          <cell r="G291" t="str">
            <v>规培研究生</v>
          </cell>
          <cell r="H291" t="str">
            <v>执业医师</v>
          </cell>
          <cell r="I291" t="str">
            <v>骨科</v>
          </cell>
        </row>
        <row r="291">
          <cell r="M291">
            <v>0</v>
          </cell>
          <cell r="N291">
            <v>0</v>
          </cell>
          <cell r="O291">
            <v>0</v>
          </cell>
          <cell r="P291">
            <v>0</v>
          </cell>
          <cell r="Q291">
            <v>0</v>
          </cell>
          <cell r="R291">
            <v>100</v>
          </cell>
          <cell r="S291">
            <v>150</v>
          </cell>
          <cell r="T291">
            <v>150</v>
          </cell>
          <cell r="U291">
            <v>100</v>
          </cell>
          <cell r="V291">
            <v>100</v>
          </cell>
          <cell r="W291">
            <v>0</v>
          </cell>
          <cell r="X291">
            <v>100</v>
          </cell>
          <cell r="Y291">
            <v>21</v>
          </cell>
        </row>
        <row r="292">
          <cell r="B292" t="str">
            <v>7AK323</v>
          </cell>
          <cell r="C292">
            <v>-12209</v>
          </cell>
          <cell r="D292" t="str">
            <v>外科（神经外科方向）</v>
          </cell>
          <cell r="E292">
            <v>15168757569</v>
          </cell>
          <cell r="F292" t="str">
            <v>2020年</v>
          </cell>
          <cell r="G292" t="str">
            <v>规培研究生</v>
          </cell>
          <cell r="H292" t="str">
            <v>执业医师</v>
          </cell>
          <cell r="I292" t="str">
            <v>心胸外科</v>
          </cell>
        </row>
        <row r="292">
          <cell r="M292">
            <v>0</v>
          </cell>
          <cell r="N292">
            <v>0</v>
          </cell>
          <cell r="O292">
            <v>0</v>
          </cell>
          <cell r="P292">
            <v>0</v>
          </cell>
          <cell r="Q292">
            <v>0</v>
          </cell>
          <cell r="R292">
            <v>100</v>
          </cell>
          <cell r="S292">
            <v>150</v>
          </cell>
          <cell r="T292">
            <v>150</v>
          </cell>
          <cell r="U292">
            <v>100</v>
          </cell>
          <cell r="V292">
            <v>100</v>
          </cell>
          <cell r="W292">
            <v>0</v>
          </cell>
          <cell r="X292">
            <v>100</v>
          </cell>
          <cell r="Y292">
            <v>21</v>
          </cell>
        </row>
        <row r="293">
          <cell r="B293" t="str">
            <v>7AK324</v>
          </cell>
          <cell r="C293">
            <v>-12210</v>
          </cell>
          <cell r="D293" t="str">
            <v>外科（神经外科方向）</v>
          </cell>
          <cell r="E293">
            <v>13417042165</v>
          </cell>
          <cell r="F293" t="str">
            <v>2020年</v>
          </cell>
          <cell r="G293" t="str">
            <v>规培研究生</v>
          </cell>
          <cell r="H293" t="str">
            <v>执业医师</v>
          </cell>
          <cell r="I293" t="str">
            <v>骨科</v>
          </cell>
        </row>
        <row r="293">
          <cell r="M293">
            <v>0</v>
          </cell>
          <cell r="N293">
            <v>0</v>
          </cell>
          <cell r="O293">
            <v>0</v>
          </cell>
          <cell r="P293">
            <v>0</v>
          </cell>
          <cell r="Q293">
            <v>0</v>
          </cell>
          <cell r="R293">
            <v>100</v>
          </cell>
          <cell r="S293">
            <v>150</v>
          </cell>
          <cell r="T293">
            <v>150</v>
          </cell>
          <cell r="U293">
            <v>100</v>
          </cell>
          <cell r="V293">
            <v>100</v>
          </cell>
          <cell r="W293">
            <v>0</v>
          </cell>
          <cell r="X293">
            <v>100</v>
          </cell>
          <cell r="Y293">
            <v>21</v>
          </cell>
        </row>
        <row r="294">
          <cell r="B294" t="str">
            <v>7AK327</v>
          </cell>
          <cell r="C294">
            <v>-12213</v>
          </cell>
          <cell r="D294" t="str">
            <v>外科（神经外科方向）</v>
          </cell>
          <cell r="E294">
            <v>17816325337</v>
          </cell>
          <cell r="F294" t="str">
            <v>2020年</v>
          </cell>
          <cell r="G294" t="str">
            <v>规培研究生</v>
          </cell>
          <cell r="H294" t="str">
            <v>执业医师</v>
          </cell>
          <cell r="I294" t="str">
            <v>神经外科（脑外伤）</v>
          </cell>
        </row>
        <row r="294">
          <cell r="M294">
            <v>0</v>
          </cell>
          <cell r="N294">
            <v>0</v>
          </cell>
          <cell r="O294">
            <v>0</v>
          </cell>
          <cell r="P294">
            <v>0</v>
          </cell>
          <cell r="Q294">
            <v>0</v>
          </cell>
          <cell r="R294">
            <v>100</v>
          </cell>
          <cell r="S294">
            <v>150</v>
          </cell>
          <cell r="T294">
            <v>150</v>
          </cell>
          <cell r="U294">
            <v>100</v>
          </cell>
          <cell r="V294">
            <v>100</v>
          </cell>
          <cell r="W294">
            <v>0</v>
          </cell>
          <cell r="X294">
            <v>100</v>
          </cell>
          <cell r="Y294">
            <v>21</v>
          </cell>
        </row>
        <row r="295">
          <cell r="B295" t="str">
            <v>7AK325</v>
          </cell>
          <cell r="C295">
            <v>-12211</v>
          </cell>
          <cell r="D295" t="str">
            <v>外科（神经外科方向）</v>
          </cell>
          <cell r="E295">
            <v>13758758764</v>
          </cell>
          <cell r="F295" t="str">
            <v>2020年</v>
          </cell>
          <cell r="G295" t="str">
            <v>规培研究生</v>
          </cell>
          <cell r="H295" t="str">
            <v>执业医师</v>
          </cell>
          <cell r="I295" t="str">
            <v>神经外科（脑肿瘤）</v>
          </cell>
        </row>
        <row r="295">
          <cell r="M295">
            <v>0</v>
          </cell>
          <cell r="N295">
            <v>0</v>
          </cell>
          <cell r="O295">
            <v>0</v>
          </cell>
          <cell r="P295">
            <v>0</v>
          </cell>
          <cell r="Q295">
            <v>0</v>
          </cell>
          <cell r="R295">
            <v>100</v>
          </cell>
          <cell r="S295">
            <v>150</v>
          </cell>
          <cell r="T295">
            <v>150</v>
          </cell>
          <cell r="U295">
            <v>100</v>
          </cell>
          <cell r="V295">
            <v>100</v>
          </cell>
          <cell r="W295">
            <v>0</v>
          </cell>
          <cell r="X295">
            <v>100</v>
          </cell>
          <cell r="Y295">
            <v>21</v>
          </cell>
        </row>
        <row r="296">
          <cell r="B296" t="str">
            <v>7AK328</v>
          </cell>
          <cell r="C296">
            <v>-12214</v>
          </cell>
          <cell r="D296" t="str">
            <v>外科（神经外科方向）</v>
          </cell>
          <cell r="E296">
            <v>18867710252</v>
          </cell>
          <cell r="F296" t="str">
            <v>2020年</v>
          </cell>
          <cell r="G296" t="str">
            <v>规培研究生</v>
          </cell>
          <cell r="H296" t="str">
            <v>执业医师</v>
          </cell>
          <cell r="I296" t="str">
            <v>神经外科（脑血管病）</v>
          </cell>
        </row>
        <row r="296">
          <cell r="M296">
            <v>0</v>
          </cell>
          <cell r="N296">
            <v>0</v>
          </cell>
          <cell r="O296">
            <v>0</v>
          </cell>
          <cell r="P296">
            <v>0</v>
          </cell>
          <cell r="Q296">
            <v>0</v>
          </cell>
          <cell r="R296">
            <v>100</v>
          </cell>
          <cell r="S296">
            <v>150</v>
          </cell>
          <cell r="T296">
            <v>150</v>
          </cell>
          <cell r="U296">
            <v>100</v>
          </cell>
          <cell r="V296">
            <v>100</v>
          </cell>
          <cell r="W296">
            <v>0</v>
          </cell>
          <cell r="X296">
            <v>100</v>
          </cell>
          <cell r="Y296">
            <v>21</v>
          </cell>
        </row>
        <row r="297">
          <cell r="B297" t="str">
            <v>7AK321</v>
          </cell>
          <cell r="C297">
            <v>-12207</v>
          </cell>
          <cell r="D297" t="str">
            <v>外科（神经外科方向）</v>
          </cell>
          <cell r="E297">
            <v>18072911710</v>
          </cell>
          <cell r="F297" t="str">
            <v>2020年</v>
          </cell>
          <cell r="G297" t="str">
            <v>规培研究生</v>
          </cell>
          <cell r="H297" t="str">
            <v>执业医师</v>
          </cell>
          <cell r="I297" t="str">
            <v>神经外科（脊柱脊髓）</v>
          </cell>
        </row>
        <row r="297">
          <cell r="M297">
            <v>0</v>
          </cell>
          <cell r="N297">
            <v>0</v>
          </cell>
          <cell r="O297">
            <v>0</v>
          </cell>
          <cell r="P297">
            <v>0</v>
          </cell>
          <cell r="Q297">
            <v>0</v>
          </cell>
          <cell r="R297">
            <v>100</v>
          </cell>
          <cell r="S297">
            <v>150</v>
          </cell>
          <cell r="T297">
            <v>150</v>
          </cell>
          <cell r="U297">
            <v>100</v>
          </cell>
          <cell r="V297">
            <v>100</v>
          </cell>
          <cell r="W297">
            <v>0</v>
          </cell>
          <cell r="X297">
            <v>100</v>
          </cell>
          <cell r="Y297">
            <v>21</v>
          </cell>
        </row>
        <row r="298">
          <cell r="B298" t="str">
            <v>7AK005</v>
          </cell>
          <cell r="C298">
            <v>-11683</v>
          </cell>
          <cell r="D298" t="str">
            <v>外科（神经外科方向）</v>
          </cell>
          <cell r="E298">
            <v>18267832068</v>
          </cell>
          <cell r="F298" t="str">
            <v>2020年</v>
          </cell>
          <cell r="G298" t="str">
            <v>规培研究生</v>
          </cell>
          <cell r="H298" t="str">
            <v>执业医师</v>
          </cell>
          <cell r="I298" t="str">
            <v>神经外科急诊</v>
          </cell>
        </row>
        <row r="298">
          <cell r="M298">
            <v>0</v>
          </cell>
          <cell r="N298">
            <v>0</v>
          </cell>
          <cell r="O298">
            <v>0</v>
          </cell>
          <cell r="P298">
            <v>0</v>
          </cell>
          <cell r="Q298">
            <v>0</v>
          </cell>
          <cell r="R298">
            <v>100</v>
          </cell>
          <cell r="S298">
            <v>150</v>
          </cell>
          <cell r="T298">
            <v>150</v>
          </cell>
          <cell r="U298">
            <v>100</v>
          </cell>
          <cell r="V298">
            <v>100</v>
          </cell>
          <cell r="W298">
            <v>0</v>
          </cell>
          <cell r="X298">
            <v>100</v>
          </cell>
          <cell r="Y298">
            <v>21</v>
          </cell>
        </row>
        <row r="299">
          <cell r="B299" t="str">
            <v>7AK310</v>
          </cell>
          <cell r="C299">
            <v>-12196</v>
          </cell>
          <cell r="D299" t="str">
            <v>外科（泌尿外科）</v>
          </cell>
          <cell r="E299">
            <v>15858597696</v>
          </cell>
          <cell r="F299" t="str">
            <v>2020年</v>
          </cell>
          <cell r="G299" t="str">
            <v>规培研究生</v>
          </cell>
          <cell r="H299" t="str">
            <v>执业医师</v>
          </cell>
          <cell r="I299" t="str">
            <v>骨科</v>
          </cell>
        </row>
        <row r="299">
          <cell r="M299">
            <v>0</v>
          </cell>
          <cell r="N299">
            <v>0</v>
          </cell>
          <cell r="O299">
            <v>0</v>
          </cell>
          <cell r="P299">
            <v>0</v>
          </cell>
          <cell r="Q299">
            <v>0</v>
          </cell>
          <cell r="R299">
            <v>100</v>
          </cell>
          <cell r="S299">
            <v>150</v>
          </cell>
          <cell r="T299">
            <v>150</v>
          </cell>
          <cell r="U299">
            <v>100</v>
          </cell>
          <cell r="V299">
            <v>100</v>
          </cell>
          <cell r="W299">
            <v>0</v>
          </cell>
          <cell r="X299">
            <v>100</v>
          </cell>
          <cell r="Y299">
            <v>21</v>
          </cell>
        </row>
        <row r="300">
          <cell r="B300" t="str">
            <v>7AK304</v>
          </cell>
          <cell r="C300">
            <v>-12190</v>
          </cell>
          <cell r="D300" t="str">
            <v>外科（泌尿外科）</v>
          </cell>
          <cell r="E300">
            <v>18976524129</v>
          </cell>
          <cell r="F300" t="str">
            <v>2020年</v>
          </cell>
          <cell r="G300" t="str">
            <v>规培研究生</v>
          </cell>
          <cell r="H300" t="str">
            <v>执业医师</v>
          </cell>
          <cell r="I300" t="str">
            <v>泌尿外科（移植科）</v>
          </cell>
        </row>
        <row r="300">
          <cell r="M300">
            <v>0</v>
          </cell>
          <cell r="N300">
            <v>0</v>
          </cell>
          <cell r="O300">
            <v>0</v>
          </cell>
          <cell r="P300">
            <v>0</v>
          </cell>
          <cell r="Q300">
            <v>0</v>
          </cell>
          <cell r="R300">
            <v>100</v>
          </cell>
          <cell r="S300">
            <v>150</v>
          </cell>
          <cell r="T300">
            <v>150</v>
          </cell>
          <cell r="U300">
            <v>100</v>
          </cell>
          <cell r="V300">
            <v>100</v>
          </cell>
          <cell r="W300">
            <v>0</v>
          </cell>
          <cell r="X300">
            <v>100</v>
          </cell>
          <cell r="Y300">
            <v>21</v>
          </cell>
        </row>
        <row r="301">
          <cell r="B301" t="str">
            <v>7AK278</v>
          </cell>
          <cell r="C301">
            <v>-12164</v>
          </cell>
          <cell r="D301" t="str">
            <v>外科</v>
          </cell>
          <cell r="E301">
            <v>13957752021</v>
          </cell>
          <cell r="F301" t="str">
            <v>2020年</v>
          </cell>
          <cell r="G301" t="str">
            <v>规培研究生</v>
          </cell>
          <cell r="H301" t="str">
            <v>执业医师</v>
          </cell>
          <cell r="I301" t="str">
            <v>神经外科</v>
          </cell>
        </row>
        <row r="301">
          <cell r="M301">
            <v>0</v>
          </cell>
          <cell r="N301">
            <v>0</v>
          </cell>
          <cell r="O301">
            <v>0</v>
          </cell>
          <cell r="P301">
            <v>0</v>
          </cell>
          <cell r="Q301">
            <v>0</v>
          </cell>
          <cell r="R301">
            <v>100</v>
          </cell>
          <cell r="S301">
            <v>150</v>
          </cell>
          <cell r="T301">
            <v>150</v>
          </cell>
          <cell r="U301">
            <v>100</v>
          </cell>
          <cell r="V301">
            <v>100</v>
          </cell>
          <cell r="W301">
            <v>0</v>
          </cell>
          <cell r="X301">
            <v>100</v>
          </cell>
          <cell r="Y301">
            <v>21</v>
          </cell>
        </row>
        <row r="302">
          <cell r="B302" t="str">
            <v>7AK003</v>
          </cell>
          <cell r="C302">
            <v>-11681</v>
          </cell>
          <cell r="D302" t="str">
            <v>外科</v>
          </cell>
          <cell r="E302">
            <v>18267836208</v>
          </cell>
          <cell r="F302" t="str">
            <v>2020年</v>
          </cell>
          <cell r="G302" t="str">
            <v>规培研究生</v>
          </cell>
          <cell r="H302" t="str">
            <v>执业医师</v>
          </cell>
          <cell r="I302" t="str">
            <v>神经外科</v>
          </cell>
        </row>
        <row r="302">
          <cell r="M302">
            <v>0</v>
          </cell>
          <cell r="N302">
            <v>0</v>
          </cell>
          <cell r="O302">
            <v>0</v>
          </cell>
          <cell r="P302">
            <v>0</v>
          </cell>
          <cell r="Q302">
            <v>0</v>
          </cell>
          <cell r="R302">
            <v>100</v>
          </cell>
          <cell r="S302">
            <v>150</v>
          </cell>
          <cell r="T302">
            <v>150</v>
          </cell>
          <cell r="U302">
            <v>100</v>
          </cell>
          <cell r="V302">
            <v>100</v>
          </cell>
          <cell r="W302">
            <v>0</v>
          </cell>
          <cell r="X302">
            <v>100</v>
          </cell>
          <cell r="Y302">
            <v>21</v>
          </cell>
        </row>
        <row r="303">
          <cell r="B303" t="str">
            <v>7AK016</v>
          </cell>
          <cell r="C303">
            <v>-11694</v>
          </cell>
          <cell r="D303" t="str">
            <v>外科</v>
          </cell>
          <cell r="E303">
            <v>15888278765</v>
          </cell>
          <cell r="F303" t="str">
            <v>2020年</v>
          </cell>
          <cell r="G303" t="str">
            <v>规培研究生</v>
          </cell>
          <cell r="H303" t="str">
            <v>执业医师</v>
          </cell>
          <cell r="I303" t="str">
            <v>骨科</v>
          </cell>
        </row>
        <row r="303">
          <cell r="M303">
            <v>0</v>
          </cell>
          <cell r="N303">
            <v>0</v>
          </cell>
          <cell r="O303">
            <v>0</v>
          </cell>
          <cell r="P303">
            <v>0</v>
          </cell>
          <cell r="Q303">
            <v>0</v>
          </cell>
          <cell r="R303">
            <v>100</v>
          </cell>
          <cell r="S303">
            <v>150</v>
          </cell>
          <cell r="T303">
            <v>150</v>
          </cell>
          <cell r="U303">
            <v>100</v>
          </cell>
          <cell r="V303">
            <v>100</v>
          </cell>
          <cell r="W303">
            <v>0</v>
          </cell>
          <cell r="X303">
            <v>100</v>
          </cell>
          <cell r="Y303">
            <v>21</v>
          </cell>
        </row>
        <row r="304">
          <cell r="B304" t="str">
            <v>7AK012</v>
          </cell>
          <cell r="C304">
            <v>-11690</v>
          </cell>
          <cell r="D304" t="str">
            <v>外科</v>
          </cell>
          <cell r="E304">
            <v>15968767612</v>
          </cell>
          <cell r="F304" t="str">
            <v>2020年</v>
          </cell>
          <cell r="G304" t="str">
            <v>规培研究生</v>
          </cell>
          <cell r="H304" t="str">
            <v>执业医师</v>
          </cell>
          <cell r="I304" t="str">
            <v>血管外科</v>
          </cell>
        </row>
        <row r="304">
          <cell r="M304">
            <v>0</v>
          </cell>
          <cell r="N304">
            <v>0</v>
          </cell>
          <cell r="O304">
            <v>0</v>
          </cell>
          <cell r="P304">
            <v>0</v>
          </cell>
          <cell r="Q304">
            <v>0</v>
          </cell>
          <cell r="R304">
            <v>100</v>
          </cell>
          <cell r="S304">
            <v>150</v>
          </cell>
          <cell r="T304">
            <v>150</v>
          </cell>
          <cell r="U304">
            <v>100</v>
          </cell>
          <cell r="V304">
            <v>100</v>
          </cell>
          <cell r="W304">
            <v>0</v>
          </cell>
          <cell r="X304">
            <v>100</v>
          </cell>
          <cell r="Y304">
            <v>21</v>
          </cell>
        </row>
        <row r="305">
          <cell r="B305" t="str">
            <v>7AK277</v>
          </cell>
          <cell r="C305">
            <v>-12163</v>
          </cell>
          <cell r="D305" t="str">
            <v>外科</v>
          </cell>
          <cell r="E305">
            <v>13705870733</v>
          </cell>
          <cell r="F305" t="str">
            <v>2020年</v>
          </cell>
          <cell r="G305" t="str">
            <v>规培研究生</v>
          </cell>
          <cell r="H305" t="str">
            <v>执业医师</v>
          </cell>
          <cell r="I305" t="str">
            <v>结直肠肛门外科</v>
          </cell>
        </row>
        <row r="305">
          <cell r="M305">
            <v>0</v>
          </cell>
          <cell r="N305">
            <v>0</v>
          </cell>
          <cell r="O305">
            <v>0</v>
          </cell>
          <cell r="P305">
            <v>0</v>
          </cell>
          <cell r="Q305">
            <v>0</v>
          </cell>
          <cell r="R305">
            <v>100</v>
          </cell>
          <cell r="S305">
            <v>150</v>
          </cell>
          <cell r="T305">
            <v>150</v>
          </cell>
          <cell r="U305">
            <v>100</v>
          </cell>
          <cell r="V305">
            <v>100</v>
          </cell>
          <cell r="W305">
            <v>0</v>
          </cell>
          <cell r="X305">
            <v>100</v>
          </cell>
          <cell r="Y305">
            <v>21</v>
          </cell>
        </row>
        <row r="306">
          <cell r="B306" t="str">
            <v>7AK285</v>
          </cell>
          <cell r="C306">
            <v>-12171</v>
          </cell>
          <cell r="D306" t="str">
            <v>外科</v>
          </cell>
          <cell r="E306">
            <v>13676459640</v>
          </cell>
          <cell r="F306" t="str">
            <v>2020年</v>
          </cell>
          <cell r="G306" t="str">
            <v>规培研究生</v>
          </cell>
          <cell r="H306" t="str">
            <v>执业医师</v>
          </cell>
          <cell r="I306" t="str">
            <v>泌尿外科</v>
          </cell>
        </row>
        <row r="306">
          <cell r="M306">
            <v>0</v>
          </cell>
          <cell r="N306">
            <v>0</v>
          </cell>
          <cell r="O306">
            <v>0</v>
          </cell>
          <cell r="P306">
            <v>0</v>
          </cell>
          <cell r="Q306">
            <v>0</v>
          </cell>
          <cell r="R306">
            <v>100</v>
          </cell>
          <cell r="S306">
            <v>150</v>
          </cell>
          <cell r="T306">
            <v>150</v>
          </cell>
          <cell r="U306">
            <v>100</v>
          </cell>
          <cell r="V306">
            <v>100</v>
          </cell>
          <cell r="W306">
            <v>0</v>
          </cell>
          <cell r="X306">
            <v>100</v>
          </cell>
          <cell r="Y306">
            <v>21</v>
          </cell>
        </row>
        <row r="307">
          <cell r="B307" t="str">
            <v>7AK314</v>
          </cell>
          <cell r="C307">
            <v>-12200</v>
          </cell>
          <cell r="D307" t="str">
            <v>外科（心胸外科）</v>
          </cell>
          <cell r="E307">
            <v>15058366955</v>
          </cell>
          <cell r="F307" t="str">
            <v>2020年</v>
          </cell>
          <cell r="G307" t="str">
            <v>规培研究生</v>
          </cell>
          <cell r="H307" t="str">
            <v>执业医师</v>
          </cell>
          <cell r="I307" t="str">
            <v>心胸外科</v>
          </cell>
        </row>
        <row r="307">
          <cell r="M307">
            <v>0</v>
          </cell>
          <cell r="N307">
            <v>0</v>
          </cell>
          <cell r="O307">
            <v>0</v>
          </cell>
          <cell r="P307">
            <v>0</v>
          </cell>
          <cell r="Q307">
            <v>0</v>
          </cell>
          <cell r="R307">
            <v>100</v>
          </cell>
          <cell r="S307">
            <v>150</v>
          </cell>
          <cell r="T307">
            <v>150</v>
          </cell>
          <cell r="U307">
            <v>100</v>
          </cell>
          <cell r="V307">
            <v>100</v>
          </cell>
          <cell r="W307">
            <v>0</v>
          </cell>
          <cell r="X307">
            <v>100</v>
          </cell>
          <cell r="Y307">
            <v>21</v>
          </cell>
        </row>
        <row r="308">
          <cell r="B308" t="str">
            <v>7AK318</v>
          </cell>
          <cell r="C308">
            <v>-12204</v>
          </cell>
          <cell r="D308" t="str">
            <v>外科（心胸外科）</v>
          </cell>
          <cell r="E308">
            <v>13655773062</v>
          </cell>
          <cell r="F308" t="str">
            <v>2020年</v>
          </cell>
          <cell r="G308" t="str">
            <v>规培研究生</v>
          </cell>
          <cell r="H308" t="str">
            <v>执业医师</v>
          </cell>
          <cell r="I308" t="str">
            <v>泌尿外科</v>
          </cell>
        </row>
        <row r="308">
          <cell r="M308">
            <v>0</v>
          </cell>
          <cell r="N308">
            <v>0</v>
          </cell>
          <cell r="O308">
            <v>0</v>
          </cell>
          <cell r="P308">
            <v>0</v>
          </cell>
          <cell r="Q308">
            <v>0</v>
          </cell>
          <cell r="R308">
            <v>100</v>
          </cell>
          <cell r="S308">
            <v>150</v>
          </cell>
          <cell r="T308">
            <v>150</v>
          </cell>
          <cell r="U308">
            <v>0</v>
          </cell>
          <cell r="V308">
            <v>0</v>
          </cell>
          <cell r="W308">
            <v>0</v>
          </cell>
          <cell r="X308">
            <v>100</v>
          </cell>
          <cell r="Y308">
            <v>21</v>
          </cell>
        </row>
        <row r="309">
          <cell r="B309" t="str">
            <v>7AK347</v>
          </cell>
          <cell r="C309">
            <v>-12233</v>
          </cell>
          <cell r="D309" t="str">
            <v>外科</v>
          </cell>
          <cell r="E309">
            <v>18757713762</v>
          </cell>
          <cell r="F309" t="str">
            <v>2020年</v>
          </cell>
          <cell r="G309" t="str">
            <v>规培研究生</v>
          </cell>
          <cell r="H309" t="str">
            <v>执业医师</v>
          </cell>
          <cell r="I309" t="str">
            <v>骨科</v>
          </cell>
        </row>
        <row r="309">
          <cell r="M309">
            <v>0</v>
          </cell>
          <cell r="N309">
            <v>0</v>
          </cell>
          <cell r="O309">
            <v>0</v>
          </cell>
          <cell r="P309">
            <v>0</v>
          </cell>
          <cell r="Q309">
            <v>0</v>
          </cell>
          <cell r="R309">
            <v>100</v>
          </cell>
          <cell r="S309">
            <v>150</v>
          </cell>
          <cell r="T309">
            <v>150</v>
          </cell>
          <cell r="U309">
            <v>100</v>
          </cell>
          <cell r="V309">
            <v>100</v>
          </cell>
          <cell r="W309">
            <v>0</v>
          </cell>
          <cell r="X309">
            <v>100</v>
          </cell>
          <cell r="Y309">
            <v>21</v>
          </cell>
        </row>
        <row r="310">
          <cell r="B310" t="str">
            <v>7AK006</v>
          </cell>
          <cell r="C310">
            <v>-11684</v>
          </cell>
          <cell r="D310" t="str">
            <v>外科</v>
          </cell>
          <cell r="E310">
            <v>15968768397</v>
          </cell>
          <cell r="F310" t="str">
            <v>2020年</v>
          </cell>
          <cell r="G310" t="str">
            <v>规培研究生</v>
          </cell>
          <cell r="H310" t="str">
            <v>执业医师</v>
          </cell>
          <cell r="I310" t="str">
            <v>肝胆外科</v>
          </cell>
        </row>
        <row r="310">
          <cell r="M310">
            <v>0</v>
          </cell>
          <cell r="N310">
            <v>0</v>
          </cell>
          <cell r="O310">
            <v>0</v>
          </cell>
          <cell r="P310">
            <v>0</v>
          </cell>
          <cell r="Q310">
            <v>0</v>
          </cell>
          <cell r="R310">
            <v>100</v>
          </cell>
          <cell r="S310">
            <v>150</v>
          </cell>
          <cell r="T310">
            <v>150</v>
          </cell>
          <cell r="U310">
            <v>100</v>
          </cell>
          <cell r="V310">
            <v>100</v>
          </cell>
          <cell r="W310">
            <v>0</v>
          </cell>
          <cell r="X310">
            <v>100</v>
          </cell>
          <cell r="Y310">
            <v>21</v>
          </cell>
        </row>
        <row r="311">
          <cell r="B311" t="str">
            <v>7AK346</v>
          </cell>
          <cell r="C311">
            <v>-12232</v>
          </cell>
          <cell r="D311" t="str">
            <v>外科</v>
          </cell>
          <cell r="E311">
            <v>17858282353</v>
          </cell>
          <cell r="F311" t="str">
            <v>2020年</v>
          </cell>
          <cell r="G311" t="str">
            <v>规培研究生</v>
          </cell>
          <cell r="H311" t="str">
            <v>执业医师</v>
          </cell>
          <cell r="I311" t="str">
            <v>心胸外科</v>
          </cell>
          <cell r="J311">
            <v>20</v>
          </cell>
        </row>
        <row r="311">
          <cell r="M311">
            <v>20</v>
          </cell>
          <cell r="N311">
            <v>0</v>
          </cell>
          <cell r="O311">
            <v>0</v>
          </cell>
          <cell r="P311">
            <v>20</v>
          </cell>
          <cell r="Q311">
            <v>0</v>
          </cell>
          <cell r="R311">
            <v>100</v>
          </cell>
          <cell r="S311">
            <v>150</v>
          </cell>
          <cell r="T311">
            <v>150</v>
          </cell>
          <cell r="U311">
            <v>100</v>
          </cell>
          <cell r="V311">
            <v>100</v>
          </cell>
          <cell r="W311">
            <v>0</v>
          </cell>
          <cell r="X311">
            <v>100</v>
          </cell>
          <cell r="Y311">
            <v>21</v>
          </cell>
        </row>
        <row r="312">
          <cell r="B312" t="str">
            <v>7AK287</v>
          </cell>
          <cell r="C312">
            <v>-12173</v>
          </cell>
          <cell r="D312" t="str">
            <v>外科</v>
          </cell>
          <cell r="E312">
            <v>15868718155</v>
          </cell>
          <cell r="F312" t="str">
            <v>2020年</v>
          </cell>
          <cell r="G312" t="str">
            <v>规培研究生</v>
          </cell>
          <cell r="H312" t="str">
            <v>执业医师</v>
          </cell>
          <cell r="I312" t="str">
            <v>麻醉科</v>
          </cell>
        </row>
        <row r="312">
          <cell r="M312">
            <v>0</v>
          </cell>
          <cell r="N312">
            <v>0</v>
          </cell>
          <cell r="O312">
            <v>0</v>
          </cell>
          <cell r="P312">
            <v>0</v>
          </cell>
          <cell r="Q312">
            <v>0</v>
          </cell>
          <cell r="R312">
            <v>100</v>
          </cell>
          <cell r="S312">
            <v>150</v>
          </cell>
          <cell r="T312">
            <v>150</v>
          </cell>
          <cell r="U312">
            <v>100</v>
          </cell>
          <cell r="V312">
            <v>100</v>
          </cell>
          <cell r="W312">
            <v>0</v>
          </cell>
          <cell r="X312">
            <v>100</v>
          </cell>
          <cell r="Y312">
            <v>21</v>
          </cell>
        </row>
        <row r="313">
          <cell r="B313" t="str">
            <v>7AK290</v>
          </cell>
          <cell r="C313">
            <v>-12176</v>
          </cell>
          <cell r="D313" t="str">
            <v>外科</v>
          </cell>
          <cell r="E313">
            <v>18257707137</v>
          </cell>
          <cell r="F313" t="str">
            <v>2020年</v>
          </cell>
          <cell r="G313" t="str">
            <v>规培研究生</v>
          </cell>
          <cell r="H313" t="str">
            <v>执业医师</v>
          </cell>
          <cell r="I313" t="str">
            <v>结直肠肛门外科</v>
          </cell>
        </row>
        <row r="313">
          <cell r="M313">
            <v>0</v>
          </cell>
          <cell r="N313">
            <v>0</v>
          </cell>
          <cell r="O313">
            <v>0</v>
          </cell>
          <cell r="P313">
            <v>0</v>
          </cell>
          <cell r="Q313">
            <v>0</v>
          </cell>
          <cell r="R313">
            <v>100</v>
          </cell>
          <cell r="S313">
            <v>150</v>
          </cell>
          <cell r="T313">
            <v>150</v>
          </cell>
          <cell r="U313">
            <v>100</v>
          </cell>
          <cell r="V313">
            <v>100</v>
          </cell>
          <cell r="W313">
            <v>0</v>
          </cell>
          <cell r="X313">
            <v>100</v>
          </cell>
          <cell r="Y313">
            <v>21</v>
          </cell>
        </row>
        <row r="314">
          <cell r="B314" t="str">
            <v>7AK349</v>
          </cell>
          <cell r="C314">
            <v>-12235</v>
          </cell>
          <cell r="D314" t="str">
            <v>外科</v>
          </cell>
          <cell r="E314">
            <v>13957987336</v>
          </cell>
          <cell r="F314" t="str">
            <v>2020年</v>
          </cell>
          <cell r="G314" t="str">
            <v>规培研究生</v>
          </cell>
          <cell r="H314" t="str">
            <v>执业医师</v>
          </cell>
          <cell r="I314" t="str">
            <v>泌尿外科</v>
          </cell>
        </row>
        <row r="314">
          <cell r="M314">
            <v>0</v>
          </cell>
          <cell r="N314">
            <v>0</v>
          </cell>
          <cell r="O314">
            <v>0</v>
          </cell>
          <cell r="P314">
            <v>0</v>
          </cell>
          <cell r="Q314">
            <v>0</v>
          </cell>
          <cell r="R314">
            <v>100</v>
          </cell>
          <cell r="S314">
            <v>150</v>
          </cell>
          <cell r="T314">
            <v>150</v>
          </cell>
          <cell r="U314">
            <v>100</v>
          </cell>
          <cell r="V314">
            <v>100</v>
          </cell>
          <cell r="W314">
            <v>0</v>
          </cell>
          <cell r="X314">
            <v>100</v>
          </cell>
          <cell r="Y314">
            <v>21</v>
          </cell>
        </row>
        <row r="315">
          <cell r="B315" t="str">
            <v>7AK307</v>
          </cell>
          <cell r="C315">
            <v>-12193</v>
          </cell>
          <cell r="D315" t="str">
            <v>外科（泌尿外科）</v>
          </cell>
          <cell r="E315">
            <v>15267755669</v>
          </cell>
          <cell r="F315" t="str">
            <v>2020年</v>
          </cell>
          <cell r="G315" t="str">
            <v>规培研究生</v>
          </cell>
          <cell r="H315" t="str">
            <v>执业医师</v>
          </cell>
          <cell r="I315" t="str">
            <v>泌尿外科</v>
          </cell>
        </row>
        <row r="315">
          <cell r="M315">
            <v>0</v>
          </cell>
          <cell r="N315">
            <v>0</v>
          </cell>
          <cell r="O315">
            <v>0</v>
          </cell>
          <cell r="P315">
            <v>0</v>
          </cell>
          <cell r="Q315">
            <v>0</v>
          </cell>
          <cell r="R315">
            <v>100</v>
          </cell>
          <cell r="S315">
            <v>150</v>
          </cell>
          <cell r="T315">
            <v>150</v>
          </cell>
          <cell r="U315">
            <v>100</v>
          </cell>
          <cell r="V315">
            <v>100</v>
          </cell>
          <cell r="W315">
            <v>0</v>
          </cell>
          <cell r="X315">
            <v>100</v>
          </cell>
          <cell r="Y315">
            <v>21</v>
          </cell>
        </row>
        <row r="316">
          <cell r="B316" t="str">
            <v>7AK309</v>
          </cell>
          <cell r="C316">
            <v>-12195</v>
          </cell>
          <cell r="D316" t="str">
            <v>外科（泌尿外科）</v>
          </cell>
          <cell r="E316">
            <v>15868360882</v>
          </cell>
          <cell r="F316" t="str">
            <v>2020年</v>
          </cell>
          <cell r="G316" t="str">
            <v>规培研究生</v>
          </cell>
          <cell r="H316" t="str">
            <v>执业医师</v>
          </cell>
          <cell r="I316" t="str">
            <v>泌尿外科</v>
          </cell>
        </row>
        <row r="316">
          <cell r="M316">
            <v>0</v>
          </cell>
          <cell r="N316">
            <v>0</v>
          </cell>
          <cell r="O316">
            <v>0</v>
          </cell>
          <cell r="P316">
            <v>0</v>
          </cell>
          <cell r="Q316">
            <v>0</v>
          </cell>
          <cell r="R316">
            <v>100</v>
          </cell>
          <cell r="S316">
            <v>150</v>
          </cell>
          <cell r="T316">
            <v>150</v>
          </cell>
          <cell r="U316">
            <v>100</v>
          </cell>
          <cell r="V316">
            <v>100</v>
          </cell>
          <cell r="W316">
            <v>0</v>
          </cell>
          <cell r="X316">
            <v>100</v>
          </cell>
          <cell r="Y316">
            <v>21</v>
          </cell>
        </row>
        <row r="317">
          <cell r="B317" t="str">
            <v>7AK289</v>
          </cell>
          <cell r="C317">
            <v>-12175</v>
          </cell>
          <cell r="D317" t="str">
            <v>外科</v>
          </cell>
          <cell r="E317">
            <v>18257753787</v>
          </cell>
          <cell r="F317" t="str">
            <v>2020年</v>
          </cell>
          <cell r="G317" t="str">
            <v>规培研究生</v>
          </cell>
          <cell r="H317" t="str">
            <v>执业医师</v>
          </cell>
          <cell r="I317" t="str">
            <v>整形科</v>
          </cell>
        </row>
        <row r="317">
          <cell r="M317">
            <v>0</v>
          </cell>
          <cell r="N317">
            <v>0</v>
          </cell>
          <cell r="O317">
            <v>0</v>
          </cell>
          <cell r="P317">
            <v>0</v>
          </cell>
          <cell r="Q317">
            <v>0</v>
          </cell>
          <cell r="R317">
            <v>100</v>
          </cell>
          <cell r="S317">
            <v>150</v>
          </cell>
          <cell r="T317">
            <v>150</v>
          </cell>
          <cell r="U317">
            <v>100</v>
          </cell>
          <cell r="V317">
            <v>100</v>
          </cell>
          <cell r="W317">
            <v>0</v>
          </cell>
          <cell r="X317">
            <v>100</v>
          </cell>
          <cell r="Y317">
            <v>21</v>
          </cell>
        </row>
        <row r="318">
          <cell r="B318" t="str">
            <v>7AK284</v>
          </cell>
          <cell r="C318">
            <v>-12170</v>
          </cell>
          <cell r="D318" t="str">
            <v>外科（整形科）</v>
          </cell>
          <cell r="E318">
            <v>18377373985</v>
          </cell>
          <cell r="F318" t="str">
            <v>2020年</v>
          </cell>
          <cell r="G318" t="str">
            <v>规培研究生</v>
          </cell>
          <cell r="H318" t="str">
            <v>执业医师</v>
          </cell>
          <cell r="I318" t="str">
            <v>心胸外科</v>
          </cell>
        </row>
        <row r="318">
          <cell r="M318">
            <v>0</v>
          </cell>
          <cell r="N318">
            <v>0</v>
          </cell>
          <cell r="O318">
            <v>0</v>
          </cell>
          <cell r="P318">
            <v>0</v>
          </cell>
          <cell r="Q318">
            <v>0</v>
          </cell>
          <cell r="R318">
            <v>100</v>
          </cell>
          <cell r="S318">
            <v>150</v>
          </cell>
          <cell r="T318">
            <v>150</v>
          </cell>
          <cell r="U318">
            <v>100</v>
          </cell>
          <cell r="V318">
            <v>100</v>
          </cell>
          <cell r="W318">
            <v>0</v>
          </cell>
          <cell r="X318">
            <v>100</v>
          </cell>
          <cell r="Y318">
            <v>21</v>
          </cell>
        </row>
        <row r="319">
          <cell r="B319" t="str">
            <v>7AK011</v>
          </cell>
          <cell r="C319">
            <v>-11689</v>
          </cell>
          <cell r="D319" t="str">
            <v>外科（整形科）</v>
          </cell>
          <cell r="E319">
            <v>13867728852</v>
          </cell>
          <cell r="F319" t="str">
            <v>2020年</v>
          </cell>
          <cell r="G319" t="str">
            <v>规培研究生</v>
          </cell>
          <cell r="H319" t="str">
            <v>执业医师</v>
          </cell>
          <cell r="I319" t="str">
            <v>整形科</v>
          </cell>
        </row>
        <row r="319">
          <cell r="M319">
            <v>0</v>
          </cell>
          <cell r="N319">
            <v>0</v>
          </cell>
          <cell r="O319">
            <v>0</v>
          </cell>
          <cell r="P319">
            <v>0</v>
          </cell>
          <cell r="Q319">
            <v>0</v>
          </cell>
          <cell r="R319">
            <v>100</v>
          </cell>
          <cell r="S319">
            <v>150</v>
          </cell>
          <cell r="T319">
            <v>150</v>
          </cell>
          <cell r="U319">
            <v>100</v>
          </cell>
          <cell r="V319">
            <v>100</v>
          </cell>
          <cell r="W319">
            <v>0</v>
          </cell>
          <cell r="X319">
            <v>100</v>
          </cell>
          <cell r="Y319">
            <v>21</v>
          </cell>
        </row>
        <row r="320">
          <cell r="B320" t="str">
            <v>7AK291</v>
          </cell>
          <cell r="C320">
            <v>-12177</v>
          </cell>
          <cell r="D320" t="str">
            <v>外科</v>
          </cell>
          <cell r="E320">
            <v>15257703348</v>
          </cell>
          <cell r="F320" t="str">
            <v>2020年</v>
          </cell>
          <cell r="G320" t="str">
            <v>规培研究生</v>
          </cell>
          <cell r="H320" t="str">
            <v>执业医师</v>
          </cell>
          <cell r="I320" t="str">
            <v>麻醉科</v>
          </cell>
        </row>
        <row r="320">
          <cell r="M320">
            <v>0</v>
          </cell>
          <cell r="N320">
            <v>0</v>
          </cell>
          <cell r="O320">
            <v>0</v>
          </cell>
          <cell r="P320">
            <v>0</v>
          </cell>
          <cell r="Q320">
            <v>0</v>
          </cell>
          <cell r="R320">
            <v>100</v>
          </cell>
          <cell r="S320">
            <v>150</v>
          </cell>
          <cell r="T320">
            <v>150</v>
          </cell>
          <cell r="U320">
            <v>100</v>
          </cell>
          <cell r="V320">
            <v>100</v>
          </cell>
          <cell r="W320">
            <v>0</v>
          </cell>
          <cell r="X320">
            <v>100</v>
          </cell>
          <cell r="Y320">
            <v>21</v>
          </cell>
        </row>
        <row r="321">
          <cell r="B321" t="str">
            <v>7AK283</v>
          </cell>
          <cell r="C321">
            <v>-12169</v>
          </cell>
          <cell r="D321" t="str">
            <v>外科</v>
          </cell>
          <cell r="E321">
            <v>15968723118</v>
          </cell>
          <cell r="F321" t="str">
            <v>2020年</v>
          </cell>
          <cell r="G321" t="str">
            <v>规培研究生</v>
          </cell>
          <cell r="H321" t="str">
            <v>执业医师</v>
          </cell>
          <cell r="I321" t="str">
            <v>泌尿外科</v>
          </cell>
        </row>
        <row r="321">
          <cell r="M321">
            <v>0</v>
          </cell>
          <cell r="N321">
            <v>0</v>
          </cell>
          <cell r="O321">
            <v>0</v>
          </cell>
          <cell r="P321">
            <v>0</v>
          </cell>
          <cell r="Q321">
            <v>0</v>
          </cell>
          <cell r="R321">
            <v>100</v>
          </cell>
          <cell r="S321">
            <v>150</v>
          </cell>
          <cell r="T321">
            <v>150</v>
          </cell>
          <cell r="U321">
            <v>100</v>
          </cell>
          <cell r="V321">
            <v>100</v>
          </cell>
          <cell r="W321">
            <v>0</v>
          </cell>
          <cell r="X321">
            <v>100</v>
          </cell>
          <cell r="Y321">
            <v>21</v>
          </cell>
        </row>
        <row r="322">
          <cell r="B322" t="str">
            <v>7AK282</v>
          </cell>
          <cell r="C322">
            <v>-12168</v>
          </cell>
          <cell r="D322" t="str">
            <v>外科</v>
          </cell>
          <cell r="E322">
            <v>15088925698</v>
          </cell>
          <cell r="F322" t="str">
            <v>2020年</v>
          </cell>
          <cell r="G322" t="str">
            <v>规培研究生</v>
          </cell>
          <cell r="H322" t="str">
            <v>执业医师</v>
          </cell>
          <cell r="I322" t="str">
            <v>心胸外科</v>
          </cell>
        </row>
        <row r="322">
          <cell r="M322">
            <v>0</v>
          </cell>
          <cell r="N322">
            <v>0</v>
          </cell>
          <cell r="O322">
            <v>0</v>
          </cell>
          <cell r="P322">
            <v>0</v>
          </cell>
          <cell r="Q322">
            <v>0</v>
          </cell>
          <cell r="R322">
            <v>100</v>
          </cell>
          <cell r="S322">
            <v>150</v>
          </cell>
          <cell r="T322">
            <v>150</v>
          </cell>
          <cell r="U322">
            <v>100</v>
          </cell>
          <cell r="V322">
            <v>100</v>
          </cell>
          <cell r="W322">
            <v>0</v>
          </cell>
          <cell r="X322">
            <v>100</v>
          </cell>
          <cell r="Y322">
            <v>21</v>
          </cell>
        </row>
        <row r="323">
          <cell r="B323" t="str">
            <v>7AK316</v>
          </cell>
          <cell r="C323">
            <v>-12202</v>
          </cell>
          <cell r="D323" t="str">
            <v>外科（心胸外科）</v>
          </cell>
          <cell r="E323">
            <v>15858263101</v>
          </cell>
          <cell r="F323" t="str">
            <v>2020年</v>
          </cell>
          <cell r="G323" t="str">
            <v>规培研究生</v>
          </cell>
          <cell r="H323" t="str">
            <v>执业医师</v>
          </cell>
          <cell r="I323" t="str">
            <v>心胸外科</v>
          </cell>
        </row>
        <row r="323">
          <cell r="M323">
            <v>0</v>
          </cell>
          <cell r="N323">
            <v>0</v>
          </cell>
          <cell r="O323">
            <v>0</v>
          </cell>
          <cell r="P323">
            <v>0</v>
          </cell>
          <cell r="Q323">
            <v>0</v>
          </cell>
          <cell r="R323">
            <v>100</v>
          </cell>
          <cell r="S323">
            <v>150</v>
          </cell>
          <cell r="T323">
            <v>150</v>
          </cell>
          <cell r="U323">
            <v>0</v>
          </cell>
          <cell r="V323">
            <v>0</v>
          </cell>
          <cell r="W323">
            <v>0</v>
          </cell>
          <cell r="X323">
            <v>100</v>
          </cell>
          <cell r="Y323">
            <v>21</v>
          </cell>
        </row>
        <row r="324">
          <cell r="B324" t="str">
            <v>7AK313</v>
          </cell>
          <cell r="C324">
            <v>-12199</v>
          </cell>
          <cell r="D324" t="str">
            <v>外科（心胸外科）</v>
          </cell>
          <cell r="E324">
            <v>13459097000</v>
          </cell>
          <cell r="F324" t="str">
            <v>2020年</v>
          </cell>
          <cell r="G324" t="str">
            <v>规培研究生</v>
          </cell>
          <cell r="H324" t="str">
            <v>执业医师</v>
          </cell>
          <cell r="I324" t="str">
            <v>心胸外科</v>
          </cell>
        </row>
        <row r="324">
          <cell r="M324">
            <v>0</v>
          </cell>
          <cell r="N324">
            <v>0</v>
          </cell>
          <cell r="O324">
            <v>0</v>
          </cell>
          <cell r="P324">
            <v>0</v>
          </cell>
          <cell r="Q324">
            <v>0</v>
          </cell>
          <cell r="R324">
            <v>100</v>
          </cell>
          <cell r="S324">
            <v>150</v>
          </cell>
          <cell r="T324">
            <v>150</v>
          </cell>
          <cell r="U324">
            <v>0</v>
          </cell>
          <cell r="V324">
            <v>0</v>
          </cell>
          <cell r="W324">
            <v>0</v>
          </cell>
          <cell r="X324">
            <v>100</v>
          </cell>
          <cell r="Y324">
            <v>21</v>
          </cell>
        </row>
        <row r="325">
          <cell r="B325" t="str">
            <v>7AK317</v>
          </cell>
          <cell r="C325">
            <v>-12203</v>
          </cell>
          <cell r="D325" t="str">
            <v>外科（心胸外科）</v>
          </cell>
          <cell r="E325">
            <v>18757791218</v>
          </cell>
          <cell r="F325" t="str">
            <v>2020年</v>
          </cell>
          <cell r="G325" t="str">
            <v>规培研究生</v>
          </cell>
          <cell r="H325" t="str">
            <v>执业医师</v>
          </cell>
          <cell r="I325" t="str">
            <v>心胸外科</v>
          </cell>
        </row>
        <row r="325">
          <cell r="M325">
            <v>0</v>
          </cell>
          <cell r="N325">
            <v>0</v>
          </cell>
          <cell r="O325">
            <v>0</v>
          </cell>
          <cell r="P325">
            <v>0</v>
          </cell>
          <cell r="Q325">
            <v>0</v>
          </cell>
          <cell r="R325">
            <v>100</v>
          </cell>
          <cell r="S325">
            <v>150</v>
          </cell>
          <cell r="T325">
            <v>150</v>
          </cell>
          <cell r="U325">
            <v>0</v>
          </cell>
          <cell r="V325">
            <v>0</v>
          </cell>
          <cell r="W325">
            <v>0</v>
          </cell>
          <cell r="X325">
            <v>100</v>
          </cell>
          <cell r="Y325">
            <v>21</v>
          </cell>
        </row>
        <row r="326">
          <cell r="B326" t="str">
            <v>7AK286</v>
          </cell>
          <cell r="C326">
            <v>-12172</v>
          </cell>
          <cell r="D326" t="str">
            <v>外科</v>
          </cell>
          <cell r="E326">
            <v>18815011978</v>
          </cell>
          <cell r="F326" t="str">
            <v>2020年</v>
          </cell>
          <cell r="G326" t="str">
            <v>规培研究生</v>
          </cell>
          <cell r="H326" t="str">
            <v>执业医师</v>
          </cell>
          <cell r="I326" t="str">
            <v>骨科</v>
          </cell>
        </row>
        <row r="326">
          <cell r="M326">
            <v>0</v>
          </cell>
          <cell r="N326">
            <v>0</v>
          </cell>
          <cell r="O326">
            <v>0</v>
          </cell>
          <cell r="P326">
            <v>0</v>
          </cell>
          <cell r="Q326">
            <v>0</v>
          </cell>
          <cell r="R326">
            <v>100</v>
          </cell>
          <cell r="S326">
            <v>150</v>
          </cell>
          <cell r="T326">
            <v>150</v>
          </cell>
          <cell r="U326">
            <v>100</v>
          </cell>
          <cell r="V326">
            <v>100</v>
          </cell>
          <cell r="W326">
            <v>0</v>
          </cell>
          <cell r="X326">
            <v>100</v>
          </cell>
          <cell r="Y326">
            <v>21</v>
          </cell>
        </row>
        <row r="327">
          <cell r="B327" t="str">
            <v>7AK280</v>
          </cell>
          <cell r="C327">
            <v>-12166</v>
          </cell>
          <cell r="D327" t="str">
            <v>外科</v>
          </cell>
          <cell r="E327">
            <v>19858732372</v>
          </cell>
          <cell r="F327" t="str">
            <v>2020年</v>
          </cell>
          <cell r="G327" t="str">
            <v>规培研究生</v>
          </cell>
          <cell r="H327" t="str">
            <v>执业医师</v>
          </cell>
          <cell r="I327" t="str">
            <v>麻醉科</v>
          </cell>
        </row>
        <row r="327">
          <cell r="M327">
            <v>0</v>
          </cell>
          <cell r="N327">
            <v>0</v>
          </cell>
          <cell r="O327">
            <v>0</v>
          </cell>
          <cell r="P327">
            <v>0</v>
          </cell>
          <cell r="Q327">
            <v>0</v>
          </cell>
          <cell r="R327">
            <v>100</v>
          </cell>
          <cell r="S327">
            <v>150</v>
          </cell>
          <cell r="T327">
            <v>150</v>
          </cell>
          <cell r="U327">
            <v>100</v>
          </cell>
          <cell r="V327">
            <v>100</v>
          </cell>
          <cell r="W327">
            <v>0</v>
          </cell>
          <cell r="X327">
            <v>100</v>
          </cell>
          <cell r="Y327">
            <v>21</v>
          </cell>
        </row>
        <row r="328">
          <cell r="B328" t="str">
            <v>7AK018</v>
          </cell>
          <cell r="C328">
            <v>-11696</v>
          </cell>
          <cell r="D328" t="str">
            <v>外科</v>
          </cell>
          <cell r="E328">
            <v>15558863515</v>
          </cell>
          <cell r="F328" t="str">
            <v>2020年</v>
          </cell>
          <cell r="G328" t="str">
            <v>规培研究生</v>
          </cell>
          <cell r="H328" t="str">
            <v>执业医师</v>
          </cell>
          <cell r="I328" t="str">
            <v>神经外科</v>
          </cell>
        </row>
        <row r="328">
          <cell r="M328">
            <v>0</v>
          </cell>
          <cell r="N328">
            <v>0</v>
          </cell>
          <cell r="O328">
            <v>0</v>
          </cell>
          <cell r="P328">
            <v>0</v>
          </cell>
          <cell r="Q328">
            <v>0</v>
          </cell>
          <cell r="R328">
            <v>100</v>
          </cell>
          <cell r="S328">
            <v>0</v>
          </cell>
          <cell r="T328">
            <v>0</v>
          </cell>
          <cell r="U328">
            <v>0</v>
          </cell>
          <cell r="V328">
            <v>0</v>
          </cell>
          <cell r="W328">
            <v>0</v>
          </cell>
          <cell r="X328">
            <v>100</v>
          </cell>
          <cell r="Y328">
            <v>21</v>
          </cell>
        </row>
        <row r="329">
          <cell r="B329" t="str">
            <v>7AK293</v>
          </cell>
          <cell r="C329">
            <v>-12179</v>
          </cell>
          <cell r="D329" t="str">
            <v>外科</v>
          </cell>
          <cell r="E329">
            <v>18267831338</v>
          </cell>
          <cell r="F329" t="str">
            <v>2020年</v>
          </cell>
          <cell r="G329" t="str">
            <v>规培研究生</v>
          </cell>
          <cell r="H329" t="str">
            <v>执业医师</v>
          </cell>
          <cell r="I329" t="str">
            <v>麻醉科</v>
          </cell>
        </row>
        <row r="329">
          <cell r="M329">
            <v>0</v>
          </cell>
          <cell r="N329">
            <v>0</v>
          </cell>
          <cell r="O329">
            <v>0</v>
          </cell>
          <cell r="P329">
            <v>0</v>
          </cell>
          <cell r="Q329">
            <v>0</v>
          </cell>
          <cell r="R329">
            <v>100</v>
          </cell>
          <cell r="S329">
            <v>150</v>
          </cell>
          <cell r="T329">
            <v>150</v>
          </cell>
          <cell r="U329">
            <v>100</v>
          </cell>
          <cell r="V329">
            <v>100</v>
          </cell>
          <cell r="W329">
            <v>0</v>
          </cell>
          <cell r="X329">
            <v>100</v>
          </cell>
          <cell r="Y329">
            <v>21</v>
          </cell>
        </row>
        <row r="330">
          <cell r="B330" t="str">
            <v>7AK020</v>
          </cell>
          <cell r="C330">
            <v>-11698</v>
          </cell>
          <cell r="D330" t="str">
            <v>外科</v>
          </cell>
          <cell r="E330">
            <v>15968710573</v>
          </cell>
          <cell r="F330" t="str">
            <v>2020年</v>
          </cell>
          <cell r="G330" t="str">
            <v>规培研究生</v>
          </cell>
          <cell r="H330" t="str">
            <v>执业医师</v>
          </cell>
          <cell r="I330" t="str">
            <v>骨科</v>
          </cell>
        </row>
        <row r="330">
          <cell r="M330">
            <v>0</v>
          </cell>
          <cell r="N330">
            <v>0</v>
          </cell>
          <cell r="O330">
            <v>0</v>
          </cell>
          <cell r="P330">
            <v>0</v>
          </cell>
          <cell r="Q330">
            <v>0</v>
          </cell>
          <cell r="R330">
            <v>100</v>
          </cell>
          <cell r="S330">
            <v>0</v>
          </cell>
          <cell r="T330">
            <v>0</v>
          </cell>
          <cell r="U330">
            <v>0</v>
          </cell>
          <cell r="V330">
            <v>0</v>
          </cell>
          <cell r="W330">
            <v>0</v>
          </cell>
          <cell r="X330">
            <v>100</v>
          </cell>
          <cell r="Y330">
            <v>21</v>
          </cell>
        </row>
        <row r="331">
          <cell r="B331" t="str">
            <v>7AK312</v>
          </cell>
          <cell r="C331">
            <v>-12198</v>
          </cell>
          <cell r="D331" t="str">
            <v>外科（心胸外科）</v>
          </cell>
          <cell r="E331">
            <v>18245496721</v>
          </cell>
          <cell r="F331" t="str">
            <v>2020年</v>
          </cell>
          <cell r="G331" t="str">
            <v>规培研究生</v>
          </cell>
          <cell r="H331" t="str">
            <v>执业医师</v>
          </cell>
          <cell r="I331" t="str">
            <v>心胸外科</v>
          </cell>
        </row>
        <row r="331">
          <cell r="M331">
            <v>0</v>
          </cell>
          <cell r="N331">
            <v>0</v>
          </cell>
          <cell r="O331">
            <v>0</v>
          </cell>
          <cell r="P331">
            <v>0</v>
          </cell>
          <cell r="Q331">
            <v>0</v>
          </cell>
          <cell r="R331">
            <v>100</v>
          </cell>
          <cell r="S331">
            <v>150</v>
          </cell>
          <cell r="T331">
            <v>150</v>
          </cell>
          <cell r="U331">
            <v>100</v>
          </cell>
          <cell r="V331">
            <v>100</v>
          </cell>
          <cell r="W331">
            <v>0</v>
          </cell>
          <cell r="X331">
            <v>100</v>
          </cell>
          <cell r="Y331">
            <v>21</v>
          </cell>
        </row>
        <row r="332">
          <cell r="B332" t="str">
            <v>7AK311</v>
          </cell>
          <cell r="C332">
            <v>-12197</v>
          </cell>
          <cell r="D332" t="str">
            <v>外科（心胸外科）</v>
          </cell>
          <cell r="E332">
            <v>18534538917</v>
          </cell>
          <cell r="F332" t="str">
            <v>2020年</v>
          </cell>
          <cell r="G332" t="str">
            <v>规培研究生</v>
          </cell>
          <cell r="H332" t="str">
            <v>执业医师</v>
          </cell>
          <cell r="I332" t="str">
            <v>泌尿外科</v>
          </cell>
        </row>
        <row r="332">
          <cell r="M332">
            <v>0</v>
          </cell>
          <cell r="N332">
            <v>0</v>
          </cell>
          <cell r="O332">
            <v>0</v>
          </cell>
          <cell r="P332">
            <v>0</v>
          </cell>
          <cell r="Q332">
            <v>0</v>
          </cell>
          <cell r="R332">
            <v>100</v>
          </cell>
          <cell r="S332">
            <v>150</v>
          </cell>
          <cell r="T332">
            <v>150</v>
          </cell>
          <cell r="U332">
            <v>0</v>
          </cell>
          <cell r="V332">
            <v>0</v>
          </cell>
          <cell r="W332">
            <v>0</v>
          </cell>
          <cell r="X332">
            <v>100</v>
          </cell>
          <cell r="Y332">
            <v>21</v>
          </cell>
        </row>
        <row r="333">
          <cell r="B333" t="str">
            <v>7AK019</v>
          </cell>
          <cell r="C333">
            <v>-11697</v>
          </cell>
          <cell r="D333" t="str">
            <v>外科</v>
          </cell>
          <cell r="E333">
            <v>13858873069</v>
          </cell>
          <cell r="F333" t="str">
            <v>2020年</v>
          </cell>
          <cell r="G333" t="str">
            <v>规培研究生</v>
          </cell>
          <cell r="H333" t="str">
            <v>执业医师</v>
          </cell>
          <cell r="I333" t="str">
            <v>骨科</v>
          </cell>
        </row>
        <row r="333">
          <cell r="M333">
            <v>0</v>
          </cell>
          <cell r="N333">
            <v>0</v>
          </cell>
          <cell r="O333">
            <v>0</v>
          </cell>
          <cell r="P333">
            <v>0</v>
          </cell>
          <cell r="Q333">
            <v>0</v>
          </cell>
          <cell r="R333">
            <v>100</v>
          </cell>
          <cell r="S333">
            <v>150</v>
          </cell>
          <cell r="T333">
            <v>150</v>
          </cell>
          <cell r="U333">
            <v>100</v>
          </cell>
          <cell r="V333">
            <v>100</v>
          </cell>
          <cell r="W333">
            <v>0</v>
          </cell>
          <cell r="X333">
            <v>100</v>
          </cell>
          <cell r="Y333">
            <v>21</v>
          </cell>
        </row>
        <row r="334">
          <cell r="B334" t="str">
            <v>7AK308</v>
          </cell>
          <cell r="C334">
            <v>-12194</v>
          </cell>
          <cell r="D334" t="str">
            <v>外科（泌尿外科）</v>
          </cell>
          <cell r="E334">
            <v>15622131865</v>
          </cell>
          <cell r="F334" t="str">
            <v>2020年</v>
          </cell>
          <cell r="G334" t="str">
            <v>规培研究生</v>
          </cell>
          <cell r="H334" t="str">
            <v>执业医师</v>
          </cell>
          <cell r="I334" t="str">
            <v>麻醉科</v>
          </cell>
        </row>
        <row r="334">
          <cell r="M334">
            <v>0</v>
          </cell>
          <cell r="N334">
            <v>0</v>
          </cell>
          <cell r="O334">
            <v>0</v>
          </cell>
          <cell r="P334">
            <v>0</v>
          </cell>
          <cell r="Q334">
            <v>0</v>
          </cell>
          <cell r="R334">
            <v>100</v>
          </cell>
          <cell r="S334">
            <v>150</v>
          </cell>
          <cell r="T334">
            <v>150</v>
          </cell>
          <cell r="U334">
            <v>100</v>
          </cell>
          <cell r="V334">
            <v>100</v>
          </cell>
          <cell r="W334">
            <v>0</v>
          </cell>
          <cell r="X334">
            <v>100</v>
          </cell>
          <cell r="Y334">
            <v>21</v>
          </cell>
        </row>
        <row r="335">
          <cell r="B335" t="str">
            <v>7AK306</v>
          </cell>
          <cell r="C335">
            <v>-12192</v>
          </cell>
          <cell r="D335" t="str">
            <v>外科（泌尿外科）</v>
          </cell>
          <cell r="E335">
            <v>15957738279</v>
          </cell>
          <cell r="F335" t="str">
            <v>2020年</v>
          </cell>
          <cell r="G335" t="str">
            <v>规培研究生</v>
          </cell>
          <cell r="H335" t="str">
            <v>执业医师</v>
          </cell>
          <cell r="I335" t="str">
            <v>肝胆外科</v>
          </cell>
        </row>
        <row r="335">
          <cell r="M335">
            <v>0</v>
          </cell>
          <cell r="N335">
            <v>0</v>
          </cell>
          <cell r="O335">
            <v>0</v>
          </cell>
          <cell r="P335">
            <v>0</v>
          </cell>
          <cell r="Q335">
            <v>0</v>
          </cell>
          <cell r="R335">
            <v>100</v>
          </cell>
          <cell r="S335">
            <v>150</v>
          </cell>
          <cell r="T335">
            <v>150</v>
          </cell>
          <cell r="U335">
            <v>100</v>
          </cell>
          <cell r="V335">
            <v>100</v>
          </cell>
          <cell r="W335">
            <v>0</v>
          </cell>
          <cell r="X335">
            <v>100</v>
          </cell>
          <cell r="Y335">
            <v>21</v>
          </cell>
        </row>
        <row r="336">
          <cell r="B336" t="str">
            <v>7AK010</v>
          </cell>
          <cell r="C336">
            <v>-11688</v>
          </cell>
          <cell r="D336" t="str">
            <v>外科（泌尿外科）</v>
          </cell>
          <cell r="E336">
            <v>15057762157</v>
          </cell>
          <cell r="F336" t="str">
            <v>2020年</v>
          </cell>
          <cell r="G336" t="str">
            <v>规培研究生</v>
          </cell>
          <cell r="H336" t="str">
            <v>执业医师</v>
          </cell>
          <cell r="I336" t="str">
            <v>泌尿外科</v>
          </cell>
        </row>
        <row r="336">
          <cell r="M336">
            <v>0</v>
          </cell>
          <cell r="N336">
            <v>0</v>
          </cell>
          <cell r="O336">
            <v>0</v>
          </cell>
          <cell r="P336">
            <v>0</v>
          </cell>
          <cell r="Q336">
            <v>0</v>
          </cell>
          <cell r="R336">
            <v>100</v>
          </cell>
          <cell r="S336">
            <v>150</v>
          </cell>
          <cell r="T336">
            <v>150</v>
          </cell>
          <cell r="U336">
            <v>100</v>
          </cell>
          <cell r="V336">
            <v>100</v>
          </cell>
          <cell r="W336">
            <v>0</v>
          </cell>
          <cell r="X336">
            <v>100</v>
          </cell>
          <cell r="Y336">
            <v>21</v>
          </cell>
        </row>
        <row r="337">
          <cell r="B337" t="str">
            <v>7AK275</v>
          </cell>
          <cell r="C337">
            <v>-12161</v>
          </cell>
          <cell r="D337" t="str">
            <v>外科</v>
          </cell>
          <cell r="E337">
            <v>15058358900</v>
          </cell>
          <cell r="F337" t="str">
            <v>2020年</v>
          </cell>
          <cell r="G337" t="str">
            <v>规培研究生</v>
          </cell>
          <cell r="H337" t="str">
            <v>执业医师</v>
          </cell>
          <cell r="I337" t="str">
            <v>ICU（SICU）</v>
          </cell>
        </row>
        <row r="337">
          <cell r="M337">
            <v>0</v>
          </cell>
          <cell r="N337">
            <v>0</v>
          </cell>
          <cell r="O337">
            <v>0</v>
          </cell>
          <cell r="P337">
            <v>0</v>
          </cell>
          <cell r="Q337">
            <v>0</v>
          </cell>
          <cell r="R337">
            <v>100</v>
          </cell>
          <cell r="S337">
            <v>150</v>
          </cell>
          <cell r="T337">
            <v>150</v>
          </cell>
          <cell r="U337">
            <v>100</v>
          </cell>
          <cell r="V337">
            <v>100</v>
          </cell>
          <cell r="W337">
            <v>0</v>
          </cell>
          <cell r="X337">
            <v>100</v>
          </cell>
          <cell r="Y337">
            <v>21</v>
          </cell>
        </row>
        <row r="338">
          <cell r="B338" t="str">
            <v>7AK292</v>
          </cell>
          <cell r="C338">
            <v>-12178</v>
          </cell>
          <cell r="D338" t="str">
            <v>外科</v>
          </cell>
          <cell r="E338">
            <v>17857058874</v>
          </cell>
          <cell r="F338" t="str">
            <v>2020年</v>
          </cell>
          <cell r="G338" t="str">
            <v>规培研究生</v>
          </cell>
          <cell r="H338" t="str">
            <v>执业医师</v>
          </cell>
          <cell r="I338" t="str">
            <v>ICU（SICU）</v>
          </cell>
        </row>
        <row r="338">
          <cell r="M338">
            <v>0</v>
          </cell>
          <cell r="N338">
            <v>0</v>
          </cell>
          <cell r="O338">
            <v>0</v>
          </cell>
          <cell r="P338">
            <v>0</v>
          </cell>
          <cell r="Q338">
            <v>0</v>
          </cell>
          <cell r="R338">
            <v>100</v>
          </cell>
          <cell r="S338">
            <v>150</v>
          </cell>
          <cell r="T338">
            <v>150</v>
          </cell>
          <cell r="U338">
            <v>100</v>
          </cell>
          <cell r="V338">
            <v>100</v>
          </cell>
          <cell r="W338">
            <v>0</v>
          </cell>
          <cell r="X338">
            <v>100</v>
          </cell>
          <cell r="Y338">
            <v>21</v>
          </cell>
        </row>
        <row r="339">
          <cell r="B339" t="str">
            <v>7AK305</v>
          </cell>
          <cell r="C339">
            <v>-12191</v>
          </cell>
          <cell r="D339" t="str">
            <v>外科（泌尿外科）</v>
          </cell>
          <cell r="E339">
            <v>18768431244</v>
          </cell>
          <cell r="F339" t="str">
            <v>2020年</v>
          </cell>
          <cell r="G339" t="str">
            <v>规培研究生</v>
          </cell>
          <cell r="H339" t="str">
            <v>执业医师</v>
          </cell>
          <cell r="I339" t="str">
            <v>泌尿外科</v>
          </cell>
        </row>
        <row r="339">
          <cell r="M339">
            <v>0</v>
          </cell>
          <cell r="N339">
            <v>0</v>
          </cell>
          <cell r="O339">
            <v>20</v>
          </cell>
          <cell r="P339">
            <v>20</v>
          </cell>
          <cell r="Q339">
            <v>0</v>
          </cell>
          <cell r="R339">
            <v>100</v>
          </cell>
          <cell r="S339">
            <v>150</v>
          </cell>
          <cell r="T339">
            <v>150</v>
          </cell>
          <cell r="U339">
            <v>0</v>
          </cell>
          <cell r="V339">
            <v>0</v>
          </cell>
          <cell r="W339">
            <v>0</v>
          </cell>
          <cell r="X339">
            <v>100</v>
          </cell>
          <cell r="Y339">
            <v>21</v>
          </cell>
        </row>
        <row r="340">
          <cell r="B340" t="str">
            <v>7AK013</v>
          </cell>
          <cell r="C340">
            <v>-11691</v>
          </cell>
          <cell r="D340" t="str">
            <v>外科</v>
          </cell>
          <cell r="E340">
            <v>15968766170</v>
          </cell>
          <cell r="F340" t="str">
            <v>2020年</v>
          </cell>
          <cell r="G340" t="str">
            <v>规培研究生</v>
          </cell>
          <cell r="H340" t="str">
            <v>执业医师</v>
          </cell>
          <cell r="I340" t="str">
            <v>骨科</v>
          </cell>
        </row>
        <row r="340">
          <cell r="M340">
            <v>0</v>
          </cell>
          <cell r="N340">
            <v>0</v>
          </cell>
          <cell r="O340">
            <v>0</v>
          </cell>
          <cell r="P340">
            <v>0</v>
          </cell>
          <cell r="Q340">
            <v>0</v>
          </cell>
          <cell r="R340">
            <v>100</v>
          </cell>
          <cell r="S340">
            <v>150</v>
          </cell>
          <cell r="T340">
            <v>150</v>
          </cell>
          <cell r="U340">
            <v>100</v>
          </cell>
          <cell r="V340">
            <v>100</v>
          </cell>
          <cell r="W340">
            <v>0</v>
          </cell>
          <cell r="X340">
            <v>100</v>
          </cell>
          <cell r="Y340">
            <v>21</v>
          </cell>
        </row>
        <row r="341">
          <cell r="B341" t="str">
            <v>7AK344</v>
          </cell>
          <cell r="C341">
            <v>-12230</v>
          </cell>
          <cell r="D341" t="str">
            <v>外科</v>
          </cell>
          <cell r="E341">
            <v>15168755990</v>
          </cell>
          <cell r="F341" t="str">
            <v>2020年</v>
          </cell>
          <cell r="G341" t="str">
            <v>规培研究生</v>
          </cell>
          <cell r="H341" t="str">
            <v>执业医师</v>
          </cell>
          <cell r="I341" t="str">
            <v>麻醉科</v>
          </cell>
        </row>
        <row r="341">
          <cell r="M341">
            <v>0</v>
          </cell>
          <cell r="N341">
            <v>0</v>
          </cell>
          <cell r="O341">
            <v>0</v>
          </cell>
          <cell r="P341">
            <v>0</v>
          </cell>
          <cell r="Q341">
            <v>0</v>
          </cell>
          <cell r="R341">
            <v>100</v>
          </cell>
          <cell r="S341">
            <v>150</v>
          </cell>
          <cell r="T341">
            <v>150</v>
          </cell>
          <cell r="U341">
            <v>100</v>
          </cell>
          <cell r="V341">
            <v>100</v>
          </cell>
          <cell r="W341">
            <v>0</v>
          </cell>
          <cell r="X341">
            <v>100</v>
          </cell>
          <cell r="Y341">
            <v>21</v>
          </cell>
        </row>
        <row r="342">
          <cell r="B342" t="str">
            <v>7AK021</v>
          </cell>
          <cell r="C342">
            <v>-11699</v>
          </cell>
          <cell r="D342" t="str">
            <v>外科</v>
          </cell>
          <cell r="E342">
            <v>18267856228</v>
          </cell>
          <cell r="F342" t="str">
            <v>2020年</v>
          </cell>
          <cell r="G342" t="str">
            <v>规培研究生</v>
          </cell>
          <cell r="H342" t="str">
            <v>执业医师</v>
          </cell>
          <cell r="I342" t="str">
            <v>ICU（SICU）</v>
          </cell>
        </row>
        <row r="342">
          <cell r="M342">
            <v>0</v>
          </cell>
          <cell r="N342">
            <v>0</v>
          </cell>
          <cell r="O342">
            <v>0</v>
          </cell>
          <cell r="P342">
            <v>0</v>
          </cell>
          <cell r="Q342">
            <v>0</v>
          </cell>
          <cell r="R342">
            <v>100</v>
          </cell>
          <cell r="S342">
            <v>150</v>
          </cell>
          <cell r="T342">
            <v>150</v>
          </cell>
          <cell r="U342">
            <v>100</v>
          </cell>
          <cell r="V342">
            <v>100</v>
          </cell>
          <cell r="W342">
            <v>0</v>
          </cell>
          <cell r="X342">
            <v>100</v>
          </cell>
          <cell r="Y342">
            <v>21</v>
          </cell>
        </row>
        <row r="343">
          <cell r="B343" t="str">
            <v>7AK281</v>
          </cell>
          <cell r="C343">
            <v>-12167</v>
          </cell>
          <cell r="D343" t="str">
            <v>外科</v>
          </cell>
          <cell r="E343">
            <v>15957796028</v>
          </cell>
          <cell r="F343" t="str">
            <v>2020年</v>
          </cell>
          <cell r="G343" t="str">
            <v>规培研究生</v>
          </cell>
          <cell r="H343" t="str">
            <v>执业医师</v>
          </cell>
          <cell r="I343" t="str">
            <v>骨科</v>
          </cell>
        </row>
        <row r="343">
          <cell r="M343">
            <v>0</v>
          </cell>
          <cell r="N343">
            <v>0</v>
          </cell>
          <cell r="O343">
            <v>0</v>
          </cell>
          <cell r="P343">
            <v>0</v>
          </cell>
          <cell r="Q343">
            <v>0</v>
          </cell>
          <cell r="R343">
            <v>100</v>
          </cell>
          <cell r="S343">
            <v>150</v>
          </cell>
          <cell r="T343">
            <v>150</v>
          </cell>
          <cell r="U343">
            <v>100</v>
          </cell>
          <cell r="V343">
            <v>100</v>
          </cell>
          <cell r="W343">
            <v>0</v>
          </cell>
          <cell r="X343">
            <v>100</v>
          </cell>
          <cell r="Y343">
            <v>21</v>
          </cell>
        </row>
        <row r="344">
          <cell r="B344" t="str">
            <v>7AK288</v>
          </cell>
          <cell r="C344">
            <v>-12174</v>
          </cell>
          <cell r="D344" t="str">
            <v>外科</v>
          </cell>
          <cell r="E344">
            <v>13336088112</v>
          </cell>
          <cell r="F344" t="str">
            <v>2020年</v>
          </cell>
          <cell r="G344" t="str">
            <v>规培研究生</v>
          </cell>
          <cell r="H344" t="str">
            <v>执业医师</v>
          </cell>
          <cell r="I344" t="str">
            <v>骨科</v>
          </cell>
        </row>
        <row r="344">
          <cell r="M344">
            <v>0</v>
          </cell>
          <cell r="N344">
            <v>0</v>
          </cell>
          <cell r="O344">
            <v>0</v>
          </cell>
          <cell r="P344">
            <v>0</v>
          </cell>
          <cell r="Q344">
            <v>0</v>
          </cell>
          <cell r="R344">
            <v>100</v>
          </cell>
          <cell r="S344">
            <v>150</v>
          </cell>
          <cell r="T344">
            <v>150</v>
          </cell>
          <cell r="U344">
            <v>0</v>
          </cell>
          <cell r="V344">
            <v>0</v>
          </cell>
          <cell r="W344">
            <v>0</v>
          </cell>
          <cell r="X344">
            <v>100</v>
          </cell>
          <cell r="Y344">
            <v>21</v>
          </cell>
        </row>
        <row r="345">
          <cell r="B345" t="str">
            <v>7AK279</v>
          </cell>
          <cell r="C345">
            <v>-12165</v>
          </cell>
          <cell r="D345" t="str">
            <v>外科</v>
          </cell>
          <cell r="E345">
            <v>18358743553</v>
          </cell>
          <cell r="F345" t="str">
            <v>2020年</v>
          </cell>
          <cell r="G345" t="str">
            <v>规培研究生</v>
          </cell>
          <cell r="H345" t="str">
            <v>执业医师</v>
          </cell>
          <cell r="I345" t="str">
            <v>骨科</v>
          </cell>
        </row>
        <row r="345">
          <cell r="M345">
            <v>0</v>
          </cell>
          <cell r="N345">
            <v>0</v>
          </cell>
          <cell r="O345">
            <v>0</v>
          </cell>
          <cell r="P345">
            <v>0</v>
          </cell>
          <cell r="Q345">
            <v>0</v>
          </cell>
          <cell r="R345">
            <v>100</v>
          </cell>
          <cell r="S345">
            <v>150</v>
          </cell>
          <cell r="T345">
            <v>150</v>
          </cell>
          <cell r="U345">
            <v>0</v>
          </cell>
          <cell r="V345">
            <v>0</v>
          </cell>
          <cell r="W345">
            <v>0</v>
          </cell>
          <cell r="X345">
            <v>100</v>
          </cell>
          <cell r="Y345">
            <v>21</v>
          </cell>
        </row>
        <row r="346">
          <cell r="B346" t="str">
            <v>7AK337</v>
          </cell>
          <cell r="C346">
            <v>-12223</v>
          </cell>
          <cell r="D346" t="str">
            <v>眼科</v>
          </cell>
          <cell r="E346">
            <v>18867743676</v>
          </cell>
          <cell r="F346" t="str">
            <v>2020年</v>
          </cell>
          <cell r="G346" t="str">
            <v>规培研究生</v>
          </cell>
          <cell r="H346" t="str">
            <v>执业医师</v>
          </cell>
          <cell r="I346" t="str">
            <v>眼科门诊</v>
          </cell>
        </row>
        <row r="346">
          <cell r="M346">
            <v>0</v>
          </cell>
          <cell r="N346">
            <v>0</v>
          </cell>
          <cell r="O346">
            <v>0</v>
          </cell>
          <cell r="P346">
            <v>0</v>
          </cell>
          <cell r="Q346">
            <v>0</v>
          </cell>
          <cell r="R346">
            <v>100</v>
          </cell>
          <cell r="S346">
            <v>150</v>
          </cell>
          <cell r="T346">
            <v>150</v>
          </cell>
          <cell r="U346">
            <v>100</v>
          </cell>
          <cell r="V346">
            <v>100</v>
          </cell>
          <cell r="W346">
            <v>0</v>
          </cell>
          <cell r="X346">
            <v>100</v>
          </cell>
          <cell r="Y346">
            <v>21</v>
          </cell>
        </row>
        <row r="347">
          <cell r="B347" t="str">
            <v>7AK271</v>
          </cell>
          <cell r="C347">
            <v>-12157</v>
          </cell>
          <cell r="D347" t="str">
            <v>检验医学科</v>
          </cell>
          <cell r="E347">
            <v>13587831673</v>
          </cell>
          <cell r="F347" t="str">
            <v>2020年</v>
          </cell>
          <cell r="G347" t="str">
            <v>规培研究生</v>
          </cell>
          <cell r="H347" t="str">
            <v>执业医师</v>
          </cell>
          <cell r="I347" t="str">
            <v>检验科（临床微生物学专业）</v>
          </cell>
        </row>
        <row r="347">
          <cell r="M347">
            <v>0</v>
          </cell>
          <cell r="N347">
            <v>0</v>
          </cell>
          <cell r="O347">
            <v>0</v>
          </cell>
          <cell r="P347">
            <v>0</v>
          </cell>
          <cell r="Q347">
            <v>0</v>
          </cell>
          <cell r="R347">
            <v>100</v>
          </cell>
          <cell r="S347">
            <v>150</v>
          </cell>
          <cell r="T347">
            <v>150</v>
          </cell>
          <cell r="U347">
            <v>0</v>
          </cell>
          <cell r="V347">
            <v>0</v>
          </cell>
          <cell r="W347">
            <v>0</v>
          </cell>
          <cell r="X347">
            <v>100</v>
          </cell>
          <cell r="Y347">
            <v>21</v>
          </cell>
        </row>
        <row r="348">
          <cell r="B348" t="str">
            <v>7AK268</v>
          </cell>
          <cell r="C348">
            <v>-12154</v>
          </cell>
          <cell r="D348" t="str">
            <v>检验医学科</v>
          </cell>
          <cell r="E348">
            <v>15967710681</v>
          </cell>
          <cell r="F348" t="str">
            <v>2020年</v>
          </cell>
          <cell r="G348" t="str">
            <v>规培研究生</v>
          </cell>
          <cell r="H348" t="str">
            <v>执业医师</v>
          </cell>
          <cell r="I348" t="str">
            <v>检验科（临床免疫学专业）其中2023.6.5-6.11在流式</v>
          </cell>
        </row>
        <row r="348">
          <cell r="M348">
            <v>0</v>
          </cell>
          <cell r="N348">
            <v>0</v>
          </cell>
          <cell r="O348">
            <v>0</v>
          </cell>
          <cell r="P348">
            <v>0</v>
          </cell>
          <cell r="Q348">
            <v>0</v>
          </cell>
          <cell r="R348">
            <v>100</v>
          </cell>
          <cell r="S348">
            <v>150</v>
          </cell>
          <cell r="T348">
            <v>150</v>
          </cell>
          <cell r="U348">
            <v>0</v>
          </cell>
          <cell r="V348">
            <v>0</v>
          </cell>
          <cell r="W348">
            <v>0</v>
          </cell>
          <cell r="X348">
            <v>100</v>
          </cell>
          <cell r="Y348">
            <v>21</v>
          </cell>
        </row>
        <row r="349">
          <cell r="B349" t="str">
            <v>7AK273</v>
          </cell>
          <cell r="C349">
            <v>-12159</v>
          </cell>
          <cell r="D349" t="str">
            <v>检验医学科</v>
          </cell>
          <cell r="E349">
            <v>13787656852</v>
          </cell>
          <cell r="F349" t="str">
            <v>2020年</v>
          </cell>
          <cell r="G349" t="str">
            <v>规培研究生</v>
          </cell>
          <cell r="H349" t="str">
            <v>执业医师</v>
          </cell>
          <cell r="I349" t="str">
            <v>检验科（临床体液血液检验专业）急诊</v>
          </cell>
        </row>
        <row r="349">
          <cell r="M349">
            <v>0</v>
          </cell>
          <cell r="N349">
            <v>0</v>
          </cell>
          <cell r="O349">
            <v>0</v>
          </cell>
          <cell r="P349">
            <v>0</v>
          </cell>
          <cell r="Q349">
            <v>0</v>
          </cell>
          <cell r="R349">
            <v>100</v>
          </cell>
          <cell r="S349">
            <v>150</v>
          </cell>
          <cell r="T349">
            <v>150</v>
          </cell>
          <cell r="U349">
            <v>0</v>
          </cell>
          <cell r="V349">
            <v>0</v>
          </cell>
          <cell r="W349">
            <v>0</v>
          </cell>
          <cell r="X349">
            <v>100</v>
          </cell>
          <cell r="Y349">
            <v>21</v>
          </cell>
        </row>
        <row r="350">
          <cell r="B350" t="str">
            <v>7AK272</v>
          </cell>
          <cell r="C350">
            <v>-12158</v>
          </cell>
          <cell r="D350" t="str">
            <v>检验医学科</v>
          </cell>
          <cell r="E350">
            <v>15561609879</v>
          </cell>
          <cell r="F350" t="str">
            <v>2020年</v>
          </cell>
          <cell r="G350" t="str">
            <v>规培研究生</v>
          </cell>
          <cell r="H350" t="str">
            <v>执业医师</v>
          </cell>
          <cell r="I350" t="str">
            <v>检验科（临床化学专业）</v>
          </cell>
        </row>
        <row r="350">
          <cell r="M350">
            <v>0</v>
          </cell>
          <cell r="N350">
            <v>0</v>
          </cell>
          <cell r="O350">
            <v>0</v>
          </cell>
          <cell r="P350">
            <v>0</v>
          </cell>
          <cell r="Q350">
            <v>0</v>
          </cell>
          <cell r="R350">
            <v>100</v>
          </cell>
          <cell r="S350">
            <v>150</v>
          </cell>
          <cell r="T350">
            <v>150</v>
          </cell>
          <cell r="U350">
            <v>0</v>
          </cell>
          <cell r="V350">
            <v>0</v>
          </cell>
          <cell r="W350">
            <v>0</v>
          </cell>
          <cell r="X350">
            <v>100</v>
          </cell>
          <cell r="Y350">
            <v>21</v>
          </cell>
        </row>
        <row r="351">
          <cell r="B351" t="str">
            <v>7AK269</v>
          </cell>
          <cell r="C351">
            <v>-12155</v>
          </cell>
          <cell r="D351" t="str">
            <v>检验医学科</v>
          </cell>
          <cell r="E351">
            <v>15858594558</v>
          </cell>
          <cell r="F351" t="str">
            <v>2020年</v>
          </cell>
          <cell r="G351" t="str">
            <v>规培研究生</v>
          </cell>
          <cell r="H351" t="str">
            <v>执业医师</v>
          </cell>
          <cell r="I351" t="str">
            <v>检验科（临床细胞分子遗传学专业）</v>
          </cell>
        </row>
        <row r="351">
          <cell r="M351">
            <v>0</v>
          </cell>
          <cell r="N351">
            <v>0</v>
          </cell>
          <cell r="O351">
            <v>0</v>
          </cell>
          <cell r="P351">
            <v>0</v>
          </cell>
          <cell r="Q351">
            <v>0</v>
          </cell>
          <cell r="R351">
            <v>100</v>
          </cell>
          <cell r="S351">
            <v>150</v>
          </cell>
          <cell r="T351">
            <v>150</v>
          </cell>
          <cell r="U351">
            <v>0</v>
          </cell>
          <cell r="V351">
            <v>0</v>
          </cell>
          <cell r="W351">
            <v>0</v>
          </cell>
          <cell r="X351">
            <v>100</v>
          </cell>
          <cell r="Y351">
            <v>21</v>
          </cell>
        </row>
        <row r="352">
          <cell r="B352" t="str">
            <v>7AK382</v>
          </cell>
          <cell r="C352">
            <v>-12269</v>
          </cell>
          <cell r="D352" t="str">
            <v>重症医学科</v>
          </cell>
          <cell r="E352">
            <v>15869635559</v>
          </cell>
          <cell r="F352" t="str">
            <v>2020年</v>
          </cell>
          <cell r="G352" t="str">
            <v>规培研究生</v>
          </cell>
          <cell r="H352" t="str">
            <v>执业医师</v>
          </cell>
          <cell r="I352" t="str">
            <v>ICU</v>
          </cell>
        </row>
        <row r="352">
          <cell r="M352">
            <v>0</v>
          </cell>
          <cell r="N352">
            <v>0</v>
          </cell>
          <cell r="O352">
            <v>0</v>
          </cell>
          <cell r="P352">
            <v>0</v>
          </cell>
          <cell r="Q352">
            <v>0</v>
          </cell>
          <cell r="R352">
            <v>100</v>
          </cell>
          <cell r="S352">
            <v>150</v>
          </cell>
          <cell r="T352">
            <v>150</v>
          </cell>
          <cell r="U352">
            <v>100</v>
          </cell>
          <cell r="V352">
            <v>100</v>
          </cell>
          <cell r="W352">
            <v>0</v>
          </cell>
          <cell r="X352">
            <v>100</v>
          </cell>
          <cell r="Y352">
            <v>21</v>
          </cell>
        </row>
        <row r="353">
          <cell r="B353" t="str">
            <v>7AK439</v>
          </cell>
          <cell r="C353">
            <v>-12326</v>
          </cell>
          <cell r="D353" t="str">
            <v>精神科</v>
          </cell>
          <cell r="E353">
            <v>13588145773</v>
          </cell>
          <cell r="F353" t="str">
            <v>2020年</v>
          </cell>
          <cell r="G353" t="str">
            <v>规培研究生</v>
          </cell>
          <cell r="H353" t="str">
            <v>执业医师</v>
          </cell>
          <cell r="I353" t="str">
            <v>精神科轻症病房</v>
          </cell>
        </row>
        <row r="353">
          <cell r="M353">
            <v>0</v>
          </cell>
          <cell r="N353">
            <v>0</v>
          </cell>
          <cell r="O353">
            <v>20</v>
          </cell>
          <cell r="P353">
            <v>20</v>
          </cell>
          <cell r="Q353">
            <v>0</v>
          </cell>
          <cell r="R353">
            <v>100</v>
          </cell>
          <cell r="S353">
            <v>150</v>
          </cell>
          <cell r="T353">
            <v>150</v>
          </cell>
          <cell r="U353">
            <v>100</v>
          </cell>
          <cell r="V353">
            <v>100</v>
          </cell>
          <cell r="W353">
            <v>0</v>
          </cell>
          <cell r="X353">
            <v>100</v>
          </cell>
          <cell r="Y353">
            <v>21</v>
          </cell>
        </row>
        <row r="354">
          <cell r="B354" t="str">
            <v>7AK438</v>
          </cell>
          <cell r="C354">
            <v>-12325</v>
          </cell>
          <cell r="D354" t="str">
            <v>精神科</v>
          </cell>
          <cell r="E354">
            <v>18152596878</v>
          </cell>
          <cell r="F354" t="str">
            <v>2020年</v>
          </cell>
          <cell r="G354" t="str">
            <v>规培研究生</v>
          </cell>
          <cell r="H354" t="str">
            <v>执业医师</v>
          </cell>
          <cell r="I354" t="str">
            <v>精神科重症病房</v>
          </cell>
        </row>
        <row r="354">
          <cell r="M354">
            <v>0</v>
          </cell>
          <cell r="N354">
            <v>0</v>
          </cell>
          <cell r="O354">
            <v>0</v>
          </cell>
          <cell r="P354">
            <v>0</v>
          </cell>
          <cell r="Q354">
            <v>0</v>
          </cell>
          <cell r="R354">
            <v>100</v>
          </cell>
          <cell r="S354">
            <v>0</v>
          </cell>
          <cell r="T354">
            <v>0</v>
          </cell>
          <cell r="U354">
            <v>0</v>
          </cell>
          <cell r="V354">
            <v>0</v>
          </cell>
          <cell r="W354">
            <v>0</v>
          </cell>
          <cell r="X354">
            <v>100</v>
          </cell>
          <cell r="Y354">
            <v>21</v>
          </cell>
        </row>
        <row r="355">
          <cell r="B355" t="str">
            <v>7AK437</v>
          </cell>
          <cell r="C355">
            <v>-12324</v>
          </cell>
          <cell r="D355" t="str">
            <v>精神科</v>
          </cell>
          <cell r="E355">
            <v>17865207530</v>
          </cell>
          <cell r="F355" t="str">
            <v>2020年</v>
          </cell>
          <cell r="G355" t="str">
            <v>规培研究生</v>
          </cell>
          <cell r="H355" t="str">
            <v>执业医师</v>
          </cell>
          <cell r="I355" t="str">
            <v>精神科重症病房</v>
          </cell>
        </row>
        <row r="355">
          <cell r="M355">
            <v>0</v>
          </cell>
          <cell r="N355">
            <v>0</v>
          </cell>
          <cell r="O355">
            <v>0</v>
          </cell>
          <cell r="P355">
            <v>0</v>
          </cell>
          <cell r="Q355">
            <v>0</v>
          </cell>
          <cell r="R355">
            <v>100</v>
          </cell>
          <cell r="S355">
            <v>150</v>
          </cell>
          <cell r="T355">
            <v>150</v>
          </cell>
          <cell r="U355">
            <v>100</v>
          </cell>
          <cell r="V355">
            <v>100</v>
          </cell>
          <cell r="W355">
            <v>0</v>
          </cell>
          <cell r="X355">
            <v>100</v>
          </cell>
          <cell r="Y355">
            <v>21</v>
          </cell>
        </row>
        <row r="356">
          <cell r="B356" t="str">
            <v>7AK004</v>
          </cell>
          <cell r="C356">
            <v>-11682</v>
          </cell>
          <cell r="D356" t="str">
            <v>内科</v>
          </cell>
          <cell r="E356">
            <v>15267752955</v>
          </cell>
          <cell r="F356" t="str">
            <v>2020年</v>
          </cell>
          <cell r="G356" t="str">
            <v>规培研究生</v>
          </cell>
          <cell r="H356" t="str">
            <v>执业医师</v>
          </cell>
          <cell r="I356" t="str">
            <v>心血管内科</v>
          </cell>
        </row>
        <row r="356">
          <cell r="M356">
            <v>0</v>
          </cell>
          <cell r="N356">
            <v>0</v>
          </cell>
          <cell r="O356">
            <v>0</v>
          </cell>
          <cell r="P356">
            <v>0</v>
          </cell>
          <cell r="Q356">
            <v>0</v>
          </cell>
          <cell r="R356">
            <v>100</v>
          </cell>
          <cell r="S356">
            <v>150</v>
          </cell>
          <cell r="T356">
            <v>150</v>
          </cell>
          <cell r="U356">
            <v>0</v>
          </cell>
          <cell r="V356">
            <v>0</v>
          </cell>
          <cell r="W356">
            <v>0</v>
          </cell>
          <cell r="X356">
            <v>100</v>
          </cell>
          <cell r="Y356">
            <v>21</v>
          </cell>
        </row>
        <row r="357">
          <cell r="B357" t="str">
            <v>7AK196</v>
          </cell>
          <cell r="C357">
            <v>-12082</v>
          </cell>
          <cell r="D357" t="str">
            <v>内科</v>
          </cell>
          <cell r="E357">
            <v>18267738566</v>
          </cell>
          <cell r="F357" t="str">
            <v>2020年</v>
          </cell>
          <cell r="G357" t="str">
            <v>规培研究生</v>
          </cell>
          <cell r="H357" t="str">
            <v>执业医师</v>
          </cell>
          <cell r="I357" t="str">
            <v>肾内科</v>
          </cell>
        </row>
        <row r="357">
          <cell r="M357">
            <v>0</v>
          </cell>
          <cell r="N357">
            <v>0</v>
          </cell>
          <cell r="O357">
            <v>0</v>
          </cell>
          <cell r="P357">
            <v>0</v>
          </cell>
          <cell r="Q357">
            <v>0</v>
          </cell>
          <cell r="R357">
            <v>100</v>
          </cell>
          <cell r="S357">
            <v>150</v>
          </cell>
          <cell r="T357">
            <v>150</v>
          </cell>
          <cell r="U357">
            <v>100</v>
          </cell>
          <cell r="V357">
            <v>100</v>
          </cell>
          <cell r="W357">
            <v>0</v>
          </cell>
          <cell r="X357">
            <v>100</v>
          </cell>
          <cell r="Y357">
            <v>21</v>
          </cell>
        </row>
        <row r="358">
          <cell r="B358">
            <v>121111</v>
          </cell>
          <cell r="C358">
            <v>14721</v>
          </cell>
          <cell r="D358" t="str">
            <v>超声医学科</v>
          </cell>
          <cell r="E358">
            <v>15888270742</v>
          </cell>
          <cell r="F358" t="str">
            <v>2021年</v>
          </cell>
          <cell r="G358" t="str">
            <v>住院医师-本院</v>
          </cell>
          <cell r="H358" t="str">
            <v>执业医师</v>
          </cell>
          <cell r="I358" t="str">
            <v>超声科</v>
          </cell>
        </row>
        <row r="358">
          <cell r="M358">
            <v>0</v>
          </cell>
          <cell r="N358">
            <v>0</v>
          </cell>
          <cell r="O358">
            <v>0</v>
          </cell>
          <cell r="P358">
            <v>0</v>
          </cell>
          <cell r="Q358">
            <v>0</v>
          </cell>
          <cell r="R358">
            <v>100</v>
          </cell>
          <cell r="S358">
            <v>150</v>
          </cell>
          <cell r="T358">
            <v>150</v>
          </cell>
          <cell r="U358">
            <v>0</v>
          </cell>
          <cell r="V358">
            <v>0</v>
          </cell>
          <cell r="W358">
            <v>0</v>
          </cell>
          <cell r="X358">
            <v>100</v>
          </cell>
          <cell r="Y358">
            <v>21</v>
          </cell>
        </row>
        <row r="359">
          <cell r="B359" t="str">
            <v>727L53</v>
          </cell>
          <cell r="C359">
            <v>15020</v>
          </cell>
          <cell r="D359" t="str">
            <v>超声医学科</v>
          </cell>
          <cell r="E359">
            <v>13758848681</v>
          </cell>
          <cell r="F359" t="str">
            <v>2021年</v>
          </cell>
          <cell r="G359" t="str">
            <v>住院医师-外院</v>
          </cell>
          <cell r="H359" t="str">
            <v>执业医师</v>
          </cell>
          <cell r="I359" t="str">
            <v>超声科</v>
          </cell>
        </row>
        <row r="359">
          <cell r="M359">
            <v>0</v>
          </cell>
          <cell r="N359">
            <v>0</v>
          </cell>
          <cell r="O359">
            <v>0</v>
          </cell>
          <cell r="P359">
            <v>0</v>
          </cell>
          <cell r="Q359">
            <v>0</v>
          </cell>
          <cell r="R359">
            <v>100</v>
          </cell>
          <cell r="S359">
            <v>150</v>
          </cell>
          <cell r="T359">
            <v>150</v>
          </cell>
          <cell r="U359">
            <v>0</v>
          </cell>
          <cell r="V359">
            <v>0</v>
          </cell>
          <cell r="W359">
            <v>0</v>
          </cell>
          <cell r="X359">
            <v>100</v>
          </cell>
          <cell r="Y359">
            <v>21</v>
          </cell>
        </row>
        <row r="360">
          <cell r="B360" t="str">
            <v>727L55</v>
          </cell>
          <cell r="C360">
            <v>15023</v>
          </cell>
          <cell r="D360" t="str">
            <v>超声医学科</v>
          </cell>
          <cell r="E360">
            <v>13968851638</v>
          </cell>
          <cell r="F360" t="str">
            <v>2021年</v>
          </cell>
          <cell r="G360" t="str">
            <v>住院医师-外院</v>
          </cell>
          <cell r="H360" t="str">
            <v>执业医师</v>
          </cell>
          <cell r="I360" t="str">
            <v>超声科</v>
          </cell>
        </row>
        <row r="360">
          <cell r="M360">
            <v>0</v>
          </cell>
          <cell r="N360">
            <v>0</v>
          </cell>
          <cell r="O360">
            <v>0</v>
          </cell>
          <cell r="P360">
            <v>0</v>
          </cell>
          <cell r="Q360">
            <v>0</v>
          </cell>
          <cell r="R360">
            <v>100</v>
          </cell>
          <cell r="S360">
            <v>150</v>
          </cell>
          <cell r="T360">
            <v>150</v>
          </cell>
          <cell r="U360">
            <v>0</v>
          </cell>
          <cell r="V360">
            <v>0</v>
          </cell>
          <cell r="W360">
            <v>0</v>
          </cell>
          <cell r="X360">
            <v>100</v>
          </cell>
          <cell r="Y360">
            <v>21</v>
          </cell>
        </row>
        <row r="361">
          <cell r="B361" t="str">
            <v>727L52</v>
          </cell>
          <cell r="C361">
            <v>15021</v>
          </cell>
          <cell r="D361" t="str">
            <v>超声医学科</v>
          </cell>
          <cell r="E361">
            <v>13967728355</v>
          </cell>
          <cell r="F361" t="str">
            <v>2021年</v>
          </cell>
          <cell r="G361" t="str">
            <v>住院医师-外院</v>
          </cell>
          <cell r="H361" t="str">
            <v>无</v>
          </cell>
          <cell r="I361" t="str">
            <v>超声科</v>
          </cell>
        </row>
        <row r="361">
          <cell r="M361">
            <v>0</v>
          </cell>
          <cell r="N361">
            <v>0</v>
          </cell>
          <cell r="O361">
            <v>0</v>
          </cell>
          <cell r="P361">
            <v>0</v>
          </cell>
          <cell r="Q361">
            <v>0</v>
          </cell>
          <cell r="R361">
            <v>0</v>
          </cell>
          <cell r="S361">
            <v>0</v>
          </cell>
          <cell r="T361">
            <v>0</v>
          </cell>
          <cell r="U361">
            <v>0</v>
          </cell>
          <cell r="V361">
            <v>0</v>
          </cell>
          <cell r="W361">
            <v>0</v>
          </cell>
          <cell r="X361">
            <v>100</v>
          </cell>
          <cell r="Y361">
            <v>21</v>
          </cell>
        </row>
        <row r="362">
          <cell r="B362" t="str">
            <v>727L54</v>
          </cell>
          <cell r="C362">
            <v>15022</v>
          </cell>
          <cell r="D362" t="str">
            <v>超声医学科</v>
          </cell>
          <cell r="E362">
            <v>15258427782</v>
          </cell>
          <cell r="F362" t="str">
            <v>2021年</v>
          </cell>
          <cell r="G362" t="str">
            <v>住院医师-外院</v>
          </cell>
          <cell r="H362" t="str">
            <v>无</v>
          </cell>
          <cell r="I362" t="str">
            <v>超声科</v>
          </cell>
        </row>
        <row r="362">
          <cell r="M362">
            <v>0</v>
          </cell>
          <cell r="N362">
            <v>0</v>
          </cell>
          <cell r="O362">
            <v>0</v>
          </cell>
          <cell r="P362">
            <v>0</v>
          </cell>
          <cell r="Q362">
            <v>0</v>
          </cell>
          <cell r="R362">
            <v>0</v>
          </cell>
          <cell r="S362">
            <v>0</v>
          </cell>
          <cell r="T362">
            <v>0</v>
          </cell>
          <cell r="U362">
            <v>0</v>
          </cell>
          <cell r="V362">
            <v>0</v>
          </cell>
          <cell r="W362">
            <v>0</v>
          </cell>
          <cell r="X362">
            <v>100</v>
          </cell>
          <cell r="Y362">
            <v>21</v>
          </cell>
        </row>
        <row r="363">
          <cell r="B363" t="str">
            <v>727L56</v>
          </cell>
          <cell r="C363">
            <v>15024</v>
          </cell>
          <cell r="D363" t="str">
            <v>儿科</v>
          </cell>
          <cell r="E363">
            <v>15888767808</v>
          </cell>
          <cell r="F363" t="str">
            <v>2021年</v>
          </cell>
          <cell r="G363" t="str">
            <v>住院医师-外院</v>
          </cell>
          <cell r="H363" t="str">
            <v>执业医师</v>
          </cell>
          <cell r="I363" t="str">
            <v>儿科（儿科重症监护）</v>
          </cell>
        </row>
        <row r="363">
          <cell r="M363">
            <v>0</v>
          </cell>
          <cell r="N363">
            <v>0</v>
          </cell>
          <cell r="O363">
            <v>0</v>
          </cell>
          <cell r="P363">
            <v>0</v>
          </cell>
          <cell r="Q363">
            <v>0</v>
          </cell>
          <cell r="R363">
            <v>100</v>
          </cell>
          <cell r="S363">
            <v>0</v>
          </cell>
          <cell r="T363">
            <v>0</v>
          </cell>
          <cell r="U363">
            <v>0</v>
          </cell>
          <cell r="V363">
            <v>0</v>
          </cell>
          <cell r="W363">
            <v>0</v>
          </cell>
          <cell r="X363">
            <v>100</v>
          </cell>
          <cell r="Y363">
            <v>21</v>
          </cell>
        </row>
        <row r="364">
          <cell r="B364" t="str">
            <v>727L57</v>
          </cell>
          <cell r="C364">
            <v>15025</v>
          </cell>
          <cell r="D364" t="str">
            <v>耳鼻咽喉科</v>
          </cell>
          <cell r="E364">
            <v>15888767103</v>
          </cell>
          <cell r="F364" t="str">
            <v>2021年</v>
          </cell>
          <cell r="G364" t="str">
            <v>住院医师-外院</v>
          </cell>
          <cell r="H364" t="str">
            <v>无</v>
          </cell>
          <cell r="I364" t="str">
            <v>急诊外科</v>
          </cell>
        </row>
        <row r="364">
          <cell r="M364">
            <v>0</v>
          </cell>
          <cell r="N364">
            <v>0</v>
          </cell>
          <cell r="O364">
            <v>0</v>
          </cell>
          <cell r="P364">
            <v>0</v>
          </cell>
          <cell r="Q364">
            <v>0</v>
          </cell>
          <cell r="R364">
            <v>0</v>
          </cell>
          <cell r="S364">
            <v>0</v>
          </cell>
          <cell r="T364">
            <v>0</v>
          </cell>
          <cell r="U364">
            <v>0</v>
          </cell>
          <cell r="V364">
            <v>0</v>
          </cell>
          <cell r="W364">
            <v>0</v>
          </cell>
          <cell r="X364">
            <v>100</v>
          </cell>
          <cell r="Y364">
            <v>21</v>
          </cell>
        </row>
        <row r="365">
          <cell r="B365" t="str">
            <v>727L59</v>
          </cell>
          <cell r="C365">
            <v>15027</v>
          </cell>
          <cell r="D365" t="str">
            <v>放射科</v>
          </cell>
          <cell r="E365">
            <v>15167750387</v>
          </cell>
          <cell r="F365" t="str">
            <v>2021年</v>
          </cell>
          <cell r="G365" t="str">
            <v>住院医师-外院</v>
          </cell>
          <cell r="H365" t="str">
            <v>无</v>
          </cell>
          <cell r="I365" t="str">
            <v>放射科（MR）</v>
          </cell>
        </row>
        <row r="365">
          <cell r="M365">
            <v>0</v>
          </cell>
          <cell r="N365">
            <v>0</v>
          </cell>
          <cell r="O365">
            <v>0</v>
          </cell>
          <cell r="P365">
            <v>0</v>
          </cell>
          <cell r="Q365">
            <v>0</v>
          </cell>
          <cell r="R365">
            <v>0</v>
          </cell>
          <cell r="S365">
            <v>0</v>
          </cell>
          <cell r="T365">
            <v>0</v>
          </cell>
          <cell r="U365">
            <v>0</v>
          </cell>
          <cell r="V365">
            <v>0</v>
          </cell>
          <cell r="W365">
            <v>0</v>
          </cell>
          <cell r="X365">
            <v>100</v>
          </cell>
          <cell r="Y365">
            <v>21</v>
          </cell>
        </row>
        <row r="366">
          <cell r="B366" t="str">
            <v>727L58</v>
          </cell>
          <cell r="C366">
            <v>15026</v>
          </cell>
          <cell r="D366" t="str">
            <v>放射科</v>
          </cell>
          <cell r="E366">
            <v>13587660773</v>
          </cell>
          <cell r="F366" t="str">
            <v>2021年</v>
          </cell>
          <cell r="G366" t="str">
            <v>住院医师-外院</v>
          </cell>
          <cell r="H366" t="str">
            <v>执业医师</v>
          </cell>
          <cell r="I366" t="str">
            <v>心胸外科</v>
          </cell>
        </row>
        <row r="366">
          <cell r="M366">
            <v>0</v>
          </cell>
          <cell r="N366">
            <v>20</v>
          </cell>
          <cell r="O366">
            <v>20</v>
          </cell>
          <cell r="P366">
            <v>40</v>
          </cell>
          <cell r="Q366">
            <v>0</v>
          </cell>
          <cell r="R366">
            <v>100</v>
          </cell>
          <cell r="S366">
            <v>0</v>
          </cell>
          <cell r="T366">
            <v>0</v>
          </cell>
          <cell r="U366">
            <v>0</v>
          </cell>
          <cell r="V366">
            <v>0</v>
          </cell>
          <cell r="W366">
            <v>0</v>
          </cell>
          <cell r="X366">
            <v>100</v>
          </cell>
          <cell r="Y366">
            <v>21</v>
          </cell>
        </row>
        <row r="367">
          <cell r="B367" t="str">
            <v>729L22</v>
          </cell>
          <cell r="C367">
            <v>15091</v>
          </cell>
          <cell r="D367" t="str">
            <v>放射科</v>
          </cell>
          <cell r="E367">
            <v>18267098282</v>
          </cell>
          <cell r="F367" t="str">
            <v>2021年</v>
          </cell>
          <cell r="G367" t="str">
            <v>住院医师-外院</v>
          </cell>
          <cell r="H367" t="str">
            <v>执业医师</v>
          </cell>
          <cell r="I367" t="str">
            <v>核医学科</v>
          </cell>
        </row>
        <row r="367">
          <cell r="M367">
            <v>0</v>
          </cell>
          <cell r="N367">
            <v>0</v>
          </cell>
          <cell r="O367">
            <v>0</v>
          </cell>
          <cell r="P367">
            <v>0</v>
          </cell>
          <cell r="Q367">
            <v>0</v>
          </cell>
          <cell r="R367">
            <v>100</v>
          </cell>
          <cell r="S367">
            <v>150</v>
          </cell>
          <cell r="T367">
            <v>150</v>
          </cell>
          <cell r="U367">
            <v>0</v>
          </cell>
          <cell r="V367">
            <v>0</v>
          </cell>
          <cell r="W367">
            <v>0</v>
          </cell>
          <cell r="X367">
            <v>100</v>
          </cell>
          <cell r="Y367">
            <v>21</v>
          </cell>
        </row>
        <row r="368">
          <cell r="B368" t="str">
            <v>729L21</v>
          </cell>
          <cell r="C368">
            <v>15086</v>
          </cell>
          <cell r="D368" t="str">
            <v>放射科</v>
          </cell>
          <cell r="E368">
            <v>18358542047</v>
          </cell>
          <cell r="F368" t="str">
            <v>2021年</v>
          </cell>
          <cell r="G368" t="str">
            <v>住院医师-外院</v>
          </cell>
          <cell r="H368" t="str">
            <v>执业医师</v>
          </cell>
          <cell r="I368" t="str">
            <v>超声科</v>
          </cell>
        </row>
        <row r="368">
          <cell r="M368">
            <v>0</v>
          </cell>
          <cell r="N368">
            <v>0</v>
          </cell>
          <cell r="O368">
            <v>0</v>
          </cell>
          <cell r="P368">
            <v>0</v>
          </cell>
          <cell r="Q368">
            <v>0</v>
          </cell>
          <cell r="R368">
            <v>100</v>
          </cell>
          <cell r="S368">
            <v>150</v>
          </cell>
          <cell r="T368">
            <v>150</v>
          </cell>
          <cell r="U368">
            <v>0</v>
          </cell>
          <cell r="V368">
            <v>0</v>
          </cell>
          <cell r="W368">
            <v>0</v>
          </cell>
          <cell r="X368">
            <v>100</v>
          </cell>
          <cell r="Y368">
            <v>21</v>
          </cell>
        </row>
        <row r="369">
          <cell r="B369">
            <v>621023</v>
          </cell>
          <cell r="C369">
            <v>14967</v>
          </cell>
          <cell r="D369" t="str">
            <v>妇产科</v>
          </cell>
          <cell r="E369">
            <v>15867137918</v>
          </cell>
          <cell r="F369" t="str">
            <v>2021年</v>
          </cell>
          <cell r="G369" t="str">
            <v>住院医师-本院</v>
          </cell>
          <cell r="H369" t="str">
            <v>执业医师</v>
          </cell>
          <cell r="I369" t="str">
            <v>妇科病房</v>
          </cell>
        </row>
        <row r="369">
          <cell r="M369">
            <v>0</v>
          </cell>
          <cell r="N369">
            <v>0</v>
          </cell>
          <cell r="O369">
            <v>0</v>
          </cell>
          <cell r="P369">
            <v>0</v>
          </cell>
          <cell r="Q369">
            <v>0</v>
          </cell>
          <cell r="R369">
            <v>100</v>
          </cell>
          <cell r="S369">
            <v>150</v>
          </cell>
          <cell r="T369">
            <v>150</v>
          </cell>
          <cell r="U369">
            <v>100</v>
          </cell>
          <cell r="V369">
            <v>100</v>
          </cell>
          <cell r="W369">
            <v>0</v>
          </cell>
          <cell r="X369">
            <v>100</v>
          </cell>
          <cell r="Y369">
            <v>21</v>
          </cell>
        </row>
        <row r="370">
          <cell r="B370" t="str">
            <v>727L60</v>
          </cell>
          <cell r="C370">
            <v>15028</v>
          </cell>
          <cell r="D370" t="str">
            <v>妇产科</v>
          </cell>
          <cell r="E370">
            <v>15057708275</v>
          </cell>
          <cell r="F370" t="str">
            <v>2021年</v>
          </cell>
          <cell r="G370" t="str">
            <v>住院医师-外院</v>
          </cell>
          <cell r="H370" t="str">
            <v>执业医师</v>
          </cell>
          <cell r="I370" t="str">
            <v>妇科门诊</v>
          </cell>
        </row>
        <row r="370">
          <cell r="M370">
            <v>0</v>
          </cell>
          <cell r="N370">
            <v>0</v>
          </cell>
          <cell r="O370">
            <v>0</v>
          </cell>
          <cell r="P370">
            <v>0</v>
          </cell>
          <cell r="Q370">
            <v>0</v>
          </cell>
          <cell r="R370">
            <v>100</v>
          </cell>
          <cell r="S370">
            <v>150</v>
          </cell>
          <cell r="T370">
            <v>150</v>
          </cell>
          <cell r="U370">
            <v>100</v>
          </cell>
          <cell r="V370">
            <v>100</v>
          </cell>
          <cell r="W370">
            <v>0</v>
          </cell>
          <cell r="X370">
            <v>100</v>
          </cell>
          <cell r="Y370">
            <v>21</v>
          </cell>
        </row>
        <row r="371">
          <cell r="B371">
            <v>121029</v>
          </cell>
          <cell r="C371">
            <v>14693</v>
          </cell>
          <cell r="D371" t="str">
            <v>骨科</v>
          </cell>
          <cell r="E371">
            <v>13732050655</v>
          </cell>
          <cell r="F371" t="str">
            <v>2021年</v>
          </cell>
          <cell r="G371" t="str">
            <v>住院医师-本院</v>
          </cell>
          <cell r="H371" t="str">
            <v>执业医师</v>
          </cell>
          <cell r="I371" t="str">
            <v>骨科（脊柱外科）</v>
          </cell>
        </row>
        <row r="371">
          <cell r="M371">
            <v>0</v>
          </cell>
          <cell r="N371">
            <v>0</v>
          </cell>
          <cell r="O371">
            <v>0</v>
          </cell>
          <cell r="P371">
            <v>0</v>
          </cell>
          <cell r="Q371">
            <v>0</v>
          </cell>
          <cell r="R371">
            <v>100</v>
          </cell>
          <cell r="S371">
            <v>150</v>
          </cell>
          <cell r="T371">
            <v>150</v>
          </cell>
          <cell r="U371">
            <v>0</v>
          </cell>
          <cell r="V371">
            <v>0</v>
          </cell>
          <cell r="W371">
            <v>0</v>
          </cell>
          <cell r="X371">
            <v>100</v>
          </cell>
          <cell r="Y371">
            <v>21</v>
          </cell>
        </row>
        <row r="372">
          <cell r="B372">
            <v>121033</v>
          </cell>
          <cell r="C372">
            <v>14697</v>
          </cell>
          <cell r="D372" t="str">
            <v>骨科</v>
          </cell>
          <cell r="E372">
            <v>13567785233</v>
          </cell>
          <cell r="F372" t="str">
            <v>2021年</v>
          </cell>
          <cell r="G372" t="str">
            <v>住院医师-本院</v>
          </cell>
          <cell r="H372" t="str">
            <v>执业医师</v>
          </cell>
          <cell r="I372" t="str">
            <v>结直肠肛门外科+乳腺外科A</v>
          </cell>
        </row>
        <row r="372">
          <cell r="M372">
            <v>0</v>
          </cell>
          <cell r="N372">
            <v>0</v>
          </cell>
          <cell r="O372">
            <v>0</v>
          </cell>
          <cell r="P372">
            <v>0</v>
          </cell>
          <cell r="Q372">
            <v>0</v>
          </cell>
          <cell r="R372">
            <v>100</v>
          </cell>
          <cell r="S372">
            <v>150</v>
          </cell>
          <cell r="T372">
            <v>150</v>
          </cell>
          <cell r="U372">
            <v>100</v>
          </cell>
          <cell r="V372">
            <v>100</v>
          </cell>
          <cell r="W372">
            <v>0</v>
          </cell>
          <cell r="X372">
            <v>100</v>
          </cell>
          <cell r="Y372">
            <v>21</v>
          </cell>
        </row>
        <row r="373">
          <cell r="B373" t="str">
            <v>727L61</v>
          </cell>
          <cell r="C373">
            <v>15029</v>
          </cell>
          <cell r="D373" t="str">
            <v>骨科</v>
          </cell>
          <cell r="E373">
            <v>19817500917</v>
          </cell>
          <cell r="F373" t="str">
            <v>2021年</v>
          </cell>
          <cell r="G373" t="str">
            <v>住院医师-外院</v>
          </cell>
          <cell r="H373" t="str">
            <v>无</v>
          </cell>
          <cell r="I373" t="str">
            <v>骨科（手外科）</v>
          </cell>
        </row>
        <row r="373">
          <cell r="M373">
            <v>0</v>
          </cell>
          <cell r="N373">
            <v>0</v>
          </cell>
          <cell r="O373">
            <v>0</v>
          </cell>
          <cell r="P373">
            <v>0</v>
          </cell>
          <cell r="Q373">
            <v>0</v>
          </cell>
          <cell r="R373">
            <v>0</v>
          </cell>
          <cell r="S373">
            <v>0</v>
          </cell>
          <cell r="T373">
            <v>0</v>
          </cell>
          <cell r="U373">
            <v>0</v>
          </cell>
          <cell r="V373">
            <v>0</v>
          </cell>
          <cell r="W373">
            <v>0</v>
          </cell>
          <cell r="X373">
            <v>100</v>
          </cell>
          <cell r="Y373">
            <v>21</v>
          </cell>
        </row>
        <row r="374">
          <cell r="B374" t="str">
            <v>727L62</v>
          </cell>
          <cell r="C374">
            <v>15030</v>
          </cell>
          <cell r="D374" t="str">
            <v>骨科</v>
          </cell>
          <cell r="E374">
            <v>15058381700</v>
          </cell>
          <cell r="F374" t="str">
            <v>2021年</v>
          </cell>
          <cell r="G374" t="str">
            <v>住院医师-外院</v>
          </cell>
          <cell r="H374" t="str">
            <v>执业医师</v>
          </cell>
          <cell r="I374" t="str">
            <v>骨科（手外科）</v>
          </cell>
        </row>
        <row r="374">
          <cell r="M374">
            <v>0</v>
          </cell>
          <cell r="N374">
            <v>0</v>
          </cell>
          <cell r="O374">
            <v>0</v>
          </cell>
          <cell r="P374">
            <v>0</v>
          </cell>
          <cell r="Q374">
            <v>0</v>
          </cell>
          <cell r="R374">
            <v>100</v>
          </cell>
          <cell r="S374">
            <v>150</v>
          </cell>
          <cell r="T374">
            <v>150</v>
          </cell>
          <cell r="U374">
            <v>0</v>
          </cell>
          <cell r="V374">
            <v>0</v>
          </cell>
          <cell r="W374">
            <v>0</v>
          </cell>
          <cell r="X374">
            <v>100</v>
          </cell>
          <cell r="Y374">
            <v>21</v>
          </cell>
        </row>
        <row r="375">
          <cell r="B375" t="str">
            <v>727L63</v>
          </cell>
          <cell r="C375">
            <v>15031</v>
          </cell>
          <cell r="D375" t="str">
            <v>精神科</v>
          </cell>
          <cell r="E375">
            <v>17769504550</v>
          </cell>
          <cell r="F375" t="str">
            <v>2021年</v>
          </cell>
          <cell r="G375" t="str">
            <v>住院医师-外院</v>
          </cell>
          <cell r="H375" t="str">
            <v>执业医师</v>
          </cell>
          <cell r="I375" t="str">
            <v>精神科（精神科重症病房（附一））</v>
          </cell>
        </row>
        <row r="375">
          <cell r="M375">
            <v>0</v>
          </cell>
          <cell r="N375">
            <v>0</v>
          </cell>
          <cell r="O375">
            <v>0</v>
          </cell>
          <cell r="P375">
            <v>0</v>
          </cell>
          <cell r="Q375">
            <v>0</v>
          </cell>
          <cell r="R375">
            <v>100</v>
          </cell>
          <cell r="S375" t="e">
            <v>#N/A</v>
          </cell>
          <cell r="T375">
            <v>150</v>
          </cell>
          <cell r="U375" t="e">
            <v>#N/A</v>
          </cell>
          <cell r="V375">
            <v>100</v>
          </cell>
          <cell r="W375">
            <v>0</v>
          </cell>
          <cell r="X375">
            <v>100</v>
          </cell>
          <cell r="Y375">
            <v>21</v>
          </cell>
        </row>
        <row r="376">
          <cell r="B376" t="str">
            <v>727L65</v>
          </cell>
          <cell r="C376">
            <v>15033</v>
          </cell>
          <cell r="D376" t="str">
            <v>精神科</v>
          </cell>
          <cell r="E376">
            <v>18358721877</v>
          </cell>
          <cell r="F376" t="str">
            <v>2021年</v>
          </cell>
          <cell r="G376" t="str">
            <v>住院医师-外院</v>
          </cell>
          <cell r="H376" t="str">
            <v>执业医师</v>
          </cell>
          <cell r="I376" t="str">
            <v>精神科（精神科重症病房（附一））</v>
          </cell>
        </row>
        <row r="376">
          <cell r="M376">
            <v>0</v>
          </cell>
          <cell r="N376">
            <v>20</v>
          </cell>
          <cell r="O376">
            <v>0</v>
          </cell>
          <cell r="P376">
            <v>20</v>
          </cell>
          <cell r="Q376">
            <v>0</v>
          </cell>
          <cell r="R376">
            <v>100</v>
          </cell>
          <cell r="S376">
            <v>150</v>
          </cell>
          <cell r="T376">
            <v>150</v>
          </cell>
          <cell r="U376">
            <v>100</v>
          </cell>
          <cell r="V376">
            <v>100</v>
          </cell>
          <cell r="W376">
            <v>0</v>
          </cell>
          <cell r="X376">
            <v>100</v>
          </cell>
          <cell r="Y376">
            <v>21</v>
          </cell>
        </row>
        <row r="377">
          <cell r="B377" t="str">
            <v>727L70</v>
          </cell>
          <cell r="C377">
            <v>15038</v>
          </cell>
          <cell r="D377" t="str">
            <v>口腔全科</v>
          </cell>
          <cell r="E377">
            <v>17858902076</v>
          </cell>
          <cell r="F377" t="str">
            <v>2021年</v>
          </cell>
          <cell r="G377" t="str">
            <v>住院医师-外院</v>
          </cell>
          <cell r="H377" t="str">
            <v>执业医师</v>
          </cell>
          <cell r="I377" t="str">
            <v>口腔科（牙周科）</v>
          </cell>
        </row>
        <row r="377">
          <cell r="K377">
            <v>20</v>
          </cell>
        </row>
        <row r="377">
          <cell r="M377">
            <v>20</v>
          </cell>
          <cell r="N377">
            <v>0</v>
          </cell>
          <cell r="O377">
            <v>0</v>
          </cell>
          <cell r="P377">
            <v>20</v>
          </cell>
          <cell r="Q377">
            <v>0</v>
          </cell>
          <cell r="R377">
            <v>100</v>
          </cell>
          <cell r="S377">
            <v>150</v>
          </cell>
          <cell r="T377">
            <v>150</v>
          </cell>
          <cell r="U377">
            <v>0</v>
          </cell>
          <cell r="V377">
            <v>0</v>
          </cell>
          <cell r="W377">
            <v>0</v>
          </cell>
          <cell r="X377">
            <v>100</v>
          </cell>
          <cell r="Y377">
            <v>21</v>
          </cell>
        </row>
        <row r="378">
          <cell r="B378" t="str">
            <v>727L72</v>
          </cell>
          <cell r="C378">
            <v>15040</v>
          </cell>
          <cell r="D378" t="str">
            <v>口腔全科</v>
          </cell>
          <cell r="E378">
            <v>18358797586</v>
          </cell>
          <cell r="F378" t="str">
            <v>2021年</v>
          </cell>
          <cell r="G378" t="str">
            <v>住院医师-外院</v>
          </cell>
          <cell r="H378" t="str">
            <v>无</v>
          </cell>
          <cell r="I378" t="str">
            <v>口腔科（牙周科）</v>
          </cell>
        </row>
        <row r="378">
          <cell r="M378">
            <v>0</v>
          </cell>
          <cell r="N378">
            <v>0</v>
          </cell>
          <cell r="O378">
            <v>0</v>
          </cell>
          <cell r="P378">
            <v>0</v>
          </cell>
          <cell r="Q378">
            <v>0</v>
          </cell>
          <cell r="R378">
            <v>0</v>
          </cell>
          <cell r="S378">
            <v>0</v>
          </cell>
          <cell r="T378">
            <v>0</v>
          </cell>
          <cell r="U378">
            <v>0</v>
          </cell>
          <cell r="V378">
            <v>0</v>
          </cell>
          <cell r="W378">
            <v>0</v>
          </cell>
          <cell r="X378">
            <v>100</v>
          </cell>
          <cell r="Y378">
            <v>21</v>
          </cell>
        </row>
        <row r="379">
          <cell r="B379" t="str">
            <v>727L71</v>
          </cell>
          <cell r="C379">
            <v>15039</v>
          </cell>
          <cell r="D379" t="str">
            <v>口腔全科</v>
          </cell>
          <cell r="E379">
            <v>15258625898</v>
          </cell>
          <cell r="F379" t="str">
            <v>2021年</v>
          </cell>
          <cell r="G379" t="str">
            <v>住院医师-外院</v>
          </cell>
          <cell r="H379" t="str">
            <v>执业医师</v>
          </cell>
          <cell r="I379" t="str">
            <v>口腔科（牙周科）</v>
          </cell>
        </row>
        <row r="379">
          <cell r="K379">
            <v>20</v>
          </cell>
        </row>
        <row r="379">
          <cell r="M379">
            <v>20</v>
          </cell>
          <cell r="N379">
            <v>0</v>
          </cell>
          <cell r="O379">
            <v>0</v>
          </cell>
          <cell r="P379">
            <v>20</v>
          </cell>
          <cell r="Q379">
            <v>0</v>
          </cell>
          <cell r="R379">
            <v>100</v>
          </cell>
          <cell r="S379">
            <v>150</v>
          </cell>
          <cell r="T379">
            <v>150</v>
          </cell>
          <cell r="U379">
            <v>0</v>
          </cell>
          <cell r="V379">
            <v>0</v>
          </cell>
          <cell r="W379">
            <v>0</v>
          </cell>
          <cell r="X379">
            <v>100</v>
          </cell>
          <cell r="Y379">
            <v>21</v>
          </cell>
        </row>
        <row r="380">
          <cell r="B380" t="str">
            <v>727L74</v>
          </cell>
          <cell r="C380">
            <v>15042</v>
          </cell>
          <cell r="D380" t="str">
            <v>临床病理科</v>
          </cell>
          <cell r="E380">
            <v>15988734502</v>
          </cell>
          <cell r="F380" t="str">
            <v>2021年</v>
          </cell>
          <cell r="G380" t="str">
            <v>住院医师-外院</v>
          </cell>
          <cell r="H380" t="str">
            <v>无</v>
          </cell>
          <cell r="I380" t="str">
            <v>病理科（细胞学技术及诊断）</v>
          </cell>
        </row>
        <row r="380">
          <cell r="M380">
            <v>0</v>
          </cell>
          <cell r="N380">
            <v>0</v>
          </cell>
          <cell r="O380">
            <v>0</v>
          </cell>
          <cell r="P380">
            <v>0</v>
          </cell>
          <cell r="Q380">
            <v>0</v>
          </cell>
          <cell r="R380">
            <v>0</v>
          </cell>
          <cell r="S380">
            <v>0</v>
          </cell>
          <cell r="T380">
            <v>0</v>
          </cell>
          <cell r="U380">
            <v>0</v>
          </cell>
          <cell r="V380">
            <v>0</v>
          </cell>
          <cell r="W380">
            <v>0</v>
          </cell>
          <cell r="X380">
            <v>100</v>
          </cell>
          <cell r="Y380">
            <v>21</v>
          </cell>
        </row>
        <row r="381">
          <cell r="B381" t="str">
            <v>727L73</v>
          </cell>
          <cell r="C381">
            <v>15041</v>
          </cell>
          <cell r="D381" t="str">
            <v>临床病理科</v>
          </cell>
          <cell r="E381">
            <v>18758884665</v>
          </cell>
          <cell r="F381" t="str">
            <v>2021年</v>
          </cell>
          <cell r="G381" t="str">
            <v>住院医师-外院</v>
          </cell>
          <cell r="H381" t="str">
            <v>执业医师</v>
          </cell>
          <cell r="I381" t="str">
            <v>病理科（组织病理诊断和/分子病理诊断）</v>
          </cell>
        </row>
        <row r="381">
          <cell r="M381">
            <v>0</v>
          </cell>
          <cell r="N381">
            <v>0</v>
          </cell>
          <cell r="O381">
            <v>0</v>
          </cell>
          <cell r="P381">
            <v>0</v>
          </cell>
          <cell r="Q381">
            <v>0</v>
          </cell>
          <cell r="R381">
            <v>100</v>
          </cell>
          <cell r="S381">
            <v>150</v>
          </cell>
          <cell r="T381">
            <v>150</v>
          </cell>
          <cell r="U381">
            <v>0</v>
          </cell>
          <cell r="V381">
            <v>0</v>
          </cell>
          <cell r="W381">
            <v>0</v>
          </cell>
          <cell r="X381">
            <v>100</v>
          </cell>
          <cell r="Y381">
            <v>21</v>
          </cell>
        </row>
        <row r="382">
          <cell r="B382">
            <v>621020</v>
          </cell>
          <cell r="C382">
            <v>14964</v>
          </cell>
          <cell r="D382" t="str">
            <v>麻醉科</v>
          </cell>
          <cell r="E382">
            <v>18267850662</v>
          </cell>
          <cell r="F382" t="str">
            <v>2021年</v>
          </cell>
          <cell r="G382" t="str">
            <v>住院医师-本院</v>
          </cell>
          <cell r="H382" t="str">
            <v>执业医师</v>
          </cell>
          <cell r="I382" t="str">
            <v>麻醉科（小儿外科麻醉）</v>
          </cell>
        </row>
        <row r="382">
          <cell r="M382">
            <v>0</v>
          </cell>
          <cell r="N382">
            <v>0</v>
          </cell>
          <cell r="O382">
            <v>0</v>
          </cell>
          <cell r="P382">
            <v>0</v>
          </cell>
          <cell r="Q382">
            <v>0</v>
          </cell>
          <cell r="R382">
            <v>100</v>
          </cell>
          <cell r="S382">
            <v>150</v>
          </cell>
          <cell r="T382">
            <v>150</v>
          </cell>
          <cell r="U382">
            <v>100</v>
          </cell>
          <cell r="V382">
            <v>100</v>
          </cell>
          <cell r="W382">
            <v>0</v>
          </cell>
          <cell r="X382">
            <v>100</v>
          </cell>
          <cell r="Y382">
            <v>21</v>
          </cell>
        </row>
        <row r="383">
          <cell r="B383">
            <v>621019</v>
          </cell>
          <cell r="C383">
            <v>14963</v>
          </cell>
          <cell r="D383" t="str">
            <v>麻醉科</v>
          </cell>
          <cell r="E383">
            <v>18858736692</v>
          </cell>
          <cell r="F383" t="str">
            <v>2021年</v>
          </cell>
          <cell r="G383" t="str">
            <v>住院医师-本院</v>
          </cell>
          <cell r="H383" t="str">
            <v>执业医师</v>
          </cell>
          <cell r="I383" t="str">
            <v>麻醉科（神经外科麻醉）</v>
          </cell>
        </row>
        <row r="383">
          <cell r="M383">
            <v>0</v>
          </cell>
          <cell r="N383">
            <v>0</v>
          </cell>
          <cell r="O383">
            <v>0</v>
          </cell>
          <cell r="P383">
            <v>0</v>
          </cell>
          <cell r="Q383">
            <v>0</v>
          </cell>
          <cell r="R383">
            <v>100</v>
          </cell>
          <cell r="S383">
            <v>150</v>
          </cell>
          <cell r="T383">
            <v>150</v>
          </cell>
          <cell r="U383">
            <v>100</v>
          </cell>
          <cell r="V383">
            <v>100</v>
          </cell>
          <cell r="W383">
            <v>0</v>
          </cell>
          <cell r="X383">
            <v>100</v>
          </cell>
          <cell r="Y383">
            <v>21</v>
          </cell>
        </row>
        <row r="384">
          <cell r="B384" t="str">
            <v>727L79</v>
          </cell>
          <cell r="C384">
            <v>15047</v>
          </cell>
          <cell r="D384" t="str">
            <v>麻醉科</v>
          </cell>
          <cell r="E384">
            <v>17858381921</v>
          </cell>
          <cell r="F384" t="str">
            <v>2021年</v>
          </cell>
          <cell r="G384" t="str">
            <v>住院医师-外院</v>
          </cell>
          <cell r="H384" t="str">
            <v>无</v>
          </cell>
          <cell r="I384" t="str">
            <v>麻醉科（胸心血管外科麻醉）</v>
          </cell>
        </row>
        <row r="384">
          <cell r="M384">
            <v>0</v>
          </cell>
          <cell r="N384">
            <v>0</v>
          </cell>
          <cell r="O384">
            <v>0</v>
          </cell>
          <cell r="P384">
            <v>0</v>
          </cell>
          <cell r="Q384">
            <v>0</v>
          </cell>
          <cell r="R384">
            <v>0</v>
          </cell>
          <cell r="S384">
            <v>0</v>
          </cell>
          <cell r="T384">
            <v>0</v>
          </cell>
          <cell r="U384">
            <v>0</v>
          </cell>
          <cell r="V384">
            <v>0</v>
          </cell>
          <cell r="W384">
            <v>0</v>
          </cell>
          <cell r="X384">
            <v>100</v>
          </cell>
          <cell r="Y384">
            <v>21</v>
          </cell>
        </row>
        <row r="385">
          <cell r="B385" t="str">
            <v>727L78</v>
          </cell>
          <cell r="C385">
            <v>15046</v>
          </cell>
          <cell r="D385" t="str">
            <v>麻醉科</v>
          </cell>
          <cell r="E385">
            <v>18767822291</v>
          </cell>
          <cell r="F385" t="str">
            <v>2021年</v>
          </cell>
          <cell r="G385" t="str">
            <v>住院医师-外院</v>
          </cell>
          <cell r="H385" t="str">
            <v>执业医师</v>
          </cell>
          <cell r="I385" t="str">
            <v>ICU</v>
          </cell>
        </row>
        <row r="385">
          <cell r="M385">
            <v>0</v>
          </cell>
          <cell r="N385">
            <v>0</v>
          </cell>
          <cell r="O385">
            <v>0</v>
          </cell>
          <cell r="P385">
            <v>0</v>
          </cell>
          <cell r="Q385">
            <v>0</v>
          </cell>
          <cell r="R385">
            <v>100</v>
          </cell>
          <cell r="S385">
            <v>0</v>
          </cell>
          <cell r="T385">
            <v>0</v>
          </cell>
          <cell r="U385">
            <v>0</v>
          </cell>
          <cell r="V385">
            <v>0</v>
          </cell>
          <cell r="W385">
            <v>0</v>
          </cell>
          <cell r="X385">
            <v>100</v>
          </cell>
          <cell r="Y385">
            <v>21</v>
          </cell>
        </row>
        <row r="386">
          <cell r="B386" t="str">
            <v>727L76</v>
          </cell>
          <cell r="C386">
            <v>15044</v>
          </cell>
          <cell r="D386" t="str">
            <v>麻醉科</v>
          </cell>
          <cell r="E386">
            <v>18357717130</v>
          </cell>
          <cell r="F386" t="str">
            <v>2021年</v>
          </cell>
          <cell r="G386" t="str">
            <v>住院医师-外院</v>
          </cell>
          <cell r="H386" t="str">
            <v>执业医师</v>
          </cell>
          <cell r="I386" t="str">
            <v>麻醉科（小儿外科麻醉）</v>
          </cell>
        </row>
        <row r="386">
          <cell r="M386">
            <v>0</v>
          </cell>
          <cell r="N386">
            <v>0</v>
          </cell>
          <cell r="O386">
            <v>0</v>
          </cell>
          <cell r="P386">
            <v>0</v>
          </cell>
          <cell r="Q386">
            <v>0</v>
          </cell>
          <cell r="R386">
            <v>100</v>
          </cell>
          <cell r="S386">
            <v>150</v>
          </cell>
          <cell r="T386">
            <v>150</v>
          </cell>
          <cell r="U386">
            <v>0</v>
          </cell>
          <cell r="V386">
            <v>0</v>
          </cell>
          <cell r="W386">
            <v>0</v>
          </cell>
          <cell r="X386">
            <v>100</v>
          </cell>
          <cell r="Y386">
            <v>21</v>
          </cell>
        </row>
        <row r="387">
          <cell r="B387" t="str">
            <v>727L80</v>
          </cell>
          <cell r="C387">
            <v>15048</v>
          </cell>
          <cell r="D387" t="str">
            <v>麻醉科</v>
          </cell>
          <cell r="E387">
            <v>18758722706</v>
          </cell>
          <cell r="F387" t="str">
            <v>2021年</v>
          </cell>
          <cell r="G387" t="str">
            <v>住院医师-外院</v>
          </cell>
          <cell r="H387" t="str">
            <v>执业医师</v>
          </cell>
          <cell r="I387" t="str">
            <v>疼痛科（疼痛诊疗）</v>
          </cell>
        </row>
        <row r="387">
          <cell r="M387">
            <v>0</v>
          </cell>
          <cell r="N387">
            <v>0</v>
          </cell>
          <cell r="O387">
            <v>0</v>
          </cell>
          <cell r="P387">
            <v>0</v>
          </cell>
          <cell r="Q387">
            <v>0</v>
          </cell>
          <cell r="R387">
            <v>100</v>
          </cell>
          <cell r="S387">
            <v>0</v>
          </cell>
          <cell r="T387">
            <v>0</v>
          </cell>
          <cell r="U387">
            <v>0</v>
          </cell>
          <cell r="V387">
            <v>0</v>
          </cell>
          <cell r="W387">
            <v>0</v>
          </cell>
          <cell r="X387">
            <v>100</v>
          </cell>
          <cell r="Y387">
            <v>21</v>
          </cell>
        </row>
        <row r="388">
          <cell r="B388" t="str">
            <v>727L75</v>
          </cell>
          <cell r="C388">
            <v>15043</v>
          </cell>
          <cell r="D388" t="str">
            <v>麻醉科</v>
          </cell>
          <cell r="E388">
            <v>18267823280</v>
          </cell>
          <cell r="F388" t="str">
            <v>2021年</v>
          </cell>
          <cell r="G388" t="str">
            <v>住院医师-外院</v>
          </cell>
          <cell r="H388" t="str">
            <v>执业医师</v>
          </cell>
          <cell r="I388" t="str">
            <v>麻醉科（门诊和手术室外麻醉）</v>
          </cell>
        </row>
        <row r="388">
          <cell r="M388">
            <v>0</v>
          </cell>
          <cell r="N388">
            <v>0</v>
          </cell>
          <cell r="O388">
            <v>0</v>
          </cell>
          <cell r="P388">
            <v>0</v>
          </cell>
          <cell r="Q388">
            <v>0</v>
          </cell>
          <cell r="R388">
            <v>100</v>
          </cell>
          <cell r="S388">
            <v>0</v>
          </cell>
          <cell r="T388">
            <v>0</v>
          </cell>
          <cell r="U388">
            <v>0</v>
          </cell>
          <cell r="V388">
            <v>0</v>
          </cell>
          <cell r="W388">
            <v>0</v>
          </cell>
          <cell r="X388">
            <v>100</v>
          </cell>
          <cell r="Y388">
            <v>21</v>
          </cell>
        </row>
        <row r="389">
          <cell r="B389" t="str">
            <v>729L18</v>
          </cell>
          <cell r="C389">
            <v>15088</v>
          </cell>
          <cell r="D389" t="str">
            <v>麻醉科</v>
          </cell>
          <cell r="E389">
            <v>18379786025</v>
          </cell>
          <cell r="F389" t="str">
            <v>2021年</v>
          </cell>
          <cell r="G389" t="str">
            <v>住院医师-外院</v>
          </cell>
          <cell r="H389" t="str">
            <v>无</v>
          </cell>
          <cell r="I389" t="str">
            <v>麻醉科（神经外科麻醉）</v>
          </cell>
        </row>
        <row r="389">
          <cell r="M389">
            <v>0</v>
          </cell>
          <cell r="N389">
            <v>0</v>
          </cell>
          <cell r="O389">
            <v>0</v>
          </cell>
          <cell r="P389">
            <v>0</v>
          </cell>
          <cell r="Q389">
            <v>0</v>
          </cell>
          <cell r="R389">
            <v>0</v>
          </cell>
          <cell r="S389">
            <v>0</v>
          </cell>
          <cell r="T389">
            <v>0</v>
          </cell>
          <cell r="U389">
            <v>0</v>
          </cell>
          <cell r="V389">
            <v>0</v>
          </cell>
          <cell r="W389">
            <v>0</v>
          </cell>
          <cell r="X389">
            <v>100</v>
          </cell>
          <cell r="Y389">
            <v>21</v>
          </cell>
        </row>
        <row r="390">
          <cell r="B390">
            <v>621010</v>
          </cell>
          <cell r="C390">
            <v>14955</v>
          </cell>
          <cell r="D390" t="str">
            <v>内科</v>
          </cell>
          <cell r="E390">
            <v>13506662567</v>
          </cell>
          <cell r="F390" t="str">
            <v>2021年</v>
          </cell>
          <cell r="G390" t="str">
            <v>住院医师-本院</v>
          </cell>
          <cell r="H390" t="str">
            <v>执业医师</v>
          </cell>
          <cell r="I390" t="str">
            <v>消化内科</v>
          </cell>
        </row>
        <row r="390">
          <cell r="M390">
            <v>0</v>
          </cell>
          <cell r="N390">
            <v>0</v>
          </cell>
          <cell r="O390">
            <v>0</v>
          </cell>
          <cell r="P390">
            <v>0</v>
          </cell>
          <cell r="Q390">
            <v>0</v>
          </cell>
          <cell r="R390">
            <v>100</v>
          </cell>
          <cell r="S390">
            <v>150</v>
          </cell>
          <cell r="T390">
            <v>150</v>
          </cell>
          <cell r="U390">
            <v>100</v>
          </cell>
          <cell r="V390">
            <v>100</v>
          </cell>
          <cell r="W390">
            <v>0</v>
          </cell>
          <cell r="X390">
            <v>100</v>
          </cell>
          <cell r="Y390">
            <v>21</v>
          </cell>
        </row>
        <row r="391">
          <cell r="B391">
            <v>121006</v>
          </cell>
          <cell r="C391">
            <v>14672</v>
          </cell>
          <cell r="D391" t="str">
            <v>内科</v>
          </cell>
          <cell r="E391">
            <v>15267758687</v>
          </cell>
          <cell r="F391" t="str">
            <v>2021年</v>
          </cell>
          <cell r="G391" t="str">
            <v>住院医师-本院</v>
          </cell>
          <cell r="H391" t="str">
            <v>执业医师</v>
          </cell>
          <cell r="I391" t="str">
            <v>心血管内科</v>
          </cell>
        </row>
        <row r="391">
          <cell r="M391">
            <v>0</v>
          </cell>
          <cell r="N391">
            <v>0</v>
          </cell>
          <cell r="O391">
            <v>0</v>
          </cell>
          <cell r="P391">
            <v>0</v>
          </cell>
          <cell r="Q391">
            <v>0</v>
          </cell>
          <cell r="R391">
            <v>100</v>
          </cell>
          <cell r="S391">
            <v>150</v>
          </cell>
          <cell r="T391">
            <v>150</v>
          </cell>
          <cell r="U391">
            <v>100</v>
          </cell>
          <cell r="V391">
            <v>100</v>
          </cell>
          <cell r="W391">
            <v>0</v>
          </cell>
          <cell r="X391">
            <v>100</v>
          </cell>
          <cell r="Y391">
            <v>21</v>
          </cell>
        </row>
        <row r="392">
          <cell r="B392">
            <v>121117</v>
          </cell>
          <cell r="C392">
            <v>14998</v>
          </cell>
          <cell r="D392" t="str">
            <v>内科</v>
          </cell>
          <cell r="E392">
            <v>15257731051</v>
          </cell>
          <cell r="F392" t="str">
            <v>2021年</v>
          </cell>
          <cell r="G392" t="str">
            <v>住院医师-本院</v>
          </cell>
          <cell r="H392" t="str">
            <v>执业医师</v>
          </cell>
          <cell r="I392" t="str">
            <v>内科门诊</v>
          </cell>
        </row>
        <row r="392">
          <cell r="M392">
            <v>0</v>
          </cell>
          <cell r="N392">
            <v>0</v>
          </cell>
          <cell r="O392">
            <v>0</v>
          </cell>
          <cell r="P392">
            <v>0</v>
          </cell>
          <cell r="Q392">
            <v>0</v>
          </cell>
          <cell r="R392">
            <v>100</v>
          </cell>
          <cell r="S392">
            <v>150</v>
          </cell>
          <cell r="T392">
            <v>150</v>
          </cell>
          <cell r="U392">
            <v>100</v>
          </cell>
          <cell r="V392">
            <v>100</v>
          </cell>
          <cell r="W392">
            <v>0</v>
          </cell>
          <cell r="X392">
            <v>100</v>
          </cell>
          <cell r="Y392">
            <v>21</v>
          </cell>
        </row>
        <row r="393">
          <cell r="B393">
            <v>621008</v>
          </cell>
          <cell r="C393">
            <v>14953</v>
          </cell>
          <cell r="D393" t="str">
            <v>内科</v>
          </cell>
          <cell r="E393">
            <v>18868818241</v>
          </cell>
          <cell r="F393" t="str">
            <v>2021年</v>
          </cell>
          <cell r="G393" t="str">
            <v>住院医师-本院</v>
          </cell>
          <cell r="H393" t="str">
            <v>执业医师</v>
          </cell>
          <cell r="I393" t="str">
            <v>血液内科</v>
          </cell>
        </row>
        <row r="393">
          <cell r="M393">
            <v>0</v>
          </cell>
          <cell r="N393">
            <v>0</v>
          </cell>
          <cell r="O393">
            <v>0</v>
          </cell>
          <cell r="P393">
            <v>0</v>
          </cell>
          <cell r="Q393">
            <v>0</v>
          </cell>
          <cell r="R393">
            <v>100</v>
          </cell>
          <cell r="S393">
            <v>150</v>
          </cell>
          <cell r="T393">
            <v>150</v>
          </cell>
          <cell r="U393">
            <v>100</v>
          </cell>
          <cell r="V393">
            <v>100</v>
          </cell>
          <cell r="W393">
            <v>0</v>
          </cell>
          <cell r="X393">
            <v>100</v>
          </cell>
          <cell r="Y393">
            <v>21</v>
          </cell>
        </row>
        <row r="394">
          <cell r="B394">
            <v>621001</v>
          </cell>
          <cell r="C394">
            <v>14949</v>
          </cell>
          <cell r="D394" t="str">
            <v>内科</v>
          </cell>
          <cell r="E394">
            <v>19518111206</v>
          </cell>
          <cell r="F394" t="str">
            <v>2021年</v>
          </cell>
          <cell r="G394" t="str">
            <v>住院医师-本院</v>
          </cell>
          <cell r="H394" t="str">
            <v>执业医师</v>
          </cell>
          <cell r="I394" t="str">
            <v>ICU</v>
          </cell>
        </row>
        <row r="394">
          <cell r="M394">
            <v>0</v>
          </cell>
          <cell r="N394">
            <v>0</v>
          </cell>
          <cell r="O394">
            <v>0</v>
          </cell>
          <cell r="P394">
            <v>0</v>
          </cell>
          <cell r="Q394">
            <v>0</v>
          </cell>
          <cell r="R394">
            <v>100</v>
          </cell>
          <cell r="S394" t="e">
            <v>#N/A</v>
          </cell>
          <cell r="T394">
            <v>150</v>
          </cell>
          <cell r="U394" t="e">
            <v>#N/A</v>
          </cell>
          <cell r="V394">
            <v>100</v>
          </cell>
          <cell r="W394">
            <v>0</v>
          </cell>
          <cell r="X394">
            <v>100</v>
          </cell>
          <cell r="Y394">
            <v>21</v>
          </cell>
        </row>
        <row r="395">
          <cell r="B395">
            <v>121009</v>
          </cell>
          <cell r="C395">
            <v>14675</v>
          </cell>
          <cell r="D395" t="str">
            <v>内科</v>
          </cell>
          <cell r="E395">
            <v>15167876568</v>
          </cell>
          <cell r="F395" t="str">
            <v>2021年</v>
          </cell>
          <cell r="G395" t="str">
            <v>住院医师-本院</v>
          </cell>
          <cell r="H395" t="str">
            <v>执业医师</v>
          </cell>
          <cell r="I395" t="str">
            <v>急诊内科</v>
          </cell>
        </row>
        <row r="395">
          <cell r="M395">
            <v>0</v>
          </cell>
          <cell r="N395">
            <v>0</v>
          </cell>
          <cell r="O395">
            <v>0</v>
          </cell>
          <cell r="P395">
            <v>0</v>
          </cell>
          <cell r="Q395">
            <v>0</v>
          </cell>
          <cell r="R395">
            <v>100</v>
          </cell>
          <cell r="S395">
            <v>150</v>
          </cell>
          <cell r="T395">
            <v>150</v>
          </cell>
          <cell r="U395">
            <v>100</v>
          </cell>
          <cell r="V395">
            <v>100</v>
          </cell>
          <cell r="W395">
            <v>0</v>
          </cell>
          <cell r="X395">
            <v>100</v>
          </cell>
          <cell r="Y395">
            <v>21</v>
          </cell>
        </row>
        <row r="396">
          <cell r="B396" t="str">
            <v>727L84</v>
          </cell>
          <cell r="C396">
            <v>15052</v>
          </cell>
          <cell r="D396" t="str">
            <v>内科</v>
          </cell>
          <cell r="E396">
            <v>15258012513</v>
          </cell>
          <cell r="F396" t="str">
            <v>2021年</v>
          </cell>
          <cell r="G396" t="str">
            <v>住院医师-外院</v>
          </cell>
          <cell r="H396" t="str">
            <v>执业医师</v>
          </cell>
          <cell r="I396" t="str">
            <v>心血管内科</v>
          </cell>
        </row>
        <row r="396">
          <cell r="M396">
            <v>0</v>
          </cell>
          <cell r="N396">
            <v>0</v>
          </cell>
          <cell r="O396">
            <v>0</v>
          </cell>
          <cell r="P396">
            <v>0</v>
          </cell>
          <cell r="Q396">
            <v>0</v>
          </cell>
          <cell r="R396">
            <v>100</v>
          </cell>
          <cell r="S396">
            <v>150</v>
          </cell>
          <cell r="T396">
            <v>150</v>
          </cell>
          <cell r="U396">
            <v>0</v>
          </cell>
          <cell r="V396">
            <v>0</v>
          </cell>
          <cell r="W396">
            <v>0</v>
          </cell>
          <cell r="X396">
            <v>100</v>
          </cell>
          <cell r="Y396">
            <v>21</v>
          </cell>
        </row>
        <row r="397">
          <cell r="B397" t="str">
            <v>727L89</v>
          </cell>
          <cell r="C397">
            <v>15057</v>
          </cell>
          <cell r="D397" t="str">
            <v>内科</v>
          </cell>
          <cell r="E397">
            <v>15988162317</v>
          </cell>
          <cell r="F397" t="str">
            <v>2021年</v>
          </cell>
          <cell r="G397" t="str">
            <v>住院医师-外院</v>
          </cell>
          <cell r="H397" t="str">
            <v>执业医师</v>
          </cell>
          <cell r="I397" t="str">
            <v>超声科</v>
          </cell>
        </row>
        <row r="397">
          <cell r="M397">
            <v>0</v>
          </cell>
          <cell r="N397">
            <v>0</v>
          </cell>
          <cell r="O397">
            <v>0</v>
          </cell>
          <cell r="P397">
            <v>0</v>
          </cell>
          <cell r="Q397">
            <v>0</v>
          </cell>
          <cell r="R397">
            <v>100</v>
          </cell>
          <cell r="S397">
            <v>150</v>
          </cell>
          <cell r="T397">
            <v>150</v>
          </cell>
          <cell r="U397">
            <v>100</v>
          </cell>
          <cell r="V397">
            <v>100</v>
          </cell>
          <cell r="W397">
            <v>0</v>
          </cell>
          <cell r="X397">
            <v>100</v>
          </cell>
          <cell r="Y397">
            <v>21</v>
          </cell>
        </row>
        <row r="398">
          <cell r="B398" t="str">
            <v>727L85</v>
          </cell>
          <cell r="C398">
            <v>15053</v>
          </cell>
          <cell r="D398" t="str">
            <v>内科</v>
          </cell>
          <cell r="E398">
            <v>15906772787</v>
          </cell>
          <cell r="F398" t="str">
            <v>2021年</v>
          </cell>
          <cell r="G398" t="str">
            <v>住院医师-外院</v>
          </cell>
          <cell r="H398" t="str">
            <v>执业医师</v>
          </cell>
          <cell r="I398" t="str">
            <v>风湿免疫科</v>
          </cell>
        </row>
        <row r="398">
          <cell r="M398">
            <v>0</v>
          </cell>
          <cell r="N398">
            <v>0</v>
          </cell>
          <cell r="O398">
            <v>0</v>
          </cell>
          <cell r="P398">
            <v>0</v>
          </cell>
          <cell r="Q398">
            <v>0</v>
          </cell>
          <cell r="R398">
            <v>100</v>
          </cell>
          <cell r="S398">
            <v>150</v>
          </cell>
          <cell r="T398">
            <v>150</v>
          </cell>
          <cell r="U398">
            <v>0</v>
          </cell>
          <cell r="V398">
            <v>0</v>
          </cell>
          <cell r="W398">
            <v>0</v>
          </cell>
          <cell r="X398">
            <v>100</v>
          </cell>
          <cell r="Y398">
            <v>21</v>
          </cell>
        </row>
        <row r="399">
          <cell r="B399" t="str">
            <v>727L88</v>
          </cell>
          <cell r="C399">
            <v>15056</v>
          </cell>
          <cell r="D399" t="str">
            <v>内科</v>
          </cell>
          <cell r="E399">
            <v>15158582063</v>
          </cell>
          <cell r="F399" t="str">
            <v>2021年</v>
          </cell>
          <cell r="G399" t="str">
            <v>住院医师-外院</v>
          </cell>
          <cell r="H399" t="str">
            <v>执业医师</v>
          </cell>
          <cell r="I399" t="str">
            <v>急诊内科</v>
          </cell>
        </row>
        <row r="399">
          <cell r="M399">
            <v>0</v>
          </cell>
          <cell r="N399">
            <v>0</v>
          </cell>
          <cell r="O399">
            <v>60</v>
          </cell>
          <cell r="P399">
            <v>60</v>
          </cell>
          <cell r="Q399">
            <v>0</v>
          </cell>
          <cell r="R399">
            <v>100</v>
          </cell>
          <cell r="S399">
            <v>150</v>
          </cell>
          <cell r="T399">
            <v>150</v>
          </cell>
          <cell r="U399">
            <v>100</v>
          </cell>
          <cell r="V399">
            <v>100</v>
          </cell>
          <cell r="W399">
            <v>0</v>
          </cell>
          <cell r="X399">
            <v>100</v>
          </cell>
          <cell r="Y399">
            <v>21</v>
          </cell>
        </row>
        <row r="400">
          <cell r="B400" t="str">
            <v>727L90</v>
          </cell>
          <cell r="C400">
            <v>15058</v>
          </cell>
          <cell r="D400" t="str">
            <v>内科</v>
          </cell>
          <cell r="E400">
            <v>18968937567</v>
          </cell>
          <cell r="F400" t="str">
            <v>2021年</v>
          </cell>
          <cell r="G400" t="str">
            <v>住院医师-外院</v>
          </cell>
          <cell r="H400" t="str">
            <v>执业医师</v>
          </cell>
          <cell r="I400" t="str">
            <v>超声科</v>
          </cell>
        </row>
        <row r="400">
          <cell r="M400">
            <v>0</v>
          </cell>
          <cell r="N400">
            <v>0</v>
          </cell>
          <cell r="O400">
            <v>0</v>
          </cell>
          <cell r="P400">
            <v>0</v>
          </cell>
          <cell r="Q400">
            <v>0</v>
          </cell>
          <cell r="R400">
            <v>100</v>
          </cell>
          <cell r="S400">
            <v>0</v>
          </cell>
          <cell r="T400">
            <v>0</v>
          </cell>
          <cell r="U400">
            <v>0</v>
          </cell>
          <cell r="V400">
            <v>0</v>
          </cell>
          <cell r="W400">
            <v>0</v>
          </cell>
          <cell r="X400">
            <v>100</v>
          </cell>
          <cell r="Y400">
            <v>21</v>
          </cell>
        </row>
        <row r="401">
          <cell r="B401" t="str">
            <v>727L86</v>
          </cell>
          <cell r="C401">
            <v>15054</v>
          </cell>
          <cell r="D401" t="str">
            <v>内科</v>
          </cell>
          <cell r="E401">
            <v>13757872323</v>
          </cell>
          <cell r="F401" t="str">
            <v>2021年</v>
          </cell>
          <cell r="G401" t="str">
            <v>住院医师-外院</v>
          </cell>
          <cell r="H401" t="str">
            <v>执业医师</v>
          </cell>
          <cell r="I401" t="str">
            <v>风湿免疫科</v>
          </cell>
        </row>
        <row r="401">
          <cell r="M401">
            <v>0</v>
          </cell>
          <cell r="N401">
            <v>0</v>
          </cell>
          <cell r="O401">
            <v>0</v>
          </cell>
          <cell r="P401">
            <v>0</v>
          </cell>
          <cell r="Q401">
            <v>0</v>
          </cell>
          <cell r="R401">
            <v>100</v>
          </cell>
          <cell r="S401">
            <v>0</v>
          </cell>
          <cell r="T401">
            <v>0</v>
          </cell>
          <cell r="U401">
            <v>0</v>
          </cell>
          <cell r="V401">
            <v>0</v>
          </cell>
          <cell r="W401">
            <v>0</v>
          </cell>
          <cell r="X401">
            <v>100</v>
          </cell>
          <cell r="Y401">
            <v>21</v>
          </cell>
        </row>
        <row r="402">
          <cell r="B402" t="str">
            <v>727L87</v>
          </cell>
          <cell r="C402">
            <v>15055</v>
          </cell>
          <cell r="D402" t="str">
            <v>内科</v>
          </cell>
          <cell r="E402">
            <v>15869693170</v>
          </cell>
          <cell r="F402" t="str">
            <v>2021年</v>
          </cell>
          <cell r="G402" t="str">
            <v>住院医师-外院</v>
          </cell>
          <cell r="H402" t="str">
            <v>无</v>
          </cell>
          <cell r="I402" t="str">
            <v>ICU</v>
          </cell>
        </row>
        <row r="402">
          <cell r="M402">
            <v>0</v>
          </cell>
          <cell r="N402">
            <v>0</v>
          </cell>
          <cell r="O402">
            <v>0</v>
          </cell>
          <cell r="P402">
            <v>0</v>
          </cell>
          <cell r="Q402">
            <v>0</v>
          </cell>
          <cell r="R402">
            <v>0</v>
          </cell>
          <cell r="S402">
            <v>0</v>
          </cell>
          <cell r="T402">
            <v>0</v>
          </cell>
          <cell r="U402">
            <v>0</v>
          </cell>
          <cell r="V402">
            <v>0</v>
          </cell>
          <cell r="W402">
            <v>0</v>
          </cell>
          <cell r="X402">
            <v>100</v>
          </cell>
          <cell r="Y402">
            <v>21</v>
          </cell>
        </row>
        <row r="403">
          <cell r="B403" t="str">
            <v>727L81</v>
          </cell>
          <cell r="C403">
            <v>15049</v>
          </cell>
          <cell r="D403" t="str">
            <v>内科</v>
          </cell>
          <cell r="E403">
            <v>15888276068</v>
          </cell>
          <cell r="F403" t="str">
            <v>2021年</v>
          </cell>
          <cell r="G403" t="str">
            <v>住院医师-外院</v>
          </cell>
          <cell r="H403" t="str">
            <v>执业医师</v>
          </cell>
          <cell r="I403" t="str">
            <v>感染科</v>
          </cell>
        </row>
        <row r="403">
          <cell r="M403">
            <v>0</v>
          </cell>
          <cell r="N403">
            <v>0</v>
          </cell>
          <cell r="O403">
            <v>0</v>
          </cell>
          <cell r="P403">
            <v>0</v>
          </cell>
          <cell r="Q403">
            <v>0</v>
          </cell>
          <cell r="R403">
            <v>100</v>
          </cell>
          <cell r="S403">
            <v>150</v>
          </cell>
          <cell r="T403">
            <v>150</v>
          </cell>
          <cell r="U403">
            <v>0</v>
          </cell>
          <cell r="V403">
            <v>0</v>
          </cell>
          <cell r="W403">
            <v>0</v>
          </cell>
          <cell r="X403">
            <v>100</v>
          </cell>
          <cell r="Y403">
            <v>21</v>
          </cell>
        </row>
        <row r="404">
          <cell r="B404" t="str">
            <v>727L82</v>
          </cell>
          <cell r="C404">
            <v>15050</v>
          </cell>
          <cell r="D404" t="str">
            <v>内科</v>
          </cell>
          <cell r="E404">
            <v>15258093358</v>
          </cell>
          <cell r="F404" t="str">
            <v>2021年</v>
          </cell>
          <cell r="G404" t="str">
            <v>住院医师-外院</v>
          </cell>
          <cell r="H404" t="str">
            <v>执业医师</v>
          </cell>
          <cell r="I404" t="str">
            <v>风湿免疫科</v>
          </cell>
        </row>
        <row r="404">
          <cell r="L404">
            <v>20</v>
          </cell>
          <cell r="M404">
            <v>20</v>
          </cell>
          <cell r="N404">
            <v>0</v>
          </cell>
          <cell r="O404">
            <v>20</v>
          </cell>
          <cell r="P404">
            <v>40</v>
          </cell>
          <cell r="Q404">
            <v>0</v>
          </cell>
          <cell r="R404">
            <v>100</v>
          </cell>
          <cell r="S404">
            <v>150</v>
          </cell>
          <cell r="T404">
            <v>150</v>
          </cell>
          <cell r="U404">
            <v>100</v>
          </cell>
          <cell r="V404">
            <v>100</v>
          </cell>
          <cell r="W404">
            <v>0</v>
          </cell>
          <cell r="X404">
            <v>100</v>
          </cell>
          <cell r="Y404">
            <v>21</v>
          </cell>
        </row>
        <row r="405">
          <cell r="B405" t="str">
            <v>727L83</v>
          </cell>
          <cell r="C405">
            <v>15051</v>
          </cell>
          <cell r="D405" t="str">
            <v>内科</v>
          </cell>
          <cell r="E405">
            <v>13757873105</v>
          </cell>
          <cell r="F405" t="str">
            <v>2021年</v>
          </cell>
          <cell r="G405" t="str">
            <v>住院医师-外院</v>
          </cell>
          <cell r="H405" t="str">
            <v>执业医师</v>
          </cell>
          <cell r="I405" t="str">
            <v>急诊内科</v>
          </cell>
        </row>
        <row r="405">
          <cell r="M405">
            <v>0</v>
          </cell>
          <cell r="N405">
            <v>0</v>
          </cell>
          <cell r="O405">
            <v>0</v>
          </cell>
          <cell r="P405">
            <v>0</v>
          </cell>
          <cell r="Q405">
            <v>0</v>
          </cell>
          <cell r="R405">
            <v>100</v>
          </cell>
          <cell r="S405">
            <v>150</v>
          </cell>
          <cell r="T405">
            <v>150</v>
          </cell>
          <cell r="U405">
            <v>0</v>
          </cell>
          <cell r="V405">
            <v>0</v>
          </cell>
          <cell r="W405">
            <v>0</v>
          </cell>
          <cell r="X405">
            <v>100</v>
          </cell>
          <cell r="Y405">
            <v>21</v>
          </cell>
        </row>
        <row r="406">
          <cell r="B406">
            <v>621022</v>
          </cell>
          <cell r="C406">
            <v>14966</v>
          </cell>
          <cell r="D406" t="str">
            <v>皮肤科</v>
          </cell>
          <cell r="E406">
            <v>15058719868</v>
          </cell>
          <cell r="F406" t="str">
            <v>2021年</v>
          </cell>
          <cell r="G406" t="str">
            <v>住院医师-本院</v>
          </cell>
          <cell r="H406" t="str">
            <v>执业医师</v>
          </cell>
          <cell r="I406" t="str">
            <v>皮肤科（皮肤科病房）</v>
          </cell>
        </row>
        <row r="406">
          <cell r="M406">
            <v>0</v>
          </cell>
          <cell r="N406">
            <v>0</v>
          </cell>
          <cell r="O406">
            <v>0</v>
          </cell>
          <cell r="P406">
            <v>0</v>
          </cell>
          <cell r="Q406">
            <v>0</v>
          </cell>
          <cell r="R406">
            <v>100</v>
          </cell>
          <cell r="S406">
            <v>150</v>
          </cell>
          <cell r="T406">
            <v>150</v>
          </cell>
          <cell r="U406">
            <v>100</v>
          </cell>
          <cell r="V406">
            <v>100</v>
          </cell>
          <cell r="W406">
            <v>0</v>
          </cell>
          <cell r="X406">
            <v>100</v>
          </cell>
          <cell r="Y406">
            <v>21</v>
          </cell>
        </row>
        <row r="407">
          <cell r="B407" t="str">
            <v>729L19</v>
          </cell>
          <cell r="C407">
            <v>15089</v>
          </cell>
          <cell r="D407" t="str">
            <v>皮肤科</v>
          </cell>
          <cell r="E407">
            <v>13676782238</v>
          </cell>
          <cell r="F407" t="str">
            <v>2021年</v>
          </cell>
          <cell r="G407" t="str">
            <v>住院医师-外院</v>
          </cell>
          <cell r="H407" t="str">
            <v>执业医师</v>
          </cell>
          <cell r="I407" t="str">
            <v>皮肤科</v>
          </cell>
        </row>
        <row r="407">
          <cell r="M407">
            <v>0</v>
          </cell>
          <cell r="N407">
            <v>0</v>
          </cell>
          <cell r="O407">
            <v>0</v>
          </cell>
          <cell r="P407">
            <v>0</v>
          </cell>
          <cell r="Q407">
            <v>0</v>
          </cell>
          <cell r="R407">
            <v>100</v>
          </cell>
          <cell r="S407">
            <v>150</v>
          </cell>
          <cell r="T407">
            <v>150</v>
          </cell>
          <cell r="U407">
            <v>0</v>
          </cell>
          <cell r="V407">
            <v>0</v>
          </cell>
          <cell r="W407">
            <v>0</v>
          </cell>
          <cell r="X407">
            <v>100</v>
          </cell>
          <cell r="Y407">
            <v>21</v>
          </cell>
        </row>
        <row r="408">
          <cell r="B408">
            <v>121019</v>
          </cell>
          <cell r="C408">
            <v>14683</v>
          </cell>
          <cell r="D408" t="str">
            <v>全科医学科</v>
          </cell>
          <cell r="E408">
            <v>19858730300</v>
          </cell>
          <cell r="F408" t="str">
            <v>2021年</v>
          </cell>
          <cell r="G408" t="str">
            <v>住院医师-本院</v>
          </cell>
          <cell r="H408" t="str">
            <v>执业医师</v>
          </cell>
          <cell r="I408" t="str">
            <v>精神科门诊</v>
          </cell>
        </row>
        <row r="408">
          <cell r="M408">
            <v>0</v>
          </cell>
          <cell r="N408">
            <v>0</v>
          </cell>
          <cell r="O408">
            <v>0</v>
          </cell>
          <cell r="P408">
            <v>0</v>
          </cell>
          <cell r="Q408">
            <v>0</v>
          </cell>
          <cell r="R408">
            <v>100</v>
          </cell>
          <cell r="S408">
            <v>150</v>
          </cell>
          <cell r="T408">
            <v>150</v>
          </cell>
          <cell r="U408">
            <v>100</v>
          </cell>
          <cell r="V408">
            <v>100</v>
          </cell>
          <cell r="W408">
            <v>0</v>
          </cell>
          <cell r="X408">
            <v>100</v>
          </cell>
          <cell r="Y408">
            <v>21</v>
          </cell>
        </row>
        <row r="409">
          <cell r="B409" t="str">
            <v>727L97</v>
          </cell>
          <cell r="C409">
            <v>15065</v>
          </cell>
          <cell r="D409" t="str">
            <v>全科医学科</v>
          </cell>
          <cell r="E409">
            <v>13566224026</v>
          </cell>
          <cell r="F409" t="str">
            <v>2021年</v>
          </cell>
          <cell r="G409" t="str">
            <v>住院医师-外院</v>
          </cell>
          <cell r="H409" t="str">
            <v>执业医师</v>
          </cell>
          <cell r="I409" t="str">
            <v>全科医学科</v>
          </cell>
        </row>
        <row r="409">
          <cell r="M409">
            <v>0</v>
          </cell>
          <cell r="N409">
            <v>0</v>
          </cell>
          <cell r="O409">
            <v>0</v>
          </cell>
          <cell r="P409">
            <v>0</v>
          </cell>
          <cell r="Q409">
            <v>0</v>
          </cell>
          <cell r="R409">
            <v>100</v>
          </cell>
          <cell r="S409">
            <v>150</v>
          </cell>
          <cell r="T409">
            <v>150</v>
          </cell>
          <cell r="U409">
            <v>100</v>
          </cell>
          <cell r="V409">
            <v>100</v>
          </cell>
          <cell r="W409">
            <v>0</v>
          </cell>
          <cell r="X409">
            <v>100</v>
          </cell>
          <cell r="Y409">
            <v>21</v>
          </cell>
        </row>
        <row r="410">
          <cell r="B410" t="str">
            <v>727L98</v>
          </cell>
          <cell r="C410">
            <v>15066</v>
          </cell>
          <cell r="D410" t="str">
            <v>全科医学科</v>
          </cell>
          <cell r="E410">
            <v>17794620258</v>
          </cell>
          <cell r="F410" t="str">
            <v>2021年</v>
          </cell>
          <cell r="G410" t="str">
            <v>住院医师-外院</v>
          </cell>
          <cell r="H410" t="str">
            <v>执业医师</v>
          </cell>
          <cell r="I410" t="str">
            <v>血液内科+肾内科</v>
          </cell>
        </row>
        <row r="410">
          <cell r="M410">
            <v>0</v>
          </cell>
          <cell r="N410">
            <v>0</v>
          </cell>
          <cell r="O410">
            <v>0</v>
          </cell>
          <cell r="P410">
            <v>0</v>
          </cell>
          <cell r="Q410">
            <v>0</v>
          </cell>
          <cell r="R410">
            <v>100</v>
          </cell>
          <cell r="S410">
            <v>150</v>
          </cell>
          <cell r="T410">
            <v>150</v>
          </cell>
          <cell r="U410">
            <v>100</v>
          </cell>
          <cell r="V410">
            <v>100</v>
          </cell>
          <cell r="W410">
            <v>0</v>
          </cell>
          <cell r="X410">
            <v>100</v>
          </cell>
          <cell r="Y410">
            <v>21</v>
          </cell>
        </row>
        <row r="411">
          <cell r="B411" t="str">
            <v>727L99</v>
          </cell>
          <cell r="C411">
            <v>15067</v>
          </cell>
          <cell r="D411" t="str">
            <v>全科医学科</v>
          </cell>
          <cell r="E411">
            <v>13857783575</v>
          </cell>
          <cell r="F411" t="str">
            <v>2021年</v>
          </cell>
          <cell r="G411" t="str">
            <v>住院医师-外院</v>
          </cell>
          <cell r="H411" t="str">
            <v>执业医师</v>
          </cell>
          <cell r="I411" t="str">
            <v>血液内科+肾内科</v>
          </cell>
        </row>
        <row r="411">
          <cell r="M411">
            <v>0</v>
          </cell>
          <cell r="N411">
            <v>0</v>
          </cell>
          <cell r="O411">
            <v>0</v>
          </cell>
          <cell r="P411">
            <v>0</v>
          </cell>
          <cell r="Q411">
            <v>0</v>
          </cell>
          <cell r="R411">
            <v>100</v>
          </cell>
          <cell r="S411">
            <v>150</v>
          </cell>
          <cell r="T411">
            <v>150</v>
          </cell>
          <cell r="U411">
            <v>100</v>
          </cell>
          <cell r="V411">
            <v>100</v>
          </cell>
          <cell r="W411">
            <v>0</v>
          </cell>
          <cell r="X411">
            <v>100</v>
          </cell>
          <cell r="Y411">
            <v>21</v>
          </cell>
        </row>
        <row r="412">
          <cell r="B412" t="str">
            <v>727L92</v>
          </cell>
          <cell r="C412">
            <v>15060</v>
          </cell>
          <cell r="D412" t="str">
            <v>全科医学科</v>
          </cell>
          <cell r="E412">
            <v>15868706268</v>
          </cell>
          <cell r="F412" t="str">
            <v>2021年</v>
          </cell>
          <cell r="G412" t="str">
            <v>住院医师-外院</v>
          </cell>
          <cell r="H412" t="str">
            <v>执业医师</v>
          </cell>
          <cell r="I412" t="str">
            <v>眼科门诊+耳鼻喉科门诊</v>
          </cell>
        </row>
        <row r="412">
          <cell r="M412">
            <v>0</v>
          </cell>
          <cell r="N412">
            <v>0</v>
          </cell>
          <cell r="O412">
            <v>0</v>
          </cell>
          <cell r="P412">
            <v>0</v>
          </cell>
          <cell r="Q412">
            <v>0</v>
          </cell>
          <cell r="R412">
            <v>100</v>
          </cell>
          <cell r="S412">
            <v>150</v>
          </cell>
          <cell r="T412">
            <v>150</v>
          </cell>
          <cell r="U412">
            <v>100</v>
          </cell>
          <cell r="V412">
            <v>100</v>
          </cell>
          <cell r="W412">
            <v>0</v>
          </cell>
          <cell r="X412">
            <v>100</v>
          </cell>
          <cell r="Y412">
            <v>21</v>
          </cell>
        </row>
        <row r="413">
          <cell r="B413" t="str">
            <v>728L04</v>
          </cell>
          <cell r="C413">
            <v>15071</v>
          </cell>
          <cell r="D413" t="str">
            <v>全科医学科</v>
          </cell>
          <cell r="E413">
            <v>18668169850</v>
          </cell>
          <cell r="F413" t="str">
            <v>2021年</v>
          </cell>
          <cell r="G413" t="str">
            <v>住院医师-外院</v>
          </cell>
          <cell r="H413" t="str">
            <v>执业医师</v>
          </cell>
          <cell r="I413" t="str">
            <v>产科门诊+妇科门诊</v>
          </cell>
        </row>
        <row r="413">
          <cell r="M413">
            <v>0</v>
          </cell>
          <cell r="N413">
            <v>0</v>
          </cell>
          <cell r="O413">
            <v>0</v>
          </cell>
          <cell r="P413">
            <v>0</v>
          </cell>
          <cell r="Q413">
            <v>0</v>
          </cell>
          <cell r="R413">
            <v>100</v>
          </cell>
          <cell r="S413">
            <v>150</v>
          </cell>
          <cell r="T413">
            <v>150</v>
          </cell>
          <cell r="U413">
            <v>100</v>
          </cell>
          <cell r="V413">
            <v>100</v>
          </cell>
          <cell r="W413">
            <v>0</v>
          </cell>
          <cell r="X413">
            <v>100</v>
          </cell>
          <cell r="Y413">
            <v>21</v>
          </cell>
        </row>
        <row r="414">
          <cell r="B414" t="str">
            <v>727L93</v>
          </cell>
          <cell r="C414">
            <v>15061</v>
          </cell>
          <cell r="D414" t="str">
            <v>急诊科</v>
          </cell>
          <cell r="E414">
            <v>15267720553</v>
          </cell>
          <cell r="F414" t="str">
            <v>2021年</v>
          </cell>
          <cell r="G414" t="str">
            <v>住院医师-外院</v>
          </cell>
          <cell r="H414" t="str">
            <v>执业医师</v>
          </cell>
          <cell r="I414" t="str">
            <v>ICU</v>
          </cell>
        </row>
        <row r="414">
          <cell r="M414">
            <v>0</v>
          </cell>
          <cell r="N414">
            <v>0</v>
          </cell>
          <cell r="O414">
            <v>0</v>
          </cell>
          <cell r="P414">
            <v>0</v>
          </cell>
          <cell r="Q414">
            <v>0</v>
          </cell>
          <cell r="R414">
            <v>100</v>
          </cell>
          <cell r="S414">
            <v>150</v>
          </cell>
          <cell r="T414">
            <v>150</v>
          </cell>
          <cell r="U414">
            <v>100</v>
          </cell>
          <cell r="V414">
            <v>100</v>
          </cell>
          <cell r="W414">
            <v>0</v>
          </cell>
          <cell r="X414">
            <v>100</v>
          </cell>
          <cell r="Y414">
            <v>21</v>
          </cell>
        </row>
        <row r="415">
          <cell r="B415" t="str">
            <v>728L01</v>
          </cell>
          <cell r="C415">
            <v>15068</v>
          </cell>
          <cell r="D415" t="str">
            <v>全科医学科</v>
          </cell>
          <cell r="E415">
            <v>15168759358</v>
          </cell>
          <cell r="F415" t="str">
            <v>2021年</v>
          </cell>
          <cell r="G415" t="str">
            <v>住院医师-外院</v>
          </cell>
          <cell r="H415" t="str">
            <v>执业医师</v>
          </cell>
          <cell r="I415" t="str">
            <v>肾内科+血液内科</v>
          </cell>
        </row>
        <row r="415">
          <cell r="M415">
            <v>0</v>
          </cell>
          <cell r="N415">
            <v>0</v>
          </cell>
          <cell r="O415">
            <v>20</v>
          </cell>
          <cell r="P415">
            <v>20</v>
          </cell>
          <cell r="Q415">
            <v>0</v>
          </cell>
          <cell r="R415">
            <v>100</v>
          </cell>
          <cell r="S415">
            <v>150</v>
          </cell>
          <cell r="T415">
            <v>150</v>
          </cell>
          <cell r="U415">
            <v>100</v>
          </cell>
          <cell r="V415">
            <v>100</v>
          </cell>
          <cell r="W415">
            <v>0</v>
          </cell>
          <cell r="X415">
            <v>100</v>
          </cell>
          <cell r="Y415">
            <v>21</v>
          </cell>
        </row>
        <row r="416">
          <cell r="B416" t="str">
            <v>728L02</v>
          </cell>
          <cell r="C416">
            <v>15069</v>
          </cell>
          <cell r="D416" t="str">
            <v>全科医学科</v>
          </cell>
          <cell r="E416">
            <v>18458796396</v>
          </cell>
          <cell r="F416" t="str">
            <v>2021年</v>
          </cell>
          <cell r="G416" t="str">
            <v>住院医师-外院</v>
          </cell>
          <cell r="H416" t="str">
            <v>无</v>
          </cell>
          <cell r="I416" t="str">
            <v>耳鼻喉科门诊+眼科门诊</v>
          </cell>
        </row>
        <row r="416">
          <cell r="M416">
            <v>0</v>
          </cell>
          <cell r="N416">
            <v>0</v>
          </cell>
          <cell r="O416">
            <v>0</v>
          </cell>
          <cell r="P416">
            <v>0</v>
          </cell>
          <cell r="Q416">
            <v>0</v>
          </cell>
          <cell r="R416">
            <v>0</v>
          </cell>
          <cell r="S416">
            <v>0</v>
          </cell>
          <cell r="T416">
            <v>0</v>
          </cell>
          <cell r="U416">
            <v>0</v>
          </cell>
          <cell r="V416">
            <v>0</v>
          </cell>
          <cell r="W416">
            <v>0</v>
          </cell>
          <cell r="X416">
            <v>100</v>
          </cell>
          <cell r="Y416">
            <v>21</v>
          </cell>
        </row>
        <row r="417">
          <cell r="B417" t="str">
            <v>728L03</v>
          </cell>
          <cell r="C417">
            <v>15070</v>
          </cell>
          <cell r="D417" t="str">
            <v>全科医学科</v>
          </cell>
          <cell r="E417">
            <v>13868677920</v>
          </cell>
          <cell r="F417" t="str">
            <v>2021年</v>
          </cell>
          <cell r="G417" t="str">
            <v>住院医师-外院</v>
          </cell>
          <cell r="H417" t="str">
            <v>执业医师</v>
          </cell>
          <cell r="I417" t="str">
            <v>妇科门诊+产科门诊</v>
          </cell>
        </row>
        <row r="417">
          <cell r="M417">
            <v>0</v>
          </cell>
          <cell r="N417">
            <v>0</v>
          </cell>
          <cell r="O417">
            <v>40</v>
          </cell>
          <cell r="P417">
            <v>40</v>
          </cell>
          <cell r="Q417">
            <v>0</v>
          </cell>
          <cell r="R417">
            <v>100</v>
          </cell>
          <cell r="S417">
            <v>150</v>
          </cell>
          <cell r="T417">
            <v>150</v>
          </cell>
          <cell r="U417">
            <v>100</v>
          </cell>
          <cell r="V417">
            <v>100</v>
          </cell>
          <cell r="W417">
            <v>0</v>
          </cell>
          <cell r="X417">
            <v>100</v>
          </cell>
          <cell r="Y417">
            <v>21</v>
          </cell>
        </row>
        <row r="418">
          <cell r="B418" t="str">
            <v>727L91</v>
          </cell>
          <cell r="C418">
            <v>15059</v>
          </cell>
          <cell r="D418" t="str">
            <v>全科医学科</v>
          </cell>
          <cell r="E418">
            <v>15858838087</v>
          </cell>
          <cell r="F418" t="str">
            <v>2021年</v>
          </cell>
          <cell r="G418" t="str">
            <v>住院医师-外院</v>
          </cell>
          <cell r="H418" t="str">
            <v>无</v>
          </cell>
          <cell r="I418" t="str">
            <v>肾内科+血液内科</v>
          </cell>
        </row>
        <row r="418">
          <cell r="M418">
            <v>0</v>
          </cell>
          <cell r="N418">
            <v>0</v>
          </cell>
          <cell r="O418">
            <v>0</v>
          </cell>
          <cell r="P418">
            <v>0</v>
          </cell>
          <cell r="Q418">
            <v>0</v>
          </cell>
          <cell r="R418">
            <v>0</v>
          </cell>
          <cell r="S418">
            <v>0</v>
          </cell>
          <cell r="T418">
            <v>0</v>
          </cell>
          <cell r="U418">
            <v>0</v>
          </cell>
          <cell r="V418">
            <v>0</v>
          </cell>
          <cell r="W418">
            <v>0</v>
          </cell>
          <cell r="X418">
            <v>100</v>
          </cell>
          <cell r="Y418">
            <v>21</v>
          </cell>
        </row>
        <row r="419">
          <cell r="B419">
            <v>121018</v>
          </cell>
          <cell r="C419">
            <v>14682</v>
          </cell>
          <cell r="D419" t="str">
            <v>神经内科</v>
          </cell>
          <cell r="E419">
            <v>15858729736</v>
          </cell>
          <cell r="F419" t="str">
            <v>2021年</v>
          </cell>
          <cell r="G419" t="str">
            <v>住院医师-本院</v>
          </cell>
          <cell r="H419" t="str">
            <v>执业医师</v>
          </cell>
          <cell r="I419" t="str">
            <v>神经内科</v>
          </cell>
        </row>
        <row r="419">
          <cell r="M419">
            <v>0</v>
          </cell>
          <cell r="N419">
            <v>0</v>
          </cell>
          <cell r="O419">
            <v>0</v>
          </cell>
          <cell r="P419">
            <v>0</v>
          </cell>
          <cell r="Q419">
            <v>0</v>
          </cell>
          <cell r="R419">
            <v>100</v>
          </cell>
          <cell r="S419">
            <v>150</v>
          </cell>
          <cell r="T419">
            <v>150</v>
          </cell>
          <cell r="U419">
            <v>100</v>
          </cell>
          <cell r="V419">
            <v>100</v>
          </cell>
          <cell r="W419">
            <v>0</v>
          </cell>
          <cell r="X419">
            <v>100</v>
          </cell>
          <cell r="Y419">
            <v>21</v>
          </cell>
        </row>
        <row r="420">
          <cell r="B420">
            <v>621012</v>
          </cell>
          <cell r="C420">
            <v>14957</v>
          </cell>
          <cell r="D420" t="str">
            <v>外科</v>
          </cell>
          <cell r="E420">
            <v>15258690861</v>
          </cell>
          <cell r="F420" t="str">
            <v>2021年</v>
          </cell>
          <cell r="G420" t="str">
            <v>住院医师-本院</v>
          </cell>
          <cell r="H420" t="str">
            <v>执业医师</v>
          </cell>
          <cell r="I420" t="str">
            <v>胃肠外科</v>
          </cell>
        </row>
        <row r="420">
          <cell r="M420">
            <v>0</v>
          </cell>
          <cell r="N420">
            <v>0</v>
          </cell>
          <cell r="O420">
            <v>0</v>
          </cell>
          <cell r="P420">
            <v>0</v>
          </cell>
          <cell r="Q420">
            <v>0</v>
          </cell>
          <cell r="R420">
            <v>100</v>
          </cell>
          <cell r="S420">
            <v>150</v>
          </cell>
          <cell r="T420">
            <v>150</v>
          </cell>
          <cell r="U420">
            <v>100</v>
          </cell>
          <cell r="V420">
            <v>100</v>
          </cell>
          <cell r="W420">
            <v>0</v>
          </cell>
          <cell r="X420">
            <v>100</v>
          </cell>
          <cell r="Y420">
            <v>21</v>
          </cell>
        </row>
        <row r="421">
          <cell r="B421">
            <v>121022</v>
          </cell>
          <cell r="C421">
            <v>14686</v>
          </cell>
          <cell r="D421" t="str">
            <v>外科</v>
          </cell>
          <cell r="E421">
            <v>13858882282</v>
          </cell>
          <cell r="F421" t="str">
            <v>2021年</v>
          </cell>
          <cell r="G421" t="str">
            <v>住院医师-本院</v>
          </cell>
          <cell r="H421" t="str">
            <v>无</v>
          </cell>
          <cell r="I421" t="str">
            <v>整形科</v>
          </cell>
        </row>
        <row r="421">
          <cell r="M421">
            <v>0</v>
          </cell>
          <cell r="N421">
            <v>0</v>
          </cell>
          <cell r="O421">
            <v>0</v>
          </cell>
          <cell r="P421">
            <v>0</v>
          </cell>
          <cell r="Q421">
            <v>0</v>
          </cell>
          <cell r="R421">
            <v>0</v>
          </cell>
          <cell r="S421">
            <v>0</v>
          </cell>
          <cell r="T421">
            <v>0</v>
          </cell>
          <cell r="U421">
            <v>0</v>
          </cell>
          <cell r="V421">
            <v>0</v>
          </cell>
          <cell r="W421">
            <v>0</v>
          </cell>
          <cell r="X421">
            <v>100</v>
          </cell>
          <cell r="Y421">
            <v>21</v>
          </cell>
        </row>
        <row r="422">
          <cell r="B422">
            <v>621015</v>
          </cell>
          <cell r="C422">
            <v>14960</v>
          </cell>
          <cell r="D422" t="str">
            <v>外科</v>
          </cell>
          <cell r="E422">
            <v>18868104020</v>
          </cell>
          <cell r="F422" t="str">
            <v>2021年</v>
          </cell>
          <cell r="G422" t="str">
            <v>住院医师-本院</v>
          </cell>
          <cell r="H422" t="str">
            <v>执业医师</v>
          </cell>
          <cell r="I422" t="str">
            <v>骨科</v>
          </cell>
        </row>
        <row r="422">
          <cell r="M422">
            <v>0</v>
          </cell>
          <cell r="N422">
            <v>0</v>
          </cell>
          <cell r="O422">
            <v>0</v>
          </cell>
          <cell r="P422">
            <v>0</v>
          </cell>
          <cell r="Q422">
            <v>0</v>
          </cell>
          <cell r="R422">
            <v>100</v>
          </cell>
          <cell r="S422">
            <v>150</v>
          </cell>
          <cell r="T422">
            <v>150</v>
          </cell>
          <cell r="U422">
            <v>100</v>
          </cell>
          <cell r="V422">
            <v>100</v>
          </cell>
          <cell r="W422">
            <v>0</v>
          </cell>
          <cell r="X422">
            <v>100</v>
          </cell>
          <cell r="Y422">
            <v>21</v>
          </cell>
        </row>
        <row r="423">
          <cell r="B423">
            <v>121034</v>
          </cell>
          <cell r="C423">
            <v>14698</v>
          </cell>
          <cell r="D423" t="str">
            <v>外科</v>
          </cell>
          <cell r="E423">
            <v>15258648682</v>
          </cell>
          <cell r="F423" t="str">
            <v>2021年</v>
          </cell>
          <cell r="G423" t="str">
            <v>住院医师-本院</v>
          </cell>
          <cell r="H423" t="str">
            <v>执业医师</v>
          </cell>
          <cell r="I423" t="str">
            <v>骨科</v>
          </cell>
        </row>
        <row r="423">
          <cell r="M423">
            <v>0</v>
          </cell>
          <cell r="N423">
            <v>0</v>
          </cell>
          <cell r="O423">
            <v>0</v>
          </cell>
          <cell r="P423">
            <v>0</v>
          </cell>
          <cell r="Q423">
            <v>0</v>
          </cell>
          <cell r="R423">
            <v>100</v>
          </cell>
          <cell r="S423">
            <v>150</v>
          </cell>
          <cell r="T423">
            <v>150</v>
          </cell>
          <cell r="U423">
            <v>100</v>
          </cell>
          <cell r="V423">
            <v>100</v>
          </cell>
          <cell r="W423">
            <v>0</v>
          </cell>
          <cell r="X423">
            <v>100</v>
          </cell>
          <cell r="Y423">
            <v>21</v>
          </cell>
        </row>
        <row r="424">
          <cell r="B424">
            <v>121021</v>
          </cell>
          <cell r="C424">
            <v>14685</v>
          </cell>
          <cell r="D424" t="str">
            <v>外科</v>
          </cell>
          <cell r="E424">
            <v>18858872619</v>
          </cell>
          <cell r="F424" t="str">
            <v>2021年</v>
          </cell>
          <cell r="G424" t="str">
            <v>住院医师-本院</v>
          </cell>
          <cell r="H424" t="str">
            <v>执业医师</v>
          </cell>
          <cell r="I424" t="str">
            <v>结直肠肛门外科</v>
          </cell>
        </row>
        <row r="424">
          <cell r="M424">
            <v>0</v>
          </cell>
          <cell r="N424">
            <v>0</v>
          </cell>
          <cell r="O424">
            <v>0</v>
          </cell>
          <cell r="P424">
            <v>0</v>
          </cell>
          <cell r="Q424">
            <v>0</v>
          </cell>
          <cell r="R424">
            <v>100</v>
          </cell>
          <cell r="S424">
            <v>150</v>
          </cell>
          <cell r="T424">
            <v>150</v>
          </cell>
          <cell r="U424">
            <v>100</v>
          </cell>
          <cell r="V424">
            <v>100</v>
          </cell>
          <cell r="W424">
            <v>0</v>
          </cell>
          <cell r="X424">
            <v>100</v>
          </cell>
          <cell r="Y424">
            <v>21</v>
          </cell>
        </row>
        <row r="425">
          <cell r="B425">
            <v>121024</v>
          </cell>
          <cell r="C425">
            <v>14688</v>
          </cell>
          <cell r="D425" t="str">
            <v>外科</v>
          </cell>
          <cell r="E425">
            <v>15868016502</v>
          </cell>
          <cell r="F425" t="str">
            <v>2021年</v>
          </cell>
          <cell r="G425" t="str">
            <v>住院医师-本院</v>
          </cell>
          <cell r="H425" t="str">
            <v>执业医师</v>
          </cell>
          <cell r="I425" t="str">
            <v>结直肠肛门外科</v>
          </cell>
        </row>
        <row r="425">
          <cell r="M425">
            <v>0</v>
          </cell>
          <cell r="N425">
            <v>0</v>
          </cell>
          <cell r="O425">
            <v>0</v>
          </cell>
          <cell r="P425">
            <v>0</v>
          </cell>
          <cell r="Q425">
            <v>0</v>
          </cell>
          <cell r="R425">
            <v>100</v>
          </cell>
          <cell r="S425">
            <v>150</v>
          </cell>
          <cell r="T425">
            <v>150</v>
          </cell>
          <cell r="U425">
            <v>100</v>
          </cell>
          <cell r="V425">
            <v>100</v>
          </cell>
          <cell r="W425">
            <v>0</v>
          </cell>
          <cell r="X425">
            <v>100</v>
          </cell>
          <cell r="Y425">
            <v>21</v>
          </cell>
        </row>
        <row r="426">
          <cell r="B426" t="str">
            <v>728L08</v>
          </cell>
          <cell r="C426">
            <v>15075</v>
          </cell>
          <cell r="D426" t="str">
            <v>外科</v>
          </cell>
          <cell r="E426">
            <v>13868383815</v>
          </cell>
          <cell r="F426" t="str">
            <v>2021年</v>
          </cell>
          <cell r="G426" t="str">
            <v>住院医师-外院</v>
          </cell>
          <cell r="H426" t="str">
            <v>执业医师</v>
          </cell>
          <cell r="I426" t="str">
            <v>骨科</v>
          </cell>
        </row>
        <row r="426">
          <cell r="M426">
            <v>0</v>
          </cell>
          <cell r="N426">
            <v>0</v>
          </cell>
          <cell r="O426">
            <v>0</v>
          </cell>
          <cell r="P426">
            <v>0</v>
          </cell>
          <cell r="Q426">
            <v>0</v>
          </cell>
          <cell r="R426">
            <v>100</v>
          </cell>
          <cell r="S426">
            <v>150</v>
          </cell>
          <cell r="T426">
            <v>150</v>
          </cell>
          <cell r="U426">
            <v>0</v>
          </cell>
          <cell r="V426">
            <v>0</v>
          </cell>
          <cell r="W426">
            <v>0</v>
          </cell>
          <cell r="X426">
            <v>100</v>
          </cell>
          <cell r="Y426">
            <v>21</v>
          </cell>
        </row>
        <row r="427">
          <cell r="B427" t="str">
            <v>728L05</v>
          </cell>
          <cell r="C427">
            <v>15072</v>
          </cell>
          <cell r="D427" t="str">
            <v>外科（泌尿外科）</v>
          </cell>
          <cell r="E427">
            <v>15888279700</v>
          </cell>
          <cell r="F427" t="str">
            <v>2021年</v>
          </cell>
          <cell r="G427" t="str">
            <v>住院医师-外院</v>
          </cell>
          <cell r="H427" t="str">
            <v>执业医师</v>
          </cell>
          <cell r="I427" t="str">
            <v>泌尿外科</v>
          </cell>
        </row>
        <row r="427">
          <cell r="M427">
            <v>0</v>
          </cell>
          <cell r="N427">
            <v>0</v>
          </cell>
          <cell r="O427">
            <v>0</v>
          </cell>
          <cell r="P427">
            <v>0</v>
          </cell>
          <cell r="Q427">
            <v>0</v>
          </cell>
          <cell r="R427">
            <v>100</v>
          </cell>
          <cell r="S427">
            <v>150</v>
          </cell>
          <cell r="T427">
            <v>150</v>
          </cell>
          <cell r="U427">
            <v>100</v>
          </cell>
          <cell r="V427">
            <v>100</v>
          </cell>
          <cell r="W427">
            <v>0</v>
          </cell>
          <cell r="X427">
            <v>100</v>
          </cell>
          <cell r="Y427">
            <v>21</v>
          </cell>
        </row>
        <row r="428">
          <cell r="B428" t="str">
            <v>728L06</v>
          </cell>
          <cell r="C428">
            <v>15073</v>
          </cell>
          <cell r="D428" t="str">
            <v>外科</v>
          </cell>
          <cell r="E428">
            <v>15858806922</v>
          </cell>
          <cell r="F428" t="str">
            <v>2021年</v>
          </cell>
          <cell r="G428" t="str">
            <v>住院医师-外院</v>
          </cell>
          <cell r="H428" t="str">
            <v>执业医师</v>
          </cell>
          <cell r="I428" t="str">
            <v>神经外科</v>
          </cell>
          <cell r="J428">
            <v>20</v>
          </cell>
        </row>
        <row r="428">
          <cell r="M428">
            <v>20</v>
          </cell>
          <cell r="N428">
            <v>0</v>
          </cell>
          <cell r="O428">
            <v>0</v>
          </cell>
          <cell r="P428">
            <v>20</v>
          </cell>
          <cell r="Q428">
            <v>40</v>
          </cell>
          <cell r="R428">
            <v>100</v>
          </cell>
          <cell r="S428">
            <v>150</v>
          </cell>
          <cell r="T428">
            <v>150</v>
          </cell>
          <cell r="U428">
            <v>100</v>
          </cell>
          <cell r="V428">
            <v>100</v>
          </cell>
          <cell r="W428">
            <v>0</v>
          </cell>
          <cell r="X428">
            <v>100</v>
          </cell>
          <cell r="Y428">
            <v>21</v>
          </cell>
        </row>
        <row r="429">
          <cell r="B429" t="str">
            <v>728L09</v>
          </cell>
          <cell r="C429">
            <v>15076</v>
          </cell>
          <cell r="D429" t="str">
            <v>外科</v>
          </cell>
          <cell r="E429">
            <v>15868825936</v>
          </cell>
          <cell r="F429" t="str">
            <v>2021年</v>
          </cell>
          <cell r="G429" t="str">
            <v>住院医师-外院</v>
          </cell>
          <cell r="H429" t="str">
            <v>执业医师</v>
          </cell>
          <cell r="I429" t="str">
            <v>骨科</v>
          </cell>
        </row>
        <row r="429">
          <cell r="M429">
            <v>0</v>
          </cell>
          <cell r="N429">
            <v>0</v>
          </cell>
          <cell r="O429">
            <v>0</v>
          </cell>
          <cell r="P429">
            <v>0</v>
          </cell>
          <cell r="Q429">
            <v>0</v>
          </cell>
          <cell r="R429">
            <v>100</v>
          </cell>
          <cell r="S429">
            <v>150</v>
          </cell>
          <cell r="T429">
            <v>150</v>
          </cell>
          <cell r="U429">
            <v>0</v>
          </cell>
          <cell r="V429">
            <v>0</v>
          </cell>
          <cell r="W429">
            <v>0</v>
          </cell>
          <cell r="X429">
            <v>100</v>
          </cell>
          <cell r="Y429">
            <v>21</v>
          </cell>
        </row>
        <row r="430">
          <cell r="B430" t="str">
            <v>728L07</v>
          </cell>
          <cell r="C430">
            <v>15074</v>
          </cell>
          <cell r="D430" t="str">
            <v>外科（整形科）</v>
          </cell>
          <cell r="E430">
            <v>15258681527</v>
          </cell>
          <cell r="F430" t="str">
            <v>2021年</v>
          </cell>
          <cell r="G430" t="str">
            <v>住院医师-外院</v>
          </cell>
          <cell r="H430" t="str">
            <v>执业医师</v>
          </cell>
          <cell r="I430" t="str">
            <v>骨科</v>
          </cell>
        </row>
        <row r="430">
          <cell r="M430">
            <v>0</v>
          </cell>
          <cell r="N430">
            <v>0</v>
          </cell>
          <cell r="O430">
            <v>0</v>
          </cell>
          <cell r="P430">
            <v>0</v>
          </cell>
          <cell r="Q430">
            <v>0</v>
          </cell>
          <cell r="R430">
            <v>100</v>
          </cell>
          <cell r="S430">
            <v>150</v>
          </cell>
          <cell r="T430">
            <v>150</v>
          </cell>
          <cell r="U430">
            <v>100</v>
          </cell>
          <cell r="V430">
            <v>100</v>
          </cell>
          <cell r="W430">
            <v>0</v>
          </cell>
          <cell r="X430">
            <v>100</v>
          </cell>
          <cell r="Y430">
            <v>21</v>
          </cell>
        </row>
        <row r="431">
          <cell r="B431">
            <v>121027</v>
          </cell>
          <cell r="C431">
            <v>14691</v>
          </cell>
          <cell r="D431" t="str">
            <v>外科（心胸外科）</v>
          </cell>
          <cell r="E431">
            <v>15858807031</v>
          </cell>
          <cell r="F431" t="str">
            <v>2021年</v>
          </cell>
          <cell r="G431" t="str">
            <v>住院医师-本院</v>
          </cell>
          <cell r="H431" t="str">
            <v>执业医师</v>
          </cell>
          <cell r="I431" t="str">
            <v>骨科</v>
          </cell>
        </row>
        <row r="431">
          <cell r="M431">
            <v>0</v>
          </cell>
          <cell r="N431">
            <v>0</v>
          </cell>
          <cell r="O431">
            <v>0</v>
          </cell>
          <cell r="P431">
            <v>0</v>
          </cell>
          <cell r="Q431">
            <v>0</v>
          </cell>
          <cell r="R431">
            <v>100</v>
          </cell>
          <cell r="S431">
            <v>150</v>
          </cell>
          <cell r="T431">
            <v>150</v>
          </cell>
          <cell r="U431">
            <v>100</v>
          </cell>
          <cell r="V431">
            <v>100</v>
          </cell>
          <cell r="W431">
            <v>0</v>
          </cell>
          <cell r="X431">
            <v>100</v>
          </cell>
          <cell r="Y431">
            <v>21</v>
          </cell>
        </row>
        <row r="432">
          <cell r="B432">
            <v>121003</v>
          </cell>
          <cell r="C432">
            <v>14669</v>
          </cell>
          <cell r="D432" t="str">
            <v>重症医学科</v>
          </cell>
          <cell r="E432">
            <v>13780118852</v>
          </cell>
          <cell r="F432" t="str">
            <v>2021年</v>
          </cell>
          <cell r="G432" t="str">
            <v>住院医师-本院</v>
          </cell>
          <cell r="H432" t="str">
            <v>执业医师</v>
          </cell>
          <cell r="I432" t="str">
            <v>麻醉科</v>
          </cell>
        </row>
        <row r="432">
          <cell r="M432">
            <v>0</v>
          </cell>
          <cell r="N432">
            <v>0</v>
          </cell>
          <cell r="O432">
            <v>0</v>
          </cell>
          <cell r="P432">
            <v>0</v>
          </cell>
          <cell r="Q432">
            <v>0</v>
          </cell>
          <cell r="R432">
            <v>100</v>
          </cell>
          <cell r="S432">
            <v>150</v>
          </cell>
          <cell r="T432">
            <v>150</v>
          </cell>
          <cell r="U432">
            <v>100</v>
          </cell>
          <cell r="V432">
            <v>100</v>
          </cell>
          <cell r="W432">
            <v>0</v>
          </cell>
          <cell r="X432">
            <v>100</v>
          </cell>
          <cell r="Y432">
            <v>21</v>
          </cell>
        </row>
        <row r="433">
          <cell r="B433" t="str">
            <v>728L11</v>
          </cell>
          <cell r="C433">
            <v>15079</v>
          </cell>
          <cell r="D433" t="str">
            <v>重症医学科</v>
          </cell>
          <cell r="E433">
            <v>13325980061</v>
          </cell>
          <cell r="F433" t="str">
            <v>2021年</v>
          </cell>
          <cell r="G433" t="str">
            <v>住院医师-外院</v>
          </cell>
          <cell r="H433" t="str">
            <v>无</v>
          </cell>
          <cell r="I433" t="str">
            <v>呼吸内科（RICU）</v>
          </cell>
        </row>
        <row r="433">
          <cell r="M433">
            <v>0</v>
          </cell>
          <cell r="N433">
            <v>0</v>
          </cell>
          <cell r="O433">
            <v>0</v>
          </cell>
          <cell r="P433">
            <v>0</v>
          </cell>
          <cell r="Q433">
            <v>0</v>
          </cell>
          <cell r="R433">
            <v>0</v>
          </cell>
          <cell r="S433">
            <v>0</v>
          </cell>
          <cell r="T433">
            <v>0</v>
          </cell>
          <cell r="U433">
            <v>0</v>
          </cell>
          <cell r="V433">
            <v>0</v>
          </cell>
          <cell r="W433">
            <v>0</v>
          </cell>
          <cell r="X433">
            <v>100</v>
          </cell>
          <cell r="Y433">
            <v>21</v>
          </cell>
        </row>
        <row r="434">
          <cell r="B434" t="str">
            <v>728L10</v>
          </cell>
          <cell r="C434">
            <v>15077</v>
          </cell>
          <cell r="D434" t="str">
            <v>重症医学科</v>
          </cell>
          <cell r="E434">
            <v>17805852935</v>
          </cell>
          <cell r="F434" t="str">
            <v>2021年</v>
          </cell>
          <cell r="G434" t="str">
            <v>住院医师-外院</v>
          </cell>
          <cell r="H434" t="str">
            <v>执业医师</v>
          </cell>
          <cell r="I434" t="str">
            <v>创伤外科</v>
          </cell>
        </row>
        <row r="434">
          <cell r="M434">
            <v>0</v>
          </cell>
          <cell r="N434">
            <v>0</v>
          </cell>
          <cell r="O434">
            <v>0</v>
          </cell>
          <cell r="P434">
            <v>0</v>
          </cell>
          <cell r="Q434">
            <v>0</v>
          </cell>
          <cell r="R434">
            <v>100</v>
          </cell>
          <cell r="S434">
            <v>150</v>
          </cell>
          <cell r="T434">
            <v>150</v>
          </cell>
          <cell r="U434">
            <v>0</v>
          </cell>
          <cell r="V434">
            <v>0</v>
          </cell>
          <cell r="W434">
            <v>0</v>
          </cell>
          <cell r="X434">
            <v>100</v>
          </cell>
          <cell r="Y434">
            <v>21</v>
          </cell>
        </row>
        <row r="435">
          <cell r="B435" t="str">
            <v>729L27</v>
          </cell>
          <cell r="C435">
            <v>15127</v>
          </cell>
          <cell r="D435" t="str">
            <v>妇产科</v>
          </cell>
          <cell r="E435">
            <v>15291013526</v>
          </cell>
          <cell r="F435" t="str">
            <v>2021年</v>
          </cell>
          <cell r="G435" t="str">
            <v>住院医师-外院-西藏</v>
          </cell>
          <cell r="H435" t="str">
            <v>无</v>
          </cell>
          <cell r="I435" t="str">
            <v>妇科病房</v>
          </cell>
        </row>
        <row r="435">
          <cell r="M435">
            <v>0</v>
          </cell>
          <cell r="N435">
            <v>0</v>
          </cell>
          <cell r="O435">
            <v>0</v>
          </cell>
          <cell r="P435">
            <v>0</v>
          </cell>
          <cell r="Q435">
            <v>0</v>
          </cell>
          <cell r="R435">
            <v>0</v>
          </cell>
          <cell r="S435">
            <v>0</v>
          </cell>
          <cell r="T435">
            <v>0</v>
          </cell>
          <cell r="U435">
            <v>0</v>
          </cell>
          <cell r="V435">
            <v>0</v>
          </cell>
          <cell r="W435">
            <v>5</v>
          </cell>
          <cell r="X435">
            <v>76.1904761904762</v>
          </cell>
          <cell r="Y435">
            <v>16</v>
          </cell>
        </row>
        <row r="436">
          <cell r="B436" t="str">
            <v>729L26</v>
          </cell>
          <cell r="C436">
            <v>15126</v>
          </cell>
          <cell r="D436" t="str">
            <v>妇产科</v>
          </cell>
          <cell r="E436">
            <v>15709203500</v>
          </cell>
          <cell r="F436" t="str">
            <v>2021年</v>
          </cell>
          <cell r="G436" t="str">
            <v>住院医师-外院-西藏</v>
          </cell>
          <cell r="H436" t="str">
            <v>无</v>
          </cell>
          <cell r="I436" t="str">
            <v>产科病房</v>
          </cell>
        </row>
        <row r="436">
          <cell r="M436">
            <v>0</v>
          </cell>
          <cell r="N436">
            <v>0</v>
          </cell>
          <cell r="O436">
            <v>0</v>
          </cell>
          <cell r="P436">
            <v>0</v>
          </cell>
          <cell r="Q436">
            <v>0</v>
          </cell>
          <cell r="R436">
            <v>0</v>
          </cell>
          <cell r="S436">
            <v>0</v>
          </cell>
          <cell r="T436">
            <v>0</v>
          </cell>
          <cell r="U436">
            <v>0</v>
          </cell>
          <cell r="V436">
            <v>0</v>
          </cell>
          <cell r="W436">
            <v>11</v>
          </cell>
          <cell r="X436">
            <v>47.6190476190476</v>
          </cell>
          <cell r="Y436">
            <v>10</v>
          </cell>
        </row>
        <row r="437">
          <cell r="B437" t="str">
            <v>729L29</v>
          </cell>
          <cell r="C437">
            <v>15129</v>
          </cell>
          <cell r="D437" t="str">
            <v>内科</v>
          </cell>
          <cell r="E437">
            <v>17308984735</v>
          </cell>
          <cell r="F437" t="str">
            <v>2021年</v>
          </cell>
          <cell r="G437" t="str">
            <v>住院医师-外院-西藏</v>
          </cell>
          <cell r="H437" t="str">
            <v>无</v>
          </cell>
          <cell r="I437" t="str">
            <v>消化内科</v>
          </cell>
        </row>
        <row r="437">
          <cell r="K437">
            <v>20</v>
          </cell>
        </row>
        <row r="437">
          <cell r="M437">
            <v>20</v>
          </cell>
          <cell r="N437">
            <v>20</v>
          </cell>
          <cell r="O437">
            <v>0</v>
          </cell>
          <cell r="P437">
            <v>40</v>
          </cell>
          <cell r="Q437">
            <v>0</v>
          </cell>
          <cell r="R437">
            <v>0</v>
          </cell>
          <cell r="S437">
            <v>0</v>
          </cell>
          <cell r="T437">
            <v>0</v>
          </cell>
          <cell r="U437">
            <v>0</v>
          </cell>
          <cell r="V437">
            <v>0</v>
          </cell>
          <cell r="W437">
            <v>6</v>
          </cell>
          <cell r="X437">
            <v>71.4285714285714</v>
          </cell>
          <cell r="Y437">
            <v>15</v>
          </cell>
        </row>
        <row r="438">
          <cell r="B438" t="str">
            <v>729L28</v>
          </cell>
          <cell r="C438">
            <v>15128</v>
          </cell>
          <cell r="D438" t="str">
            <v>内科</v>
          </cell>
          <cell r="E438">
            <v>15708031161</v>
          </cell>
          <cell r="F438" t="str">
            <v>2021年</v>
          </cell>
          <cell r="G438" t="str">
            <v>住院医师-外院-西藏</v>
          </cell>
          <cell r="H438" t="str">
            <v>执业医师（仅西藏执业）</v>
          </cell>
          <cell r="I438" t="str">
            <v>消化内科</v>
          </cell>
        </row>
        <row r="438">
          <cell r="K438">
            <v>20</v>
          </cell>
          <cell r="L438">
            <v>20</v>
          </cell>
          <cell r="M438">
            <v>40</v>
          </cell>
          <cell r="N438">
            <v>20</v>
          </cell>
          <cell r="O438">
            <v>0</v>
          </cell>
          <cell r="P438">
            <v>60</v>
          </cell>
          <cell r="Q438">
            <v>0</v>
          </cell>
          <cell r="R438">
            <v>100</v>
          </cell>
          <cell r="S438">
            <v>0</v>
          </cell>
          <cell r="T438">
            <v>0</v>
          </cell>
          <cell r="U438">
            <v>0</v>
          </cell>
          <cell r="V438">
            <v>0</v>
          </cell>
          <cell r="W438">
            <v>0</v>
          </cell>
          <cell r="X438">
            <v>100</v>
          </cell>
          <cell r="Y438">
            <v>21</v>
          </cell>
        </row>
        <row r="439">
          <cell r="B439" t="str">
            <v>729L30</v>
          </cell>
          <cell r="C439">
            <v>15130</v>
          </cell>
          <cell r="D439" t="str">
            <v>全科医学科</v>
          </cell>
          <cell r="E439">
            <v>18717246221</v>
          </cell>
          <cell r="F439" t="str">
            <v>2021年</v>
          </cell>
          <cell r="G439" t="str">
            <v>住院医师-外院-西藏</v>
          </cell>
          <cell r="H439" t="str">
            <v>无</v>
          </cell>
          <cell r="I439" t="str">
            <v>风湿免疫科+肿瘤内科</v>
          </cell>
        </row>
        <row r="439">
          <cell r="M439">
            <v>0</v>
          </cell>
          <cell r="N439">
            <v>0</v>
          </cell>
          <cell r="O439">
            <v>0</v>
          </cell>
          <cell r="P439">
            <v>0</v>
          </cell>
          <cell r="Q439">
            <v>0</v>
          </cell>
          <cell r="R439">
            <v>0</v>
          </cell>
          <cell r="S439">
            <v>0</v>
          </cell>
          <cell r="T439">
            <v>0</v>
          </cell>
          <cell r="U439">
            <v>0</v>
          </cell>
          <cell r="V439">
            <v>0</v>
          </cell>
          <cell r="W439">
            <v>9</v>
          </cell>
          <cell r="X439">
            <v>57.1428571428571</v>
          </cell>
          <cell r="Y439">
            <v>12</v>
          </cell>
        </row>
        <row r="440">
          <cell r="B440" t="str">
            <v>729L31</v>
          </cell>
          <cell r="C440">
            <v>15131</v>
          </cell>
          <cell r="D440" t="str">
            <v>全科医学科</v>
          </cell>
          <cell r="E440">
            <v>17889130701</v>
          </cell>
          <cell r="F440" t="str">
            <v>2021年</v>
          </cell>
          <cell r="G440" t="str">
            <v>住院医师-外院-西藏</v>
          </cell>
          <cell r="H440" t="str">
            <v>无</v>
          </cell>
          <cell r="I440" t="str">
            <v>皮肤科门诊</v>
          </cell>
        </row>
        <row r="440">
          <cell r="M440">
            <v>0</v>
          </cell>
          <cell r="N440">
            <v>0</v>
          </cell>
          <cell r="O440">
            <v>0</v>
          </cell>
          <cell r="P440">
            <v>0</v>
          </cell>
          <cell r="Q440">
            <v>0</v>
          </cell>
          <cell r="R440">
            <v>0</v>
          </cell>
          <cell r="S440">
            <v>0</v>
          </cell>
          <cell r="T440">
            <v>0</v>
          </cell>
          <cell r="U440">
            <v>0</v>
          </cell>
          <cell r="V440">
            <v>0</v>
          </cell>
          <cell r="W440">
            <v>0</v>
          </cell>
          <cell r="X440">
            <v>100</v>
          </cell>
          <cell r="Y440">
            <v>21</v>
          </cell>
        </row>
        <row r="441">
          <cell r="B441" t="str">
            <v>729L32</v>
          </cell>
          <cell r="C441">
            <v>15132</v>
          </cell>
          <cell r="D441" t="str">
            <v>妇产科</v>
          </cell>
          <cell r="E441">
            <v>17853139655</v>
          </cell>
          <cell r="F441" t="str">
            <v>2021年</v>
          </cell>
          <cell r="G441" t="str">
            <v>住院医师-外院-西藏</v>
          </cell>
          <cell r="H441" t="str">
            <v>执业医师（仅西藏执业）</v>
          </cell>
          <cell r="I441" t="str">
            <v>急诊内科</v>
          </cell>
        </row>
        <row r="441">
          <cell r="M441">
            <v>0</v>
          </cell>
          <cell r="N441">
            <v>0</v>
          </cell>
          <cell r="O441">
            <v>0</v>
          </cell>
          <cell r="P441">
            <v>0</v>
          </cell>
          <cell r="Q441">
            <v>0</v>
          </cell>
          <cell r="R441">
            <v>100</v>
          </cell>
          <cell r="S441">
            <v>0</v>
          </cell>
          <cell r="T441">
            <v>0</v>
          </cell>
          <cell r="U441">
            <v>0</v>
          </cell>
          <cell r="V441">
            <v>0</v>
          </cell>
          <cell r="W441">
            <v>0</v>
          </cell>
          <cell r="X441">
            <v>100</v>
          </cell>
          <cell r="Y441">
            <v>21</v>
          </cell>
        </row>
        <row r="442">
          <cell r="B442" t="str">
            <v>729L35</v>
          </cell>
          <cell r="C442">
            <v>15135</v>
          </cell>
          <cell r="D442" t="str">
            <v>外科</v>
          </cell>
          <cell r="E442">
            <v>17308996066</v>
          </cell>
          <cell r="F442" t="str">
            <v>2021年</v>
          </cell>
          <cell r="G442" t="str">
            <v>住院医师-外院-西藏</v>
          </cell>
          <cell r="H442" t="str">
            <v>无</v>
          </cell>
          <cell r="I442" t="str">
            <v>肝胆外科</v>
          </cell>
        </row>
        <row r="442">
          <cell r="M442">
            <v>0</v>
          </cell>
          <cell r="N442">
            <v>0</v>
          </cell>
          <cell r="O442">
            <v>0</v>
          </cell>
          <cell r="P442">
            <v>0</v>
          </cell>
          <cell r="Q442">
            <v>0</v>
          </cell>
          <cell r="R442">
            <v>0</v>
          </cell>
          <cell r="S442">
            <v>0</v>
          </cell>
          <cell r="T442">
            <v>0</v>
          </cell>
          <cell r="U442">
            <v>0</v>
          </cell>
          <cell r="V442">
            <v>0</v>
          </cell>
          <cell r="W442">
            <v>0</v>
          </cell>
          <cell r="X442">
            <v>100</v>
          </cell>
          <cell r="Y442">
            <v>21</v>
          </cell>
        </row>
        <row r="443">
          <cell r="B443" t="str">
            <v>729L33</v>
          </cell>
          <cell r="C443">
            <v>15133</v>
          </cell>
          <cell r="D443" t="str">
            <v>重症医学科</v>
          </cell>
          <cell r="E443">
            <v>15289189290</v>
          </cell>
          <cell r="F443" t="str">
            <v>2021年</v>
          </cell>
          <cell r="G443" t="str">
            <v>住院医师-外院-西藏</v>
          </cell>
          <cell r="H443" t="str">
            <v>无</v>
          </cell>
          <cell r="I443" t="str">
            <v>产科病房</v>
          </cell>
        </row>
        <row r="443">
          <cell r="M443">
            <v>0</v>
          </cell>
          <cell r="N443">
            <v>0</v>
          </cell>
          <cell r="O443">
            <v>0</v>
          </cell>
          <cell r="P443">
            <v>0</v>
          </cell>
          <cell r="Q443">
            <v>0</v>
          </cell>
          <cell r="R443">
            <v>0</v>
          </cell>
          <cell r="S443">
            <v>0</v>
          </cell>
          <cell r="T443">
            <v>0</v>
          </cell>
          <cell r="U443">
            <v>0</v>
          </cell>
          <cell r="V443">
            <v>0</v>
          </cell>
          <cell r="W443">
            <v>7</v>
          </cell>
          <cell r="X443">
            <v>66.6666666666667</v>
          </cell>
          <cell r="Y443">
            <v>14</v>
          </cell>
        </row>
        <row r="444">
          <cell r="B444" t="str">
            <v>7AM352</v>
          </cell>
          <cell r="C444">
            <v>-14078</v>
          </cell>
          <cell r="D444" t="str">
            <v>外科</v>
          </cell>
          <cell r="E444">
            <v>15858806881</v>
          </cell>
          <cell r="F444" t="str">
            <v>2021年</v>
          </cell>
          <cell r="G444" t="str">
            <v>规培研究生</v>
          </cell>
          <cell r="H444" t="str">
            <v>无</v>
          </cell>
          <cell r="I444" t="str">
            <v>麻醉科</v>
          </cell>
        </row>
        <row r="444">
          <cell r="M444">
            <v>0</v>
          </cell>
          <cell r="N444">
            <v>0</v>
          </cell>
          <cell r="O444">
            <v>0</v>
          </cell>
          <cell r="P444">
            <v>0</v>
          </cell>
          <cell r="Q444">
            <v>0</v>
          </cell>
          <cell r="R444">
            <v>0</v>
          </cell>
          <cell r="S444">
            <v>0</v>
          </cell>
          <cell r="T444">
            <v>0</v>
          </cell>
          <cell r="U444">
            <v>0</v>
          </cell>
          <cell r="V444">
            <v>0</v>
          </cell>
          <cell r="W444">
            <v>0</v>
          </cell>
          <cell r="X444">
            <v>100</v>
          </cell>
          <cell r="Y444">
            <v>21</v>
          </cell>
        </row>
        <row r="445">
          <cell r="B445" t="str">
            <v>7AM353</v>
          </cell>
          <cell r="C445">
            <v>-14595</v>
          </cell>
          <cell r="D445" t="str">
            <v>外科</v>
          </cell>
          <cell r="E445">
            <v>15888271217</v>
          </cell>
          <cell r="F445" t="str">
            <v>2021年</v>
          </cell>
          <cell r="G445" t="str">
            <v>规培研究生</v>
          </cell>
          <cell r="H445" t="str">
            <v>执业医师</v>
          </cell>
          <cell r="I445" t="str">
            <v>ICU（SICU）</v>
          </cell>
        </row>
        <row r="445">
          <cell r="M445">
            <v>0</v>
          </cell>
          <cell r="N445">
            <v>0</v>
          </cell>
          <cell r="O445">
            <v>0</v>
          </cell>
          <cell r="P445">
            <v>0</v>
          </cell>
          <cell r="Q445">
            <v>0</v>
          </cell>
          <cell r="R445">
            <v>100</v>
          </cell>
          <cell r="S445">
            <v>150</v>
          </cell>
          <cell r="T445">
            <v>150</v>
          </cell>
          <cell r="U445">
            <v>100</v>
          </cell>
          <cell r="V445">
            <v>100</v>
          </cell>
          <cell r="W445">
            <v>0</v>
          </cell>
          <cell r="X445">
            <v>100</v>
          </cell>
          <cell r="Y445">
            <v>21</v>
          </cell>
        </row>
        <row r="446">
          <cell r="B446" t="str">
            <v>7AM354</v>
          </cell>
          <cell r="C446">
            <v>-14596</v>
          </cell>
          <cell r="D446" t="str">
            <v>外科</v>
          </cell>
          <cell r="E446">
            <v>18815015527</v>
          </cell>
          <cell r="F446" t="str">
            <v>2021年</v>
          </cell>
          <cell r="G446" t="str">
            <v>规培研究生</v>
          </cell>
          <cell r="H446" t="str">
            <v>执业医师</v>
          </cell>
          <cell r="I446" t="str">
            <v>整形外科</v>
          </cell>
        </row>
        <row r="446">
          <cell r="M446">
            <v>0</v>
          </cell>
          <cell r="N446">
            <v>0</v>
          </cell>
          <cell r="O446">
            <v>0</v>
          </cell>
          <cell r="P446">
            <v>0</v>
          </cell>
          <cell r="Q446">
            <v>0</v>
          </cell>
          <cell r="R446">
            <v>100</v>
          </cell>
          <cell r="S446">
            <v>150</v>
          </cell>
          <cell r="T446">
            <v>150</v>
          </cell>
          <cell r="U446">
            <v>100</v>
          </cell>
          <cell r="V446">
            <v>100</v>
          </cell>
          <cell r="W446">
            <v>0</v>
          </cell>
          <cell r="X446">
            <v>100</v>
          </cell>
          <cell r="Y446">
            <v>21</v>
          </cell>
        </row>
        <row r="447">
          <cell r="B447" t="str">
            <v>7AM355</v>
          </cell>
          <cell r="C447">
            <v>-14597</v>
          </cell>
          <cell r="D447" t="str">
            <v>妇产科</v>
          </cell>
          <cell r="E447">
            <v>15336668227</v>
          </cell>
          <cell r="F447" t="str">
            <v>2021年</v>
          </cell>
          <cell r="G447" t="str">
            <v>规培研究生</v>
          </cell>
          <cell r="H447" t="str">
            <v>执业医师</v>
          </cell>
          <cell r="I447" t="str">
            <v>产科病房</v>
          </cell>
        </row>
        <row r="447">
          <cell r="M447">
            <v>0</v>
          </cell>
          <cell r="N447">
            <v>0</v>
          </cell>
          <cell r="O447">
            <v>0</v>
          </cell>
          <cell r="P447">
            <v>0</v>
          </cell>
          <cell r="Q447">
            <v>0</v>
          </cell>
          <cell r="R447">
            <v>100</v>
          </cell>
          <cell r="S447">
            <v>150</v>
          </cell>
          <cell r="T447">
            <v>150</v>
          </cell>
          <cell r="U447">
            <v>100</v>
          </cell>
          <cell r="V447">
            <v>100</v>
          </cell>
          <cell r="W447">
            <v>0</v>
          </cell>
          <cell r="X447">
            <v>100</v>
          </cell>
          <cell r="Y447">
            <v>21</v>
          </cell>
        </row>
        <row r="448">
          <cell r="B448" t="str">
            <v>7AM356</v>
          </cell>
          <cell r="C448">
            <v>-14598</v>
          </cell>
          <cell r="D448" t="str">
            <v>内科</v>
          </cell>
          <cell r="E448">
            <v>15858880972</v>
          </cell>
          <cell r="F448" t="str">
            <v>2021年</v>
          </cell>
          <cell r="G448" t="str">
            <v>规培研究生</v>
          </cell>
          <cell r="H448" t="str">
            <v>执业医师</v>
          </cell>
          <cell r="I448" t="str">
            <v>呼吸内科</v>
          </cell>
        </row>
        <row r="448">
          <cell r="M448">
            <v>0</v>
          </cell>
          <cell r="N448">
            <v>0</v>
          </cell>
          <cell r="O448">
            <v>0</v>
          </cell>
          <cell r="P448">
            <v>0</v>
          </cell>
          <cell r="Q448">
            <v>0</v>
          </cell>
          <cell r="R448">
            <v>100</v>
          </cell>
          <cell r="S448">
            <v>0</v>
          </cell>
          <cell r="T448">
            <v>0</v>
          </cell>
          <cell r="U448">
            <v>0</v>
          </cell>
          <cell r="V448">
            <v>0</v>
          </cell>
          <cell r="W448">
            <v>0</v>
          </cell>
          <cell r="X448">
            <v>100</v>
          </cell>
          <cell r="Y448">
            <v>21</v>
          </cell>
        </row>
        <row r="449">
          <cell r="B449" t="str">
            <v>7AM357</v>
          </cell>
          <cell r="C449">
            <v>-14599</v>
          </cell>
          <cell r="D449" t="str">
            <v>内科</v>
          </cell>
          <cell r="E449">
            <v>18042334213</v>
          </cell>
          <cell r="F449" t="str">
            <v>2021年</v>
          </cell>
          <cell r="G449" t="str">
            <v>规培研究生</v>
          </cell>
          <cell r="H449" t="str">
            <v>执业医师</v>
          </cell>
          <cell r="I449" t="str">
            <v>呼吸内科（内科门诊）</v>
          </cell>
        </row>
        <row r="449">
          <cell r="M449">
            <v>0</v>
          </cell>
          <cell r="N449">
            <v>0</v>
          </cell>
          <cell r="O449">
            <v>0</v>
          </cell>
          <cell r="P449">
            <v>0</v>
          </cell>
          <cell r="Q449">
            <v>0</v>
          </cell>
          <cell r="R449">
            <v>100</v>
          </cell>
          <cell r="S449">
            <v>150</v>
          </cell>
          <cell r="T449">
            <v>150</v>
          </cell>
          <cell r="U449">
            <v>100</v>
          </cell>
          <cell r="V449">
            <v>100</v>
          </cell>
          <cell r="W449">
            <v>0</v>
          </cell>
          <cell r="X449">
            <v>100</v>
          </cell>
          <cell r="Y449">
            <v>21</v>
          </cell>
        </row>
        <row r="450">
          <cell r="B450" t="str">
            <v>7AM358</v>
          </cell>
          <cell r="C450">
            <v>-14600</v>
          </cell>
          <cell r="D450" t="str">
            <v>妇产科</v>
          </cell>
          <cell r="E450">
            <v>15867756278</v>
          </cell>
          <cell r="F450" t="str">
            <v>2021年</v>
          </cell>
          <cell r="G450" t="str">
            <v>规培研究生</v>
          </cell>
          <cell r="H450" t="str">
            <v>执业医师</v>
          </cell>
          <cell r="I450" t="str">
            <v>妇科病房</v>
          </cell>
        </row>
        <row r="450">
          <cell r="M450">
            <v>0</v>
          </cell>
          <cell r="N450">
            <v>0</v>
          </cell>
          <cell r="O450">
            <v>0</v>
          </cell>
          <cell r="P450">
            <v>0</v>
          </cell>
          <cell r="Q450">
            <v>0</v>
          </cell>
          <cell r="R450">
            <v>100</v>
          </cell>
          <cell r="S450">
            <v>150</v>
          </cell>
          <cell r="T450">
            <v>150</v>
          </cell>
          <cell r="U450">
            <v>100</v>
          </cell>
          <cell r="V450">
            <v>100</v>
          </cell>
          <cell r="W450">
            <v>0</v>
          </cell>
          <cell r="X450">
            <v>100</v>
          </cell>
          <cell r="Y450">
            <v>21</v>
          </cell>
        </row>
        <row r="451">
          <cell r="B451" t="str">
            <v>7AM359</v>
          </cell>
          <cell r="C451">
            <v>-14601</v>
          </cell>
          <cell r="D451" t="str">
            <v>外科（心胸外科）</v>
          </cell>
          <cell r="E451">
            <v>15858880351</v>
          </cell>
          <cell r="F451" t="str">
            <v>2021年</v>
          </cell>
          <cell r="G451" t="str">
            <v>规培研究生</v>
          </cell>
          <cell r="H451" t="str">
            <v>执业医师</v>
          </cell>
          <cell r="I451" t="str">
            <v>乳腺B</v>
          </cell>
        </row>
        <row r="451">
          <cell r="M451">
            <v>0</v>
          </cell>
          <cell r="N451">
            <v>0</v>
          </cell>
          <cell r="O451">
            <v>0</v>
          </cell>
          <cell r="P451">
            <v>0</v>
          </cell>
          <cell r="Q451">
            <v>0</v>
          </cell>
          <cell r="R451">
            <v>100</v>
          </cell>
          <cell r="S451">
            <v>150</v>
          </cell>
          <cell r="T451">
            <v>150</v>
          </cell>
          <cell r="U451">
            <v>100</v>
          </cell>
          <cell r="V451">
            <v>100</v>
          </cell>
          <cell r="W451">
            <v>0</v>
          </cell>
          <cell r="X451">
            <v>100</v>
          </cell>
          <cell r="Y451">
            <v>21</v>
          </cell>
        </row>
        <row r="452">
          <cell r="B452" t="str">
            <v>7AM360</v>
          </cell>
          <cell r="C452">
            <v>-14602</v>
          </cell>
          <cell r="D452" t="str">
            <v>外科</v>
          </cell>
          <cell r="E452">
            <v>18358545532</v>
          </cell>
          <cell r="F452" t="str">
            <v>2021年</v>
          </cell>
          <cell r="G452" t="str">
            <v>规培研究生</v>
          </cell>
          <cell r="H452" t="str">
            <v>执业医师</v>
          </cell>
          <cell r="I452" t="str">
            <v>肝胆外科</v>
          </cell>
        </row>
        <row r="452">
          <cell r="M452">
            <v>0</v>
          </cell>
          <cell r="N452">
            <v>0</v>
          </cell>
          <cell r="O452">
            <v>0</v>
          </cell>
          <cell r="P452">
            <v>0</v>
          </cell>
          <cell r="Q452">
            <v>0</v>
          </cell>
          <cell r="R452">
            <v>100</v>
          </cell>
          <cell r="S452">
            <v>0</v>
          </cell>
          <cell r="T452">
            <v>0</v>
          </cell>
          <cell r="U452">
            <v>0</v>
          </cell>
          <cell r="V452">
            <v>0</v>
          </cell>
          <cell r="W452">
            <v>0</v>
          </cell>
          <cell r="X452">
            <v>100</v>
          </cell>
          <cell r="Y452">
            <v>21</v>
          </cell>
        </row>
        <row r="453">
          <cell r="B453" t="str">
            <v>7AM361</v>
          </cell>
          <cell r="C453">
            <v>-14603</v>
          </cell>
          <cell r="D453" t="str">
            <v>神经内科</v>
          </cell>
          <cell r="E453">
            <v>15168751168</v>
          </cell>
          <cell r="F453" t="str">
            <v>2021年</v>
          </cell>
          <cell r="G453" t="str">
            <v>规培研究生</v>
          </cell>
          <cell r="H453" t="str">
            <v>执业医师</v>
          </cell>
          <cell r="I453" t="str">
            <v>心血管内科</v>
          </cell>
        </row>
        <row r="453">
          <cell r="L453">
            <v>20</v>
          </cell>
          <cell r="M453">
            <v>20</v>
          </cell>
          <cell r="N453">
            <v>0</v>
          </cell>
          <cell r="O453">
            <v>0</v>
          </cell>
          <cell r="P453">
            <v>20</v>
          </cell>
          <cell r="Q453">
            <v>0</v>
          </cell>
          <cell r="R453">
            <v>100</v>
          </cell>
          <cell r="S453">
            <v>0</v>
          </cell>
          <cell r="T453">
            <v>0</v>
          </cell>
          <cell r="U453">
            <v>0</v>
          </cell>
          <cell r="V453">
            <v>0</v>
          </cell>
          <cell r="W453">
            <v>0</v>
          </cell>
          <cell r="X453">
            <v>100</v>
          </cell>
          <cell r="Y453">
            <v>21</v>
          </cell>
        </row>
        <row r="454">
          <cell r="B454" t="str">
            <v>7AM362</v>
          </cell>
          <cell r="C454">
            <v>-14604</v>
          </cell>
          <cell r="D454" t="str">
            <v>外科（泌尿外科）</v>
          </cell>
          <cell r="E454">
            <v>15888276838</v>
          </cell>
          <cell r="F454" t="str">
            <v>2021年</v>
          </cell>
          <cell r="G454" t="str">
            <v>规培研究生</v>
          </cell>
          <cell r="H454" t="str">
            <v>执业医师</v>
          </cell>
          <cell r="I454" t="str">
            <v>骨科</v>
          </cell>
        </row>
        <row r="454">
          <cell r="M454">
            <v>0</v>
          </cell>
          <cell r="N454">
            <v>0</v>
          </cell>
          <cell r="O454">
            <v>0</v>
          </cell>
          <cell r="P454">
            <v>0</v>
          </cell>
          <cell r="Q454">
            <v>0</v>
          </cell>
          <cell r="R454">
            <v>100</v>
          </cell>
          <cell r="S454">
            <v>150</v>
          </cell>
          <cell r="T454">
            <v>150</v>
          </cell>
          <cell r="U454">
            <v>100</v>
          </cell>
          <cell r="V454">
            <v>100</v>
          </cell>
          <cell r="W454">
            <v>0</v>
          </cell>
          <cell r="X454">
            <v>100</v>
          </cell>
          <cell r="Y454">
            <v>21</v>
          </cell>
        </row>
        <row r="455">
          <cell r="B455" t="str">
            <v>7AM363</v>
          </cell>
          <cell r="C455">
            <v>-14605</v>
          </cell>
          <cell r="D455" t="str">
            <v>康复医学科</v>
          </cell>
          <cell r="E455">
            <v>15968783878</v>
          </cell>
          <cell r="F455" t="str">
            <v>2021年</v>
          </cell>
          <cell r="G455" t="str">
            <v>规培研究生</v>
          </cell>
          <cell r="H455" t="str">
            <v>执业医师</v>
          </cell>
          <cell r="I455" t="str">
            <v>康复医学科（神经康复）</v>
          </cell>
        </row>
        <row r="455">
          <cell r="M455">
            <v>0</v>
          </cell>
          <cell r="N455">
            <v>0</v>
          </cell>
          <cell r="O455">
            <v>0</v>
          </cell>
          <cell r="P455">
            <v>0</v>
          </cell>
          <cell r="Q455">
            <v>0</v>
          </cell>
          <cell r="R455">
            <v>100</v>
          </cell>
          <cell r="S455">
            <v>150</v>
          </cell>
          <cell r="T455">
            <v>150</v>
          </cell>
          <cell r="U455">
            <v>100</v>
          </cell>
          <cell r="V455">
            <v>100</v>
          </cell>
          <cell r="W455">
            <v>0</v>
          </cell>
          <cell r="X455">
            <v>100</v>
          </cell>
          <cell r="Y455">
            <v>21</v>
          </cell>
        </row>
        <row r="456">
          <cell r="B456" t="str">
            <v>7AM364</v>
          </cell>
          <cell r="C456">
            <v>-14606</v>
          </cell>
          <cell r="D456" t="str">
            <v>外科</v>
          </cell>
          <cell r="E456">
            <v>13858862053</v>
          </cell>
          <cell r="F456" t="str">
            <v>2021年</v>
          </cell>
          <cell r="G456" t="str">
            <v>规培研究生</v>
          </cell>
          <cell r="H456" t="str">
            <v>执业医师</v>
          </cell>
          <cell r="I456" t="str">
            <v>肝胆外科</v>
          </cell>
        </row>
        <row r="456">
          <cell r="M456">
            <v>0</v>
          </cell>
          <cell r="N456">
            <v>20</v>
          </cell>
          <cell r="O456">
            <v>0</v>
          </cell>
          <cell r="P456">
            <v>20</v>
          </cell>
          <cell r="Q456">
            <v>0</v>
          </cell>
          <cell r="R456">
            <v>100</v>
          </cell>
          <cell r="S456">
            <v>0</v>
          </cell>
          <cell r="T456">
            <v>0</v>
          </cell>
          <cell r="U456">
            <v>0</v>
          </cell>
          <cell r="V456">
            <v>0</v>
          </cell>
          <cell r="W456">
            <v>0</v>
          </cell>
          <cell r="X456">
            <v>100</v>
          </cell>
          <cell r="Y456">
            <v>21</v>
          </cell>
        </row>
        <row r="457">
          <cell r="B457" t="str">
            <v>7AM366</v>
          </cell>
          <cell r="C457">
            <v>-14608</v>
          </cell>
          <cell r="D457" t="str">
            <v>外科</v>
          </cell>
          <cell r="E457">
            <v>15258725553</v>
          </cell>
          <cell r="F457" t="str">
            <v>2021年</v>
          </cell>
          <cell r="G457" t="str">
            <v>规培研究生</v>
          </cell>
          <cell r="H457" t="str">
            <v>执业医师</v>
          </cell>
          <cell r="I457" t="str">
            <v>ICU（SICU）</v>
          </cell>
        </row>
        <row r="457">
          <cell r="M457">
            <v>0</v>
          </cell>
          <cell r="N457">
            <v>0</v>
          </cell>
          <cell r="O457">
            <v>0</v>
          </cell>
          <cell r="P457">
            <v>0</v>
          </cell>
          <cell r="Q457">
            <v>0</v>
          </cell>
          <cell r="R457">
            <v>100</v>
          </cell>
          <cell r="S457">
            <v>150</v>
          </cell>
          <cell r="T457">
            <v>150</v>
          </cell>
          <cell r="U457">
            <v>100</v>
          </cell>
          <cell r="V457">
            <v>100</v>
          </cell>
          <cell r="W457">
            <v>0</v>
          </cell>
          <cell r="X457">
            <v>100</v>
          </cell>
          <cell r="Y457">
            <v>21</v>
          </cell>
        </row>
        <row r="458">
          <cell r="B458" t="str">
            <v>7AM400</v>
          </cell>
          <cell r="C458">
            <v>-14642</v>
          </cell>
          <cell r="D458" t="str">
            <v>内科</v>
          </cell>
          <cell r="E458">
            <v>15168751868</v>
          </cell>
          <cell r="F458" t="str">
            <v>2021年</v>
          </cell>
          <cell r="G458" t="str">
            <v>规培研究生</v>
          </cell>
          <cell r="H458" t="str">
            <v>执业医师</v>
          </cell>
          <cell r="I458" t="str">
            <v>急诊内科</v>
          </cell>
        </row>
        <row r="458">
          <cell r="M458">
            <v>0</v>
          </cell>
          <cell r="N458">
            <v>0</v>
          </cell>
          <cell r="O458">
            <v>0</v>
          </cell>
          <cell r="P458">
            <v>0</v>
          </cell>
          <cell r="Q458">
            <v>0</v>
          </cell>
          <cell r="R458">
            <v>100</v>
          </cell>
          <cell r="S458">
            <v>150</v>
          </cell>
          <cell r="T458">
            <v>150</v>
          </cell>
          <cell r="U458">
            <v>100</v>
          </cell>
          <cell r="V458">
            <v>100</v>
          </cell>
          <cell r="W458">
            <v>0</v>
          </cell>
          <cell r="X458">
            <v>100</v>
          </cell>
          <cell r="Y458">
            <v>21</v>
          </cell>
        </row>
        <row r="459">
          <cell r="B459" t="str">
            <v>7AM368</v>
          </cell>
          <cell r="C459">
            <v>-14610</v>
          </cell>
          <cell r="D459" t="str">
            <v>外科</v>
          </cell>
          <cell r="E459">
            <v>19817582366</v>
          </cell>
          <cell r="F459" t="str">
            <v>2021年</v>
          </cell>
          <cell r="G459" t="str">
            <v>规培研究生</v>
          </cell>
          <cell r="H459" t="str">
            <v>执业医师</v>
          </cell>
          <cell r="I459" t="str">
            <v>心胸外科</v>
          </cell>
        </row>
        <row r="459">
          <cell r="M459">
            <v>0</v>
          </cell>
          <cell r="N459">
            <v>0</v>
          </cell>
          <cell r="O459">
            <v>0</v>
          </cell>
          <cell r="P459">
            <v>0</v>
          </cell>
          <cell r="Q459">
            <v>0</v>
          </cell>
          <cell r="R459">
            <v>100</v>
          </cell>
          <cell r="S459">
            <v>0</v>
          </cell>
          <cell r="T459">
            <v>0</v>
          </cell>
          <cell r="U459">
            <v>0</v>
          </cell>
          <cell r="V459">
            <v>0</v>
          </cell>
          <cell r="W459">
            <v>0</v>
          </cell>
          <cell r="X459">
            <v>100</v>
          </cell>
          <cell r="Y459">
            <v>21</v>
          </cell>
        </row>
        <row r="460">
          <cell r="B460" t="str">
            <v>7AM369</v>
          </cell>
          <cell r="C460">
            <v>-14611</v>
          </cell>
          <cell r="D460" t="str">
            <v>内科</v>
          </cell>
          <cell r="E460">
            <v>15258096768</v>
          </cell>
          <cell r="F460" t="str">
            <v>2021年</v>
          </cell>
          <cell r="G460" t="str">
            <v>规培研究生</v>
          </cell>
          <cell r="H460" t="str">
            <v>执业医师</v>
          </cell>
          <cell r="I460" t="str">
            <v>消化内科</v>
          </cell>
        </row>
        <row r="460">
          <cell r="M460">
            <v>0</v>
          </cell>
          <cell r="N460">
            <v>0</v>
          </cell>
          <cell r="O460">
            <v>0</v>
          </cell>
          <cell r="P460">
            <v>0</v>
          </cell>
          <cell r="Q460">
            <v>0</v>
          </cell>
          <cell r="R460">
            <v>100</v>
          </cell>
          <cell r="S460">
            <v>150</v>
          </cell>
          <cell r="T460">
            <v>150</v>
          </cell>
          <cell r="U460">
            <v>100</v>
          </cell>
          <cell r="V460">
            <v>100</v>
          </cell>
          <cell r="W460">
            <v>0</v>
          </cell>
          <cell r="X460">
            <v>100</v>
          </cell>
          <cell r="Y460">
            <v>21</v>
          </cell>
        </row>
        <row r="461">
          <cell r="B461" t="str">
            <v>7AM370</v>
          </cell>
          <cell r="C461">
            <v>-14612</v>
          </cell>
          <cell r="D461" t="str">
            <v>内科</v>
          </cell>
          <cell r="E461">
            <v>15906495332</v>
          </cell>
          <cell r="F461" t="str">
            <v>2021年</v>
          </cell>
          <cell r="G461" t="str">
            <v>规培研究生</v>
          </cell>
          <cell r="H461" t="str">
            <v>执业医师</v>
          </cell>
          <cell r="I461" t="str">
            <v>血液内科</v>
          </cell>
        </row>
        <row r="461">
          <cell r="M461">
            <v>0</v>
          </cell>
          <cell r="N461">
            <v>0</v>
          </cell>
          <cell r="O461">
            <v>0</v>
          </cell>
          <cell r="P461">
            <v>0</v>
          </cell>
          <cell r="Q461">
            <v>0</v>
          </cell>
          <cell r="R461">
            <v>100</v>
          </cell>
          <cell r="S461">
            <v>150</v>
          </cell>
          <cell r="T461">
            <v>150</v>
          </cell>
          <cell r="U461">
            <v>100</v>
          </cell>
          <cell r="V461">
            <v>100</v>
          </cell>
          <cell r="W461">
            <v>0</v>
          </cell>
          <cell r="X461">
            <v>100</v>
          </cell>
          <cell r="Y461">
            <v>21</v>
          </cell>
        </row>
        <row r="462">
          <cell r="B462" t="str">
            <v>7AM371</v>
          </cell>
          <cell r="C462">
            <v>-14613</v>
          </cell>
          <cell r="D462" t="str">
            <v>外科</v>
          </cell>
          <cell r="E462">
            <v>18815013259</v>
          </cell>
          <cell r="F462" t="str">
            <v>2021年</v>
          </cell>
          <cell r="G462" t="str">
            <v>规培研究生</v>
          </cell>
          <cell r="H462" t="str">
            <v>执业医师</v>
          </cell>
          <cell r="I462" t="str">
            <v>骨科</v>
          </cell>
        </row>
        <row r="462">
          <cell r="M462">
            <v>0</v>
          </cell>
          <cell r="N462">
            <v>0</v>
          </cell>
          <cell r="O462">
            <v>0</v>
          </cell>
          <cell r="P462">
            <v>0</v>
          </cell>
          <cell r="Q462">
            <v>0</v>
          </cell>
          <cell r="R462">
            <v>100</v>
          </cell>
          <cell r="S462">
            <v>150</v>
          </cell>
          <cell r="T462">
            <v>150</v>
          </cell>
          <cell r="U462">
            <v>100</v>
          </cell>
          <cell r="V462">
            <v>100</v>
          </cell>
          <cell r="W462">
            <v>0</v>
          </cell>
          <cell r="X462">
            <v>100</v>
          </cell>
          <cell r="Y462">
            <v>21</v>
          </cell>
        </row>
        <row r="463">
          <cell r="B463" t="str">
            <v>7AM372</v>
          </cell>
          <cell r="C463">
            <v>-14614</v>
          </cell>
          <cell r="D463" t="str">
            <v>妇产科</v>
          </cell>
          <cell r="E463">
            <v>15868507188</v>
          </cell>
          <cell r="F463" t="str">
            <v>2021年</v>
          </cell>
          <cell r="G463" t="str">
            <v>规培研究生</v>
          </cell>
          <cell r="H463" t="str">
            <v>执业医师</v>
          </cell>
          <cell r="I463" t="str">
            <v>计生门诊</v>
          </cell>
        </row>
        <row r="463">
          <cell r="M463">
            <v>0</v>
          </cell>
          <cell r="N463">
            <v>0</v>
          </cell>
          <cell r="O463">
            <v>0</v>
          </cell>
          <cell r="P463">
            <v>0</v>
          </cell>
          <cell r="Q463">
            <v>0</v>
          </cell>
          <cell r="R463">
            <v>100</v>
          </cell>
          <cell r="S463">
            <v>150</v>
          </cell>
          <cell r="T463">
            <v>150</v>
          </cell>
          <cell r="U463">
            <v>100</v>
          </cell>
          <cell r="V463">
            <v>100</v>
          </cell>
          <cell r="W463">
            <v>0</v>
          </cell>
          <cell r="X463">
            <v>100</v>
          </cell>
          <cell r="Y463">
            <v>21</v>
          </cell>
        </row>
        <row r="464">
          <cell r="B464" t="str">
            <v>7AM373</v>
          </cell>
          <cell r="C464">
            <v>-14615</v>
          </cell>
          <cell r="D464" t="str">
            <v>外科</v>
          </cell>
          <cell r="E464">
            <v>15888279912</v>
          </cell>
          <cell r="F464" t="str">
            <v>2021年</v>
          </cell>
          <cell r="G464" t="str">
            <v>规培研究生</v>
          </cell>
          <cell r="H464" t="str">
            <v>无</v>
          </cell>
          <cell r="I464" t="str">
            <v>急诊外科门急诊（含创伤外科）</v>
          </cell>
        </row>
        <row r="464">
          <cell r="M464">
            <v>0</v>
          </cell>
          <cell r="N464">
            <v>0</v>
          </cell>
          <cell r="O464">
            <v>0</v>
          </cell>
          <cell r="P464">
            <v>0</v>
          </cell>
          <cell r="Q464">
            <v>0</v>
          </cell>
          <cell r="R464">
            <v>0</v>
          </cell>
          <cell r="S464">
            <v>0</v>
          </cell>
          <cell r="T464">
            <v>0</v>
          </cell>
          <cell r="U464">
            <v>0</v>
          </cell>
          <cell r="V464">
            <v>0</v>
          </cell>
          <cell r="W464">
            <v>0</v>
          </cell>
          <cell r="X464">
            <v>100</v>
          </cell>
          <cell r="Y464">
            <v>21</v>
          </cell>
        </row>
        <row r="465">
          <cell r="B465" t="str">
            <v>7AM374</v>
          </cell>
          <cell r="C465">
            <v>-14616</v>
          </cell>
          <cell r="D465" t="str">
            <v>内科</v>
          </cell>
          <cell r="E465">
            <v>15858583598</v>
          </cell>
          <cell r="F465" t="str">
            <v>2021年</v>
          </cell>
          <cell r="G465" t="str">
            <v>规培研究生</v>
          </cell>
          <cell r="H465" t="str">
            <v>执业医师</v>
          </cell>
          <cell r="I465" t="str">
            <v>感染科</v>
          </cell>
        </row>
        <row r="465">
          <cell r="L465">
            <v>20</v>
          </cell>
          <cell r="M465">
            <v>20</v>
          </cell>
          <cell r="N465">
            <v>0</v>
          </cell>
          <cell r="O465">
            <v>0</v>
          </cell>
          <cell r="P465">
            <v>20</v>
          </cell>
          <cell r="Q465">
            <v>0</v>
          </cell>
          <cell r="R465">
            <v>100</v>
          </cell>
          <cell r="S465">
            <v>150</v>
          </cell>
          <cell r="T465">
            <v>150</v>
          </cell>
          <cell r="U465">
            <v>100</v>
          </cell>
          <cell r="V465">
            <v>100</v>
          </cell>
          <cell r="W465">
            <v>0</v>
          </cell>
          <cell r="X465">
            <v>100</v>
          </cell>
          <cell r="Y465">
            <v>21</v>
          </cell>
        </row>
        <row r="466">
          <cell r="B466" t="str">
            <v>7AM375</v>
          </cell>
          <cell r="C466">
            <v>-14617</v>
          </cell>
          <cell r="D466" t="str">
            <v>外科</v>
          </cell>
          <cell r="E466">
            <v>15858701198</v>
          </cell>
          <cell r="F466" t="str">
            <v>2021年</v>
          </cell>
          <cell r="G466" t="str">
            <v>规培研究生</v>
          </cell>
          <cell r="H466" t="str">
            <v>执业医师</v>
          </cell>
          <cell r="I466" t="str">
            <v>ICU（SICU）</v>
          </cell>
        </row>
        <row r="466">
          <cell r="K466">
            <v>20</v>
          </cell>
        </row>
        <row r="466">
          <cell r="M466">
            <v>20</v>
          </cell>
          <cell r="N466">
            <v>20</v>
          </cell>
          <cell r="O466">
            <v>20</v>
          </cell>
          <cell r="P466">
            <v>60</v>
          </cell>
          <cell r="Q466">
            <v>0</v>
          </cell>
          <cell r="R466">
            <v>100</v>
          </cell>
          <cell r="S466">
            <v>0</v>
          </cell>
          <cell r="T466">
            <v>0</v>
          </cell>
          <cell r="U466">
            <v>0</v>
          </cell>
          <cell r="V466">
            <v>0</v>
          </cell>
          <cell r="W466">
            <v>0</v>
          </cell>
          <cell r="X466">
            <v>100</v>
          </cell>
          <cell r="Y466">
            <v>21</v>
          </cell>
        </row>
        <row r="467">
          <cell r="B467" t="str">
            <v>7AM244</v>
          </cell>
          <cell r="C467">
            <v>-14899</v>
          </cell>
          <cell r="D467" t="str">
            <v>全科医学科</v>
          </cell>
          <cell r="E467">
            <v>15258063128</v>
          </cell>
          <cell r="F467" t="str">
            <v>2021年</v>
          </cell>
          <cell r="G467" t="str">
            <v>规培研究生</v>
          </cell>
          <cell r="H467" t="str">
            <v>执业医师</v>
          </cell>
          <cell r="I467" t="str">
            <v>急诊内科门诊</v>
          </cell>
        </row>
        <row r="467">
          <cell r="M467">
            <v>0</v>
          </cell>
          <cell r="N467">
            <v>0</v>
          </cell>
          <cell r="O467">
            <v>20</v>
          </cell>
          <cell r="P467">
            <v>20</v>
          </cell>
          <cell r="Q467">
            <v>0</v>
          </cell>
          <cell r="R467">
            <v>100</v>
          </cell>
          <cell r="S467">
            <v>150</v>
          </cell>
          <cell r="T467">
            <v>150</v>
          </cell>
          <cell r="U467">
            <v>100</v>
          </cell>
          <cell r="V467">
            <v>100</v>
          </cell>
          <cell r="W467">
            <v>0</v>
          </cell>
          <cell r="X467">
            <v>100</v>
          </cell>
          <cell r="Y467">
            <v>21</v>
          </cell>
        </row>
        <row r="468">
          <cell r="B468" t="str">
            <v>7AM377</v>
          </cell>
          <cell r="C468">
            <v>-14619</v>
          </cell>
          <cell r="D468" t="str">
            <v>放射肿瘤科</v>
          </cell>
          <cell r="E468">
            <v>15868097870</v>
          </cell>
          <cell r="F468" t="str">
            <v>2021年</v>
          </cell>
          <cell r="G468" t="str">
            <v>规培研究生</v>
          </cell>
          <cell r="H468" t="str">
            <v>无</v>
          </cell>
          <cell r="I468" t="str">
            <v>病理科</v>
          </cell>
        </row>
        <row r="468">
          <cell r="M468">
            <v>0</v>
          </cell>
          <cell r="N468">
            <v>0</v>
          </cell>
          <cell r="O468">
            <v>0</v>
          </cell>
          <cell r="P468">
            <v>0</v>
          </cell>
          <cell r="Q468">
            <v>0</v>
          </cell>
          <cell r="R468">
            <v>0</v>
          </cell>
          <cell r="S468">
            <v>0</v>
          </cell>
          <cell r="T468">
            <v>0</v>
          </cell>
          <cell r="U468">
            <v>0</v>
          </cell>
          <cell r="V468">
            <v>0</v>
          </cell>
          <cell r="W468">
            <v>0</v>
          </cell>
          <cell r="X468">
            <v>100</v>
          </cell>
          <cell r="Y468">
            <v>21</v>
          </cell>
        </row>
        <row r="469">
          <cell r="B469" t="str">
            <v>7AM378</v>
          </cell>
          <cell r="C469">
            <v>-14620</v>
          </cell>
          <cell r="D469" t="str">
            <v>外科</v>
          </cell>
          <cell r="E469">
            <v>15267753178</v>
          </cell>
          <cell r="F469" t="str">
            <v>2021年</v>
          </cell>
          <cell r="G469" t="str">
            <v>规培研究生</v>
          </cell>
          <cell r="H469" t="str">
            <v>执业医师</v>
          </cell>
          <cell r="I469" t="str">
            <v>ICU（SICU）</v>
          </cell>
        </row>
        <row r="469">
          <cell r="M469">
            <v>0</v>
          </cell>
          <cell r="N469">
            <v>0</v>
          </cell>
          <cell r="O469">
            <v>0</v>
          </cell>
          <cell r="P469">
            <v>0</v>
          </cell>
          <cell r="Q469">
            <v>0</v>
          </cell>
          <cell r="R469">
            <v>100</v>
          </cell>
          <cell r="S469">
            <v>150</v>
          </cell>
          <cell r="T469">
            <v>150</v>
          </cell>
          <cell r="U469">
            <v>100</v>
          </cell>
          <cell r="V469">
            <v>100</v>
          </cell>
          <cell r="W469">
            <v>0</v>
          </cell>
          <cell r="X469">
            <v>100</v>
          </cell>
          <cell r="Y469">
            <v>21</v>
          </cell>
        </row>
        <row r="470">
          <cell r="B470" t="str">
            <v>7AM379</v>
          </cell>
          <cell r="C470">
            <v>-14621</v>
          </cell>
          <cell r="D470" t="str">
            <v>内科</v>
          </cell>
          <cell r="E470">
            <v>13857730293</v>
          </cell>
          <cell r="F470" t="str">
            <v>2021年</v>
          </cell>
          <cell r="G470" t="str">
            <v>规培研究生</v>
          </cell>
          <cell r="H470" t="str">
            <v>无</v>
          </cell>
          <cell r="I470" t="str">
            <v>肾内科</v>
          </cell>
        </row>
        <row r="470">
          <cell r="M470">
            <v>0</v>
          </cell>
          <cell r="N470">
            <v>0</v>
          </cell>
          <cell r="O470">
            <v>0</v>
          </cell>
          <cell r="P470">
            <v>0</v>
          </cell>
          <cell r="Q470">
            <v>0</v>
          </cell>
          <cell r="R470">
            <v>0</v>
          </cell>
          <cell r="S470">
            <v>0</v>
          </cell>
          <cell r="T470">
            <v>0</v>
          </cell>
          <cell r="U470">
            <v>0</v>
          </cell>
          <cell r="V470">
            <v>0</v>
          </cell>
          <cell r="W470">
            <v>0</v>
          </cell>
          <cell r="X470">
            <v>100</v>
          </cell>
          <cell r="Y470">
            <v>21</v>
          </cell>
        </row>
        <row r="471">
          <cell r="B471" t="str">
            <v>7AM380</v>
          </cell>
          <cell r="C471">
            <v>-14622</v>
          </cell>
          <cell r="D471" t="str">
            <v>超声医学科</v>
          </cell>
          <cell r="E471">
            <v>15868095898</v>
          </cell>
          <cell r="F471" t="str">
            <v>2021年</v>
          </cell>
          <cell r="G471" t="str">
            <v>规培研究生</v>
          </cell>
          <cell r="H471" t="str">
            <v>执业医师</v>
          </cell>
          <cell r="I471" t="str">
            <v>超声科</v>
          </cell>
        </row>
        <row r="471">
          <cell r="M471">
            <v>0</v>
          </cell>
          <cell r="N471">
            <v>0</v>
          </cell>
          <cell r="O471">
            <v>20</v>
          </cell>
          <cell r="P471">
            <v>20</v>
          </cell>
          <cell r="Q471">
            <v>0</v>
          </cell>
          <cell r="R471">
            <v>100</v>
          </cell>
          <cell r="S471">
            <v>150</v>
          </cell>
          <cell r="T471">
            <v>150</v>
          </cell>
          <cell r="U471">
            <v>0</v>
          </cell>
          <cell r="V471">
            <v>0</v>
          </cell>
          <cell r="W471">
            <v>0</v>
          </cell>
          <cell r="X471">
            <v>100</v>
          </cell>
          <cell r="Y471">
            <v>21</v>
          </cell>
        </row>
        <row r="472">
          <cell r="B472" t="str">
            <v>7AM381</v>
          </cell>
          <cell r="C472">
            <v>-14623</v>
          </cell>
          <cell r="D472" t="str">
            <v>耳鼻咽喉科</v>
          </cell>
          <cell r="E472">
            <v>15858836819</v>
          </cell>
          <cell r="F472" t="str">
            <v>2021年</v>
          </cell>
          <cell r="G472" t="str">
            <v>规培研究生</v>
          </cell>
          <cell r="H472" t="str">
            <v>无</v>
          </cell>
          <cell r="I472" t="str">
            <v>耳鼻咽喉科（耳鼻咽喉科门诊）</v>
          </cell>
        </row>
        <row r="472">
          <cell r="M472">
            <v>0</v>
          </cell>
          <cell r="N472">
            <v>0</v>
          </cell>
          <cell r="O472">
            <v>0</v>
          </cell>
          <cell r="P472">
            <v>0</v>
          </cell>
          <cell r="Q472">
            <v>0</v>
          </cell>
          <cell r="R472">
            <v>0</v>
          </cell>
          <cell r="S472">
            <v>0</v>
          </cell>
          <cell r="T472">
            <v>0</v>
          </cell>
          <cell r="U472">
            <v>0</v>
          </cell>
          <cell r="V472">
            <v>0</v>
          </cell>
          <cell r="W472">
            <v>0</v>
          </cell>
          <cell r="X472">
            <v>100</v>
          </cell>
          <cell r="Y472">
            <v>21</v>
          </cell>
        </row>
        <row r="473">
          <cell r="B473" t="str">
            <v>7AM382</v>
          </cell>
          <cell r="C473">
            <v>-14624</v>
          </cell>
          <cell r="D473" t="str">
            <v>外科（整形科）</v>
          </cell>
          <cell r="E473">
            <v>15858839573</v>
          </cell>
          <cell r="F473" t="str">
            <v>2021年</v>
          </cell>
          <cell r="G473" t="str">
            <v>规培研究生</v>
          </cell>
          <cell r="H473" t="str">
            <v>无</v>
          </cell>
          <cell r="I473" t="str">
            <v>骨科</v>
          </cell>
        </row>
        <row r="473">
          <cell r="M473">
            <v>0</v>
          </cell>
          <cell r="N473">
            <v>0</v>
          </cell>
          <cell r="O473">
            <v>0</v>
          </cell>
          <cell r="P473">
            <v>0</v>
          </cell>
          <cell r="Q473">
            <v>0</v>
          </cell>
          <cell r="R473">
            <v>0</v>
          </cell>
          <cell r="S473">
            <v>0</v>
          </cell>
          <cell r="T473">
            <v>0</v>
          </cell>
          <cell r="U473">
            <v>0</v>
          </cell>
          <cell r="V473">
            <v>0</v>
          </cell>
          <cell r="W473">
            <v>0</v>
          </cell>
          <cell r="X473">
            <v>100</v>
          </cell>
          <cell r="Y473">
            <v>21</v>
          </cell>
        </row>
        <row r="474">
          <cell r="B474" t="str">
            <v>7AM383</v>
          </cell>
          <cell r="C474">
            <v>-14625</v>
          </cell>
          <cell r="D474" t="str">
            <v>外科</v>
          </cell>
          <cell r="E474">
            <v>15058305878</v>
          </cell>
          <cell r="F474" t="str">
            <v>2021年</v>
          </cell>
          <cell r="G474" t="str">
            <v>规培研究生</v>
          </cell>
          <cell r="H474" t="str">
            <v>无</v>
          </cell>
          <cell r="I474" t="str">
            <v>结直肠外科</v>
          </cell>
        </row>
        <row r="474">
          <cell r="M474">
            <v>0</v>
          </cell>
          <cell r="N474">
            <v>0</v>
          </cell>
          <cell r="O474">
            <v>0</v>
          </cell>
          <cell r="P474">
            <v>0</v>
          </cell>
          <cell r="Q474">
            <v>0</v>
          </cell>
          <cell r="R474">
            <v>0</v>
          </cell>
          <cell r="S474">
            <v>0</v>
          </cell>
          <cell r="T474">
            <v>0</v>
          </cell>
          <cell r="U474">
            <v>0</v>
          </cell>
          <cell r="V474">
            <v>0</v>
          </cell>
          <cell r="W474">
            <v>0</v>
          </cell>
          <cell r="X474">
            <v>100</v>
          </cell>
          <cell r="Y474">
            <v>21</v>
          </cell>
        </row>
        <row r="475">
          <cell r="B475" t="str">
            <v>7AM384</v>
          </cell>
          <cell r="C475">
            <v>-14626</v>
          </cell>
          <cell r="D475" t="str">
            <v>妇产科</v>
          </cell>
          <cell r="E475">
            <v>15267750908</v>
          </cell>
          <cell r="F475" t="str">
            <v>2021年</v>
          </cell>
          <cell r="G475" t="str">
            <v>规培研究生</v>
          </cell>
          <cell r="H475" t="str">
            <v>无</v>
          </cell>
          <cell r="I475" t="str">
            <v>计生门诊</v>
          </cell>
        </row>
        <row r="475">
          <cell r="M475">
            <v>0</v>
          </cell>
          <cell r="N475">
            <v>0</v>
          </cell>
          <cell r="O475">
            <v>0</v>
          </cell>
          <cell r="P475">
            <v>0</v>
          </cell>
          <cell r="Q475">
            <v>0</v>
          </cell>
          <cell r="R475">
            <v>0</v>
          </cell>
          <cell r="S475">
            <v>0</v>
          </cell>
          <cell r="T475">
            <v>0</v>
          </cell>
          <cell r="U475">
            <v>0</v>
          </cell>
          <cell r="V475">
            <v>0</v>
          </cell>
          <cell r="W475">
            <v>0</v>
          </cell>
          <cell r="X475">
            <v>100</v>
          </cell>
          <cell r="Y475">
            <v>21</v>
          </cell>
        </row>
        <row r="476">
          <cell r="B476" t="str">
            <v>7AM385</v>
          </cell>
          <cell r="C476">
            <v>-14627</v>
          </cell>
          <cell r="D476" t="str">
            <v>外科</v>
          </cell>
          <cell r="E476">
            <v>15268538599</v>
          </cell>
          <cell r="F476" t="str">
            <v>2021年</v>
          </cell>
          <cell r="G476" t="str">
            <v>规培研究生</v>
          </cell>
          <cell r="H476" t="str">
            <v>执业医师</v>
          </cell>
          <cell r="I476" t="str">
            <v>胃肠外科</v>
          </cell>
        </row>
        <row r="476">
          <cell r="M476">
            <v>0</v>
          </cell>
          <cell r="N476">
            <v>0</v>
          </cell>
          <cell r="O476">
            <v>0</v>
          </cell>
          <cell r="P476">
            <v>0</v>
          </cell>
          <cell r="Q476">
            <v>0</v>
          </cell>
          <cell r="R476">
            <v>100</v>
          </cell>
          <cell r="S476">
            <v>150</v>
          </cell>
          <cell r="T476">
            <v>150</v>
          </cell>
          <cell r="U476">
            <v>100</v>
          </cell>
          <cell r="V476">
            <v>100</v>
          </cell>
          <cell r="W476">
            <v>0</v>
          </cell>
          <cell r="X476">
            <v>100</v>
          </cell>
          <cell r="Y476">
            <v>21</v>
          </cell>
        </row>
        <row r="477">
          <cell r="B477" t="str">
            <v>7AM386</v>
          </cell>
          <cell r="C477">
            <v>-14628</v>
          </cell>
          <cell r="D477" t="str">
            <v>外科</v>
          </cell>
          <cell r="E477">
            <v>15167739768</v>
          </cell>
          <cell r="F477" t="str">
            <v>2021年</v>
          </cell>
          <cell r="G477" t="str">
            <v>规培研究生</v>
          </cell>
          <cell r="H477" t="str">
            <v>执业医师</v>
          </cell>
          <cell r="I477" t="str">
            <v>泌尿外科</v>
          </cell>
        </row>
        <row r="477">
          <cell r="M477">
            <v>0</v>
          </cell>
          <cell r="N477">
            <v>0</v>
          </cell>
          <cell r="O477">
            <v>0</v>
          </cell>
          <cell r="P477">
            <v>0</v>
          </cell>
          <cell r="Q477">
            <v>0</v>
          </cell>
          <cell r="R477">
            <v>100</v>
          </cell>
          <cell r="S477">
            <v>150</v>
          </cell>
          <cell r="T477">
            <v>150</v>
          </cell>
          <cell r="U477">
            <v>100</v>
          </cell>
          <cell r="V477">
            <v>100</v>
          </cell>
          <cell r="W477">
            <v>0</v>
          </cell>
          <cell r="X477">
            <v>100</v>
          </cell>
          <cell r="Y477">
            <v>21</v>
          </cell>
        </row>
        <row r="478">
          <cell r="B478" t="str">
            <v>7AM387</v>
          </cell>
          <cell r="C478">
            <v>-14629</v>
          </cell>
          <cell r="D478" t="str">
            <v>内科</v>
          </cell>
          <cell r="E478">
            <v>13858863193</v>
          </cell>
          <cell r="F478" t="str">
            <v>2021年</v>
          </cell>
          <cell r="G478" t="str">
            <v>规培研究生</v>
          </cell>
          <cell r="H478" t="str">
            <v>执业医师</v>
          </cell>
          <cell r="I478" t="str">
            <v>神经内科</v>
          </cell>
        </row>
        <row r="478">
          <cell r="M478">
            <v>0</v>
          </cell>
          <cell r="N478">
            <v>0</v>
          </cell>
          <cell r="O478">
            <v>0</v>
          </cell>
          <cell r="P478">
            <v>0</v>
          </cell>
          <cell r="Q478">
            <v>0</v>
          </cell>
          <cell r="R478">
            <v>100</v>
          </cell>
          <cell r="S478">
            <v>150</v>
          </cell>
          <cell r="T478">
            <v>150</v>
          </cell>
          <cell r="U478">
            <v>100</v>
          </cell>
          <cell r="V478">
            <v>100</v>
          </cell>
          <cell r="W478">
            <v>0</v>
          </cell>
          <cell r="X478">
            <v>100</v>
          </cell>
          <cell r="Y478">
            <v>21</v>
          </cell>
        </row>
        <row r="479">
          <cell r="B479" t="str">
            <v>7AM388</v>
          </cell>
          <cell r="C479">
            <v>-14630</v>
          </cell>
          <cell r="D479" t="str">
            <v>内科</v>
          </cell>
          <cell r="E479">
            <v>13566289202</v>
          </cell>
          <cell r="F479" t="str">
            <v>2021年</v>
          </cell>
          <cell r="G479" t="str">
            <v>规培研究生</v>
          </cell>
          <cell r="H479" t="str">
            <v>执业医师</v>
          </cell>
          <cell r="I479" t="str">
            <v>血液内科</v>
          </cell>
        </row>
        <row r="479">
          <cell r="M479">
            <v>0</v>
          </cell>
          <cell r="N479">
            <v>0</v>
          </cell>
          <cell r="O479">
            <v>0</v>
          </cell>
          <cell r="P479">
            <v>0</v>
          </cell>
          <cell r="Q479">
            <v>0</v>
          </cell>
          <cell r="R479">
            <v>100</v>
          </cell>
          <cell r="S479">
            <v>150</v>
          </cell>
          <cell r="T479">
            <v>150</v>
          </cell>
          <cell r="U479">
            <v>100</v>
          </cell>
          <cell r="V479">
            <v>100</v>
          </cell>
          <cell r="W479">
            <v>0</v>
          </cell>
          <cell r="X479">
            <v>100</v>
          </cell>
          <cell r="Y479">
            <v>21</v>
          </cell>
        </row>
        <row r="480">
          <cell r="B480" t="str">
            <v>7AM389</v>
          </cell>
          <cell r="C480">
            <v>-14631</v>
          </cell>
          <cell r="D480" t="str">
            <v>内科</v>
          </cell>
          <cell r="E480">
            <v>15968767638</v>
          </cell>
          <cell r="F480" t="str">
            <v>2021年</v>
          </cell>
          <cell r="G480" t="str">
            <v>规培研究生</v>
          </cell>
          <cell r="H480" t="str">
            <v>执业医师</v>
          </cell>
          <cell r="I480" t="str">
            <v>急诊内科</v>
          </cell>
        </row>
        <row r="480">
          <cell r="L480">
            <v>20</v>
          </cell>
          <cell r="M480">
            <v>20</v>
          </cell>
          <cell r="N480">
            <v>0</v>
          </cell>
          <cell r="O480">
            <v>0</v>
          </cell>
          <cell r="P480">
            <v>20</v>
          </cell>
          <cell r="Q480">
            <v>20</v>
          </cell>
          <cell r="R480">
            <v>100</v>
          </cell>
          <cell r="S480">
            <v>0</v>
          </cell>
          <cell r="T480">
            <v>0</v>
          </cell>
          <cell r="U480">
            <v>0</v>
          </cell>
          <cell r="V480">
            <v>0</v>
          </cell>
          <cell r="W480">
            <v>0</v>
          </cell>
          <cell r="X480">
            <v>100</v>
          </cell>
          <cell r="Y480">
            <v>21</v>
          </cell>
        </row>
        <row r="481">
          <cell r="B481" t="str">
            <v>7AM390</v>
          </cell>
          <cell r="C481">
            <v>-14632</v>
          </cell>
          <cell r="D481" t="str">
            <v>内科</v>
          </cell>
          <cell r="E481">
            <v>15858839370</v>
          </cell>
          <cell r="F481" t="str">
            <v>2021年</v>
          </cell>
          <cell r="G481" t="str">
            <v>规培研究生</v>
          </cell>
          <cell r="H481" t="str">
            <v>执业医师</v>
          </cell>
          <cell r="I481" t="str">
            <v>急诊内科</v>
          </cell>
        </row>
        <row r="481">
          <cell r="M481">
            <v>0</v>
          </cell>
          <cell r="N481">
            <v>0</v>
          </cell>
          <cell r="O481">
            <v>0</v>
          </cell>
          <cell r="P481">
            <v>0</v>
          </cell>
          <cell r="Q481">
            <v>0</v>
          </cell>
          <cell r="R481">
            <v>100</v>
          </cell>
          <cell r="S481" t="e">
            <v>#N/A</v>
          </cell>
          <cell r="T481">
            <v>150</v>
          </cell>
          <cell r="U481" t="e">
            <v>#N/A</v>
          </cell>
          <cell r="V481">
            <v>100</v>
          </cell>
          <cell r="W481">
            <v>0</v>
          </cell>
          <cell r="X481">
            <v>100</v>
          </cell>
          <cell r="Y481">
            <v>21</v>
          </cell>
        </row>
        <row r="482">
          <cell r="B482" t="str">
            <v>7AM391</v>
          </cell>
          <cell r="C482">
            <v>-14633</v>
          </cell>
          <cell r="D482" t="str">
            <v>内科</v>
          </cell>
          <cell r="E482">
            <v>13656519327</v>
          </cell>
          <cell r="F482" t="str">
            <v>2021年</v>
          </cell>
          <cell r="G482" t="str">
            <v>规培研究生</v>
          </cell>
          <cell r="H482" t="str">
            <v>执业医师</v>
          </cell>
          <cell r="I482" t="str">
            <v>内分泌科</v>
          </cell>
        </row>
        <row r="482">
          <cell r="M482">
            <v>0</v>
          </cell>
          <cell r="N482">
            <v>0</v>
          </cell>
          <cell r="O482">
            <v>0</v>
          </cell>
          <cell r="P482">
            <v>0</v>
          </cell>
          <cell r="Q482">
            <v>0</v>
          </cell>
          <cell r="R482">
            <v>100</v>
          </cell>
          <cell r="S482">
            <v>150</v>
          </cell>
          <cell r="T482">
            <v>150</v>
          </cell>
          <cell r="U482">
            <v>100</v>
          </cell>
          <cell r="V482">
            <v>100</v>
          </cell>
          <cell r="W482">
            <v>0</v>
          </cell>
          <cell r="X482">
            <v>100</v>
          </cell>
          <cell r="Y482">
            <v>21</v>
          </cell>
        </row>
        <row r="483">
          <cell r="B483" t="str">
            <v>7AM392</v>
          </cell>
          <cell r="C483">
            <v>-14634</v>
          </cell>
          <cell r="D483" t="str">
            <v>内科</v>
          </cell>
          <cell r="E483">
            <v>18815015579</v>
          </cell>
          <cell r="F483" t="str">
            <v>2021年</v>
          </cell>
          <cell r="G483" t="str">
            <v>规培研究生</v>
          </cell>
          <cell r="H483" t="str">
            <v>执业医师</v>
          </cell>
          <cell r="I483" t="str">
            <v>心血管内科</v>
          </cell>
        </row>
        <row r="483">
          <cell r="M483">
            <v>0</v>
          </cell>
          <cell r="N483">
            <v>0</v>
          </cell>
          <cell r="O483">
            <v>0</v>
          </cell>
          <cell r="P483">
            <v>0</v>
          </cell>
          <cell r="Q483">
            <v>0</v>
          </cell>
          <cell r="R483">
            <v>100</v>
          </cell>
          <cell r="S483">
            <v>150</v>
          </cell>
          <cell r="T483">
            <v>150</v>
          </cell>
          <cell r="U483">
            <v>100</v>
          </cell>
          <cell r="V483">
            <v>100</v>
          </cell>
          <cell r="W483">
            <v>0</v>
          </cell>
          <cell r="X483">
            <v>100</v>
          </cell>
          <cell r="Y483">
            <v>21</v>
          </cell>
        </row>
        <row r="484">
          <cell r="B484" t="str">
            <v>7AM393</v>
          </cell>
          <cell r="C484">
            <v>-14635</v>
          </cell>
          <cell r="D484" t="str">
            <v>外科（心胸外科）</v>
          </cell>
          <cell r="E484">
            <v>15057722318</v>
          </cell>
          <cell r="F484" t="str">
            <v>2021年</v>
          </cell>
          <cell r="G484" t="str">
            <v>规培研究生</v>
          </cell>
          <cell r="H484" t="str">
            <v>执业医师</v>
          </cell>
          <cell r="I484" t="str">
            <v>ICU（SICU）</v>
          </cell>
        </row>
        <row r="484">
          <cell r="M484">
            <v>0</v>
          </cell>
          <cell r="N484">
            <v>0</v>
          </cell>
          <cell r="O484">
            <v>0</v>
          </cell>
          <cell r="P484">
            <v>0</v>
          </cell>
          <cell r="Q484">
            <v>0</v>
          </cell>
          <cell r="R484">
            <v>100</v>
          </cell>
          <cell r="S484">
            <v>150</v>
          </cell>
          <cell r="T484">
            <v>150</v>
          </cell>
          <cell r="U484">
            <v>100</v>
          </cell>
          <cell r="V484">
            <v>100</v>
          </cell>
          <cell r="W484">
            <v>0</v>
          </cell>
          <cell r="X484">
            <v>100</v>
          </cell>
          <cell r="Y484">
            <v>21</v>
          </cell>
        </row>
        <row r="485">
          <cell r="B485" t="str">
            <v>7AM394</v>
          </cell>
          <cell r="C485">
            <v>-14636</v>
          </cell>
          <cell r="D485" t="str">
            <v>内科</v>
          </cell>
          <cell r="E485">
            <v>13858860133</v>
          </cell>
          <cell r="F485" t="str">
            <v>2021年</v>
          </cell>
          <cell r="G485" t="str">
            <v>规培研究生</v>
          </cell>
          <cell r="H485" t="str">
            <v>执业医师</v>
          </cell>
          <cell r="I485" t="str">
            <v>心血管内科</v>
          </cell>
        </row>
        <row r="485">
          <cell r="M485">
            <v>0</v>
          </cell>
          <cell r="N485">
            <v>20</v>
          </cell>
          <cell r="O485">
            <v>0</v>
          </cell>
          <cell r="P485">
            <v>20</v>
          </cell>
          <cell r="Q485">
            <v>0</v>
          </cell>
          <cell r="R485">
            <v>100</v>
          </cell>
          <cell r="S485">
            <v>150</v>
          </cell>
          <cell r="T485">
            <v>150</v>
          </cell>
          <cell r="U485">
            <v>100</v>
          </cell>
          <cell r="V485">
            <v>100</v>
          </cell>
          <cell r="W485">
            <v>0</v>
          </cell>
          <cell r="X485">
            <v>100</v>
          </cell>
          <cell r="Y485">
            <v>21</v>
          </cell>
        </row>
        <row r="486">
          <cell r="B486" t="str">
            <v>7AM395</v>
          </cell>
          <cell r="C486">
            <v>-14637</v>
          </cell>
          <cell r="D486" t="str">
            <v>内科</v>
          </cell>
          <cell r="E486">
            <v>15858839365</v>
          </cell>
          <cell r="F486" t="str">
            <v>2021年</v>
          </cell>
          <cell r="G486" t="str">
            <v>规培研究生</v>
          </cell>
          <cell r="H486" t="str">
            <v>执业医师</v>
          </cell>
          <cell r="I486" t="str">
            <v>急诊内科</v>
          </cell>
        </row>
        <row r="486">
          <cell r="M486">
            <v>0</v>
          </cell>
          <cell r="N486">
            <v>0</v>
          </cell>
          <cell r="O486">
            <v>0</v>
          </cell>
          <cell r="P486">
            <v>0</v>
          </cell>
          <cell r="Q486">
            <v>0</v>
          </cell>
          <cell r="R486">
            <v>100</v>
          </cell>
          <cell r="S486">
            <v>0</v>
          </cell>
          <cell r="T486">
            <v>0</v>
          </cell>
          <cell r="U486">
            <v>0</v>
          </cell>
          <cell r="V486">
            <v>0</v>
          </cell>
          <cell r="W486">
            <v>0</v>
          </cell>
          <cell r="X486">
            <v>100</v>
          </cell>
          <cell r="Y486">
            <v>21</v>
          </cell>
        </row>
        <row r="487">
          <cell r="B487" t="str">
            <v>7AM396</v>
          </cell>
          <cell r="C487">
            <v>-14638</v>
          </cell>
          <cell r="D487" t="str">
            <v>外科</v>
          </cell>
          <cell r="E487">
            <v>15067815522</v>
          </cell>
          <cell r="F487" t="str">
            <v>2021年</v>
          </cell>
          <cell r="G487" t="str">
            <v>规培研究生</v>
          </cell>
          <cell r="H487" t="str">
            <v>无</v>
          </cell>
          <cell r="I487" t="str">
            <v>乳腺A</v>
          </cell>
        </row>
        <row r="487">
          <cell r="M487">
            <v>0</v>
          </cell>
          <cell r="N487">
            <v>0</v>
          </cell>
          <cell r="O487">
            <v>0</v>
          </cell>
          <cell r="P487">
            <v>0</v>
          </cell>
          <cell r="Q487">
            <v>0</v>
          </cell>
          <cell r="R487">
            <v>0</v>
          </cell>
          <cell r="S487">
            <v>0</v>
          </cell>
          <cell r="T487">
            <v>0</v>
          </cell>
          <cell r="U487">
            <v>0</v>
          </cell>
          <cell r="V487">
            <v>0</v>
          </cell>
          <cell r="W487">
            <v>0</v>
          </cell>
          <cell r="X487">
            <v>100</v>
          </cell>
          <cell r="Y487">
            <v>21</v>
          </cell>
        </row>
        <row r="488">
          <cell r="B488" t="str">
            <v>7AM397</v>
          </cell>
          <cell r="C488">
            <v>-14639</v>
          </cell>
          <cell r="D488" t="str">
            <v>妇产科</v>
          </cell>
          <cell r="E488">
            <v>15968767628</v>
          </cell>
          <cell r="F488" t="str">
            <v>2021年</v>
          </cell>
          <cell r="G488" t="str">
            <v>规培研究生</v>
          </cell>
          <cell r="H488" t="str">
            <v>执业医师</v>
          </cell>
          <cell r="I488" t="str">
            <v>产科病房</v>
          </cell>
        </row>
        <row r="488">
          <cell r="M488">
            <v>0</v>
          </cell>
          <cell r="N488">
            <v>0</v>
          </cell>
          <cell r="O488">
            <v>0</v>
          </cell>
          <cell r="P488">
            <v>0</v>
          </cell>
          <cell r="Q488">
            <v>0</v>
          </cell>
          <cell r="R488">
            <v>100</v>
          </cell>
          <cell r="S488">
            <v>150</v>
          </cell>
          <cell r="T488">
            <v>150</v>
          </cell>
          <cell r="U488">
            <v>100</v>
          </cell>
          <cell r="V488">
            <v>100</v>
          </cell>
          <cell r="W488">
            <v>0</v>
          </cell>
          <cell r="X488">
            <v>100</v>
          </cell>
          <cell r="Y488">
            <v>21</v>
          </cell>
        </row>
        <row r="489">
          <cell r="B489" t="str">
            <v>7AM398</v>
          </cell>
          <cell r="C489">
            <v>-14640</v>
          </cell>
          <cell r="D489" t="str">
            <v>内科</v>
          </cell>
          <cell r="E489">
            <v>15258063558</v>
          </cell>
          <cell r="F489" t="str">
            <v>2021年</v>
          </cell>
          <cell r="G489" t="str">
            <v>规培研究生</v>
          </cell>
          <cell r="H489" t="str">
            <v>执业医师</v>
          </cell>
          <cell r="I489" t="str">
            <v>心血管内科</v>
          </cell>
        </row>
        <row r="489">
          <cell r="M489">
            <v>0</v>
          </cell>
          <cell r="N489">
            <v>0</v>
          </cell>
          <cell r="O489">
            <v>0</v>
          </cell>
          <cell r="P489">
            <v>0</v>
          </cell>
          <cell r="Q489">
            <v>0</v>
          </cell>
          <cell r="R489">
            <v>100</v>
          </cell>
          <cell r="S489">
            <v>150</v>
          </cell>
          <cell r="T489">
            <v>150</v>
          </cell>
          <cell r="U489">
            <v>100</v>
          </cell>
          <cell r="V489">
            <v>100</v>
          </cell>
          <cell r="W489">
            <v>0</v>
          </cell>
          <cell r="X489">
            <v>100</v>
          </cell>
          <cell r="Y489">
            <v>21</v>
          </cell>
        </row>
        <row r="490">
          <cell r="B490" t="str">
            <v>7AM399</v>
          </cell>
          <cell r="C490">
            <v>-14641</v>
          </cell>
          <cell r="D490" t="str">
            <v>妇产科</v>
          </cell>
          <cell r="E490">
            <v>15258091221</v>
          </cell>
          <cell r="F490" t="str">
            <v>2021年</v>
          </cell>
          <cell r="G490" t="str">
            <v>规培研究生</v>
          </cell>
          <cell r="H490" t="str">
            <v>执业医师</v>
          </cell>
          <cell r="I490" t="str">
            <v>产科门诊</v>
          </cell>
        </row>
        <row r="490">
          <cell r="M490">
            <v>0</v>
          </cell>
          <cell r="N490">
            <v>0</v>
          </cell>
          <cell r="O490">
            <v>0</v>
          </cell>
          <cell r="P490">
            <v>0</v>
          </cell>
          <cell r="Q490">
            <v>0</v>
          </cell>
          <cell r="R490">
            <v>100</v>
          </cell>
          <cell r="S490">
            <v>150</v>
          </cell>
          <cell r="T490">
            <v>150</v>
          </cell>
          <cell r="U490">
            <v>100</v>
          </cell>
          <cell r="V490">
            <v>100</v>
          </cell>
          <cell r="W490">
            <v>0</v>
          </cell>
          <cell r="X490">
            <v>100</v>
          </cell>
          <cell r="Y490">
            <v>21</v>
          </cell>
        </row>
        <row r="491">
          <cell r="B491" t="str">
            <v>7AK390</v>
          </cell>
          <cell r="C491">
            <v>-12277</v>
          </cell>
          <cell r="D491" t="str">
            <v>全科医学科</v>
          </cell>
          <cell r="E491">
            <v>13326020680</v>
          </cell>
          <cell r="F491" t="str">
            <v>2020年</v>
          </cell>
          <cell r="G491" t="str">
            <v>规培研究生</v>
          </cell>
          <cell r="H491" t="str">
            <v>执业医师</v>
          </cell>
          <cell r="I491" t="str">
            <v>泌尿门诊+骨科门诊</v>
          </cell>
        </row>
        <row r="491">
          <cell r="M491">
            <v>0</v>
          </cell>
          <cell r="N491">
            <v>0</v>
          </cell>
          <cell r="O491">
            <v>40</v>
          </cell>
          <cell r="P491">
            <v>40</v>
          </cell>
          <cell r="Q491">
            <v>0</v>
          </cell>
          <cell r="R491">
            <v>100</v>
          </cell>
          <cell r="S491">
            <v>150</v>
          </cell>
          <cell r="T491">
            <v>150</v>
          </cell>
          <cell r="U491">
            <v>100</v>
          </cell>
          <cell r="V491">
            <v>100</v>
          </cell>
          <cell r="W491">
            <v>0</v>
          </cell>
          <cell r="X491">
            <v>100</v>
          </cell>
          <cell r="Y491">
            <v>21</v>
          </cell>
        </row>
        <row r="492">
          <cell r="B492" t="str">
            <v>7AM402</v>
          </cell>
          <cell r="C492">
            <v>-14644</v>
          </cell>
          <cell r="D492" t="str">
            <v>内科</v>
          </cell>
          <cell r="E492">
            <v>15868503068</v>
          </cell>
          <cell r="F492" t="str">
            <v>2021年</v>
          </cell>
          <cell r="G492" t="str">
            <v>规培研究生</v>
          </cell>
          <cell r="H492" t="str">
            <v>无</v>
          </cell>
          <cell r="I492" t="str">
            <v>急诊内科</v>
          </cell>
        </row>
        <row r="492">
          <cell r="M492">
            <v>0</v>
          </cell>
          <cell r="N492">
            <v>0</v>
          </cell>
          <cell r="O492">
            <v>0</v>
          </cell>
          <cell r="P492">
            <v>0</v>
          </cell>
          <cell r="Q492">
            <v>0</v>
          </cell>
          <cell r="R492">
            <v>0</v>
          </cell>
          <cell r="S492">
            <v>0</v>
          </cell>
          <cell r="T492">
            <v>0</v>
          </cell>
          <cell r="U492">
            <v>0</v>
          </cell>
          <cell r="V492">
            <v>0</v>
          </cell>
          <cell r="W492">
            <v>0</v>
          </cell>
          <cell r="X492">
            <v>100</v>
          </cell>
          <cell r="Y492">
            <v>21</v>
          </cell>
        </row>
        <row r="493">
          <cell r="B493" t="str">
            <v>7AM403</v>
          </cell>
          <cell r="C493">
            <v>-14645</v>
          </cell>
          <cell r="D493" t="str">
            <v>外科（心胸外科）</v>
          </cell>
          <cell r="E493">
            <v>15968702898</v>
          </cell>
          <cell r="F493" t="str">
            <v>2021年</v>
          </cell>
          <cell r="G493" t="str">
            <v>规培研究生</v>
          </cell>
          <cell r="H493" t="str">
            <v>执业医师</v>
          </cell>
          <cell r="I493" t="str">
            <v>麻醉科</v>
          </cell>
        </row>
        <row r="493">
          <cell r="M493">
            <v>0</v>
          </cell>
          <cell r="N493">
            <v>0</v>
          </cell>
          <cell r="O493">
            <v>0</v>
          </cell>
          <cell r="P493">
            <v>0</v>
          </cell>
          <cell r="Q493">
            <v>0</v>
          </cell>
          <cell r="R493">
            <v>100</v>
          </cell>
          <cell r="S493">
            <v>150</v>
          </cell>
          <cell r="T493">
            <v>150</v>
          </cell>
          <cell r="U493">
            <v>100</v>
          </cell>
          <cell r="V493">
            <v>100</v>
          </cell>
          <cell r="W493">
            <v>0</v>
          </cell>
          <cell r="X493">
            <v>100</v>
          </cell>
          <cell r="Y493">
            <v>21</v>
          </cell>
        </row>
        <row r="494">
          <cell r="B494" t="str">
            <v>7AM404</v>
          </cell>
          <cell r="C494">
            <v>-14646</v>
          </cell>
          <cell r="D494" t="str">
            <v>外科（心胸外科）</v>
          </cell>
          <cell r="E494">
            <v>15968766718</v>
          </cell>
          <cell r="F494" t="str">
            <v>2021年</v>
          </cell>
          <cell r="G494" t="str">
            <v>规培研究生</v>
          </cell>
          <cell r="H494" t="str">
            <v>无</v>
          </cell>
          <cell r="I494" t="str">
            <v>ICU（SICU）</v>
          </cell>
        </row>
        <row r="494">
          <cell r="M494">
            <v>0</v>
          </cell>
          <cell r="N494">
            <v>0</v>
          </cell>
          <cell r="O494">
            <v>0</v>
          </cell>
          <cell r="P494">
            <v>0</v>
          </cell>
          <cell r="Q494">
            <v>0</v>
          </cell>
          <cell r="R494">
            <v>0</v>
          </cell>
          <cell r="S494">
            <v>0</v>
          </cell>
          <cell r="T494">
            <v>0</v>
          </cell>
          <cell r="U494">
            <v>0</v>
          </cell>
          <cell r="V494">
            <v>0</v>
          </cell>
          <cell r="W494">
            <v>0</v>
          </cell>
          <cell r="X494">
            <v>100</v>
          </cell>
          <cell r="Y494">
            <v>21</v>
          </cell>
        </row>
        <row r="495">
          <cell r="B495" t="str">
            <v>7AM405</v>
          </cell>
          <cell r="C495">
            <v>-14647</v>
          </cell>
          <cell r="D495" t="str">
            <v>外科（整形科）</v>
          </cell>
          <cell r="E495">
            <v>15858837265</v>
          </cell>
          <cell r="F495" t="str">
            <v>2021年</v>
          </cell>
          <cell r="G495" t="str">
            <v>规培研究生</v>
          </cell>
          <cell r="H495" t="str">
            <v>执业医师</v>
          </cell>
          <cell r="I495" t="str">
            <v>骨科</v>
          </cell>
        </row>
        <row r="495">
          <cell r="M495">
            <v>0</v>
          </cell>
          <cell r="N495">
            <v>0</v>
          </cell>
          <cell r="O495">
            <v>0</v>
          </cell>
          <cell r="P495">
            <v>0</v>
          </cell>
          <cell r="Q495">
            <v>0</v>
          </cell>
          <cell r="R495">
            <v>100</v>
          </cell>
          <cell r="S495">
            <v>150</v>
          </cell>
          <cell r="T495">
            <v>150</v>
          </cell>
          <cell r="U495">
            <v>100</v>
          </cell>
          <cell r="V495">
            <v>100</v>
          </cell>
          <cell r="W495">
            <v>0</v>
          </cell>
          <cell r="X495">
            <v>100</v>
          </cell>
          <cell r="Y495">
            <v>21</v>
          </cell>
        </row>
        <row r="496">
          <cell r="B496" t="str">
            <v>726L68</v>
          </cell>
          <cell r="C496">
            <v>14506</v>
          </cell>
          <cell r="D496" t="str">
            <v>全科医学科</v>
          </cell>
          <cell r="E496">
            <v>18267719068</v>
          </cell>
          <cell r="F496" t="str">
            <v>2020年</v>
          </cell>
          <cell r="G496" t="str">
            <v>住院医师-外院</v>
          </cell>
          <cell r="H496" t="str">
            <v>执业医师</v>
          </cell>
          <cell r="I496" t="str">
            <v>内科门诊</v>
          </cell>
        </row>
        <row r="496">
          <cell r="M496">
            <v>0</v>
          </cell>
          <cell r="N496">
            <v>0</v>
          </cell>
          <cell r="O496">
            <v>0</v>
          </cell>
          <cell r="P496">
            <v>0</v>
          </cell>
          <cell r="Q496">
            <v>0</v>
          </cell>
          <cell r="R496">
            <v>100</v>
          </cell>
          <cell r="S496">
            <v>150</v>
          </cell>
          <cell r="T496">
            <v>150</v>
          </cell>
          <cell r="U496">
            <v>100</v>
          </cell>
          <cell r="V496">
            <v>100</v>
          </cell>
          <cell r="W496">
            <v>0</v>
          </cell>
          <cell r="X496">
            <v>100</v>
          </cell>
          <cell r="Y496">
            <v>21</v>
          </cell>
        </row>
        <row r="497">
          <cell r="B497" t="str">
            <v>7AM407</v>
          </cell>
          <cell r="C497">
            <v>-14649</v>
          </cell>
          <cell r="D497" t="str">
            <v>内科</v>
          </cell>
          <cell r="E497">
            <v>15868096979</v>
          </cell>
          <cell r="F497" t="str">
            <v>2021年</v>
          </cell>
          <cell r="G497" t="str">
            <v>规培研究生</v>
          </cell>
          <cell r="H497" t="str">
            <v>执业医师</v>
          </cell>
          <cell r="I497" t="str">
            <v>心血管内科</v>
          </cell>
        </row>
        <row r="497">
          <cell r="M497">
            <v>0</v>
          </cell>
          <cell r="N497">
            <v>0</v>
          </cell>
          <cell r="O497">
            <v>0</v>
          </cell>
          <cell r="P497">
            <v>0</v>
          </cell>
          <cell r="Q497">
            <v>0</v>
          </cell>
          <cell r="R497">
            <v>100</v>
          </cell>
          <cell r="S497">
            <v>150</v>
          </cell>
          <cell r="T497">
            <v>150</v>
          </cell>
          <cell r="U497">
            <v>100</v>
          </cell>
          <cell r="V497">
            <v>100</v>
          </cell>
          <cell r="W497">
            <v>0</v>
          </cell>
          <cell r="X497">
            <v>100</v>
          </cell>
          <cell r="Y497">
            <v>21</v>
          </cell>
        </row>
        <row r="498">
          <cell r="B498" t="str">
            <v>7AM408</v>
          </cell>
          <cell r="C498">
            <v>-14650</v>
          </cell>
          <cell r="D498" t="str">
            <v>神经内科</v>
          </cell>
          <cell r="E498">
            <v>15968709078</v>
          </cell>
          <cell r="F498" t="str">
            <v>2021年</v>
          </cell>
          <cell r="G498" t="str">
            <v>规培研究生</v>
          </cell>
          <cell r="H498" t="str">
            <v>执业医师</v>
          </cell>
          <cell r="I498" t="str">
            <v>心血管内科</v>
          </cell>
        </row>
        <row r="498">
          <cell r="M498">
            <v>0</v>
          </cell>
          <cell r="N498">
            <v>0</v>
          </cell>
          <cell r="O498">
            <v>0</v>
          </cell>
          <cell r="P498">
            <v>0</v>
          </cell>
          <cell r="Q498">
            <v>0</v>
          </cell>
          <cell r="R498">
            <v>100</v>
          </cell>
          <cell r="S498">
            <v>0</v>
          </cell>
          <cell r="T498">
            <v>0</v>
          </cell>
          <cell r="U498">
            <v>0</v>
          </cell>
          <cell r="V498">
            <v>0</v>
          </cell>
          <cell r="W498">
            <v>0</v>
          </cell>
          <cell r="X498">
            <v>100</v>
          </cell>
          <cell r="Y498">
            <v>21</v>
          </cell>
        </row>
        <row r="499">
          <cell r="B499" t="str">
            <v>7AM409</v>
          </cell>
          <cell r="C499">
            <v>-14651</v>
          </cell>
          <cell r="D499" t="str">
            <v>外科（泌尿外科）</v>
          </cell>
          <cell r="E499">
            <v>15968761068</v>
          </cell>
          <cell r="F499" t="str">
            <v>2021年</v>
          </cell>
          <cell r="G499" t="str">
            <v>规培研究生</v>
          </cell>
          <cell r="H499" t="str">
            <v>无</v>
          </cell>
          <cell r="I499" t="str">
            <v>神经外科</v>
          </cell>
        </row>
        <row r="499">
          <cell r="M499">
            <v>0</v>
          </cell>
          <cell r="N499">
            <v>0</v>
          </cell>
          <cell r="O499">
            <v>0</v>
          </cell>
          <cell r="P499">
            <v>0</v>
          </cell>
          <cell r="Q499">
            <v>0</v>
          </cell>
          <cell r="R499">
            <v>0</v>
          </cell>
          <cell r="S499">
            <v>0</v>
          </cell>
          <cell r="T499">
            <v>0</v>
          </cell>
          <cell r="U499">
            <v>0</v>
          </cell>
          <cell r="V499">
            <v>0</v>
          </cell>
          <cell r="W499">
            <v>0</v>
          </cell>
          <cell r="X499">
            <v>100</v>
          </cell>
          <cell r="Y499">
            <v>21</v>
          </cell>
        </row>
        <row r="500">
          <cell r="B500" t="str">
            <v>7AM411</v>
          </cell>
          <cell r="C500">
            <v>-14653</v>
          </cell>
          <cell r="D500" t="str">
            <v>骨科</v>
          </cell>
          <cell r="E500">
            <v>13858873797</v>
          </cell>
          <cell r="F500" t="str">
            <v>2021年</v>
          </cell>
          <cell r="G500" t="str">
            <v>规培研究生</v>
          </cell>
          <cell r="H500" t="str">
            <v>执业医师</v>
          </cell>
          <cell r="I500" t="str">
            <v>骨科（创伤骨科）</v>
          </cell>
        </row>
        <row r="500">
          <cell r="M500">
            <v>0</v>
          </cell>
          <cell r="N500">
            <v>0</v>
          </cell>
          <cell r="O500">
            <v>0</v>
          </cell>
          <cell r="P500">
            <v>0</v>
          </cell>
          <cell r="Q500">
            <v>0</v>
          </cell>
          <cell r="R500">
            <v>100</v>
          </cell>
          <cell r="S500">
            <v>150</v>
          </cell>
          <cell r="T500">
            <v>150</v>
          </cell>
          <cell r="U500">
            <v>100</v>
          </cell>
          <cell r="V500">
            <v>100</v>
          </cell>
          <cell r="W500">
            <v>0</v>
          </cell>
          <cell r="X500">
            <v>100</v>
          </cell>
          <cell r="Y500">
            <v>21</v>
          </cell>
        </row>
        <row r="501">
          <cell r="B501" t="str">
            <v>7AM412</v>
          </cell>
          <cell r="C501">
            <v>-14654</v>
          </cell>
          <cell r="D501" t="str">
            <v>皮肤科</v>
          </cell>
          <cell r="E501">
            <v>13795365567</v>
          </cell>
          <cell r="F501" t="str">
            <v>2021年</v>
          </cell>
          <cell r="G501" t="str">
            <v>规培研究生</v>
          </cell>
          <cell r="H501" t="str">
            <v>执业医师</v>
          </cell>
          <cell r="I501" t="str">
            <v>急诊内科</v>
          </cell>
        </row>
        <row r="501">
          <cell r="M501">
            <v>0</v>
          </cell>
          <cell r="N501">
            <v>0</v>
          </cell>
          <cell r="O501">
            <v>0</v>
          </cell>
          <cell r="P501">
            <v>0</v>
          </cell>
          <cell r="Q501">
            <v>0</v>
          </cell>
          <cell r="R501">
            <v>100</v>
          </cell>
          <cell r="S501">
            <v>150</v>
          </cell>
          <cell r="T501">
            <v>150</v>
          </cell>
          <cell r="U501">
            <v>100</v>
          </cell>
          <cell r="V501">
            <v>100</v>
          </cell>
          <cell r="W501">
            <v>0</v>
          </cell>
          <cell r="X501">
            <v>100</v>
          </cell>
          <cell r="Y501">
            <v>21</v>
          </cell>
        </row>
        <row r="502">
          <cell r="B502" t="str">
            <v>7AM413</v>
          </cell>
          <cell r="C502">
            <v>-14655</v>
          </cell>
          <cell r="D502" t="str">
            <v>外科</v>
          </cell>
          <cell r="E502">
            <v>15888277002</v>
          </cell>
          <cell r="F502" t="str">
            <v>2021年</v>
          </cell>
          <cell r="G502" t="str">
            <v>规培研究生</v>
          </cell>
          <cell r="H502" t="str">
            <v>执业医师</v>
          </cell>
          <cell r="I502" t="str">
            <v>乳腺A</v>
          </cell>
        </row>
        <row r="502">
          <cell r="M502">
            <v>0</v>
          </cell>
          <cell r="N502">
            <v>0</v>
          </cell>
          <cell r="O502">
            <v>0</v>
          </cell>
          <cell r="P502">
            <v>0</v>
          </cell>
          <cell r="Q502">
            <v>0</v>
          </cell>
          <cell r="R502">
            <v>100</v>
          </cell>
          <cell r="S502">
            <v>150</v>
          </cell>
          <cell r="T502">
            <v>150</v>
          </cell>
          <cell r="U502">
            <v>100</v>
          </cell>
          <cell r="V502">
            <v>100</v>
          </cell>
          <cell r="W502">
            <v>0</v>
          </cell>
          <cell r="X502">
            <v>100</v>
          </cell>
          <cell r="Y502">
            <v>21</v>
          </cell>
        </row>
        <row r="503">
          <cell r="B503" t="str">
            <v>7AM157</v>
          </cell>
          <cell r="C503">
            <v>-14812</v>
          </cell>
          <cell r="D503" t="str">
            <v>内科</v>
          </cell>
          <cell r="E503">
            <v>18267813227</v>
          </cell>
          <cell r="F503" t="str">
            <v>2021年</v>
          </cell>
          <cell r="G503" t="str">
            <v>规培研究生</v>
          </cell>
          <cell r="H503" t="str">
            <v>执业医师</v>
          </cell>
          <cell r="I503" t="str">
            <v>心血管内科</v>
          </cell>
        </row>
        <row r="503">
          <cell r="M503">
            <v>0</v>
          </cell>
          <cell r="N503">
            <v>0</v>
          </cell>
          <cell r="O503">
            <v>0</v>
          </cell>
          <cell r="P503">
            <v>0</v>
          </cell>
          <cell r="Q503">
            <v>0</v>
          </cell>
          <cell r="R503">
            <v>100</v>
          </cell>
          <cell r="S503">
            <v>0</v>
          </cell>
          <cell r="T503">
            <v>0</v>
          </cell>
          <cell r="U503">
            <v>0</v>
          </cell>
          <cell r="V503">
            <v>0</v>
          </cell>
          <cell r="W503">
            <v>0</v>
          </cell>
          <cell r="X503">
            <v>100</v>
          </cell>
          <cell r="Y503">
            <v>21</v>
          </cell>
        </row>
        <row r="504">
          <cell r="B504" t="str">
            <v>7AM160</v>
          </cell>
          <cell r="C504">
            <v>-14815</v>
          </cell>
          <cell r="D504" t="str">
            <v>内科</v>
          </cell>
          <cell r="E504">
            <v>15888278720</v>
          </cell>
          <cell r="F504" t="str">
            <v>2021年</v>
          </cell>
          <cell r="G504" t="str">
            <v>规培研究生</v>
          </cell>
          <cell r="H504" t="str">
            <v>执业医师</v>
          </cell>
          <cell r="I504" t="str">
            <v>内分泌科</v>
          </cell>
        </row>
        <row r="504">
          <cell r="M504">
            <v>0</v>
          </cell>
          <cell r="N504">
            <v>0</v>
          </cell>
          <cell r="O504">
            <v>0</v>
          </cell>
          <cell r="P504">
            <v>0</v>
          </cell>
          <cell r="Q504">
            <v>0</v>
          </cell>
          <cell r="R504">
            <v>100</v>
          </cell>
          <cell r="S504">
            <v>150</v>
          </cell>
          <cell r="T504">
            <v>150</v>
          </cell>
          <cell r="U504">
            <v>100</v>
          </cell>
          <cell r="V504">
            <v>100</v>
          </cell>
          <cell r="W504">
            <v>0</v>
          </cell>
          <cell r="X504">
            <v>100</v>
          </cell>
          <cell r="Y504">
            <v>21</v>
          </cell>
        </row>
        <row r="505">
          <cell r="B505" t="str">
            <v>7AM161</v>
          </cell>
          <cell r="C505">
            <v>-14816</v>
          </cell>
          <cell r="D505" t="str">
            <v>内科</v>
          </cell>
          <cell r="E505">
            <v>13736078486</v>
          </cell>
          <cell r="F505" t="str">
            <v>2021年</v>
          </cell>
          <cell r="G505" t="str">
            <v>规培研究生</v>
          </cell>
          <cell r="H505" t="str">
            <v>执业医师</v>
          </cell>
          <cell r="I505" t="str">
            <v>呼吸内科</v>
          </cell>
        </row>
        <row r="505">
          <cell r="M505">
            <v>0</v>
          </cell>
          <cell r="N505">
            <v>0</v>
          </cell>
          <cell r="O505">
            <v>0</v>
          </cell>
          <cell r="P505">
            <v>0</v>
          </cell>
          <cell r="Q505">
            <v>0</v>
          </cell>
          <cell r="R505">
            <v>100</v>
          </cell>
          <cell r="S505">
            <v>150</v>
          </cell>
          <cell r="T505">
            <v>150</v>
          </cell>
          <cell r="U505">
            <v>100</v>
          </cell>
          <cell r="V505">
            <v>100</v>
          </cell>
          <cell r="W505">
            <v>0</v>
          </cell>
          <cell r="X505">
            <v>100</v>
          </cell>
          <cell r="Y505">
            <v>21</v>
          </cell>
        </row>
        <row r="506">
          <cell r="B506" t="str">
            <v>7AM162</v>
          </cell>
          <cell r="C506">
            <v>-14817</v>
          </cell>
          <cell r="D506" t="str">
            <v>内科</v>
          </cell>
          <cell r="E506">
            <v>15867752019</v>
          </cell>
          <cell r="F506" t="str">
            <v>2021年</v>
          </cell>
          <cell r="G506" t="str">
            <v>规培研究生</v>
          </cell>
          <cell r="H506" t="str">
            <v>执业医师</v>
          </cell>
          <cell r="I506" t="str">
            <v>急诊内科</v>
          </cell>
        </row>
        <row r="506">
          <cell r="M506">
            <v>0</v>
          </cell>
          <cell r="N506">
            <v>0</v>
          </cell>
          <cell r="O506">
            <v>0</v>
          </cell>
          <cell r="P506">
            <v>0</v>
          </cell>
          <cell r="Q506">
            <v>0</v>
          </cell>
          <cell r="R506">
            <v>100</v>
          </cell>
          <cell r="S506">
            <v>150</v>
          </cell>
          <cell r="T506">
            <v>150</v>
          </cell>
          <cell r="U506">
            <v>100</v>
          </cell>
          <cell r="V506">
            <v>100</v>
          </cell>
          <cell r="W506">
            <v>0</v>
          </cell>
          <cell r="X506">
            <v>100</v>
          </cell>
          <cell r="Y506">
            <v>21</v>
          </cell>
        </row>
        <row r="507">
          <cell r="B507" t="str">
            <v>7AM163</v>
          </cell>
          <cell r="C507">
            <v>-14818</v>
          </cell>
          <cell r="D507" t="str">
            <v>内科</v>
          </cell>
          <cell r="E507">
            <v>18355417026</v>
          </cell>
          <cell r="F507" t="str">
            <v>2021年</v>
          </cell>
          <cell r="G507" t="str">
            <v>规培研究生</v>
          </cell>
          <cell r="H507" t="str">
            <v>执业医师</v>
          </cell>
          <cell r="I507" t="str">
            <v>ICU</v>
          </cell>
        </row>
        <row r="507">
          <cell r="M507">
            <v>0</v>
          </cell>
          <cell r="N507">
            <v>0</v>
          </cell>
          <cell r="O507">
            <v>0</v>
          </cell>
          <cell r="P507">
            <v>0</v>
          </cell>
          <cell r="Q507">
            <v>0</v>
          </cell>
          <cell r="R507">
            <v>100</v>
          </cell>
          <cell r="S507">
            <v>150</v>
          </cell>
          <cell r="T507">
            <v>150</v>
          </cell>
          <cell r="U507">
            <v>100</v>
          </cell>
          <cell r="V507">
            <v>100</v>
          </cell>
          <cell r="W507">
            <v>0</v>
          </cell>
          <cell r="X507">
            <v>100</v>
          </cell>
          <cell r="Y507">
            <v>21</v>
          </cell>
        </row>
        <row r="508">
          <cell r="B508" t="str">
            <v>7AM164</v>
          </cell>
          <cell r="C508">
            <v>-14819</v>
          </cell>
          <cell r="D508" t="str">
            <v>内科</v>
          </cell>
          <cell r="E508">
            <v>15258093806</v>
          </cell>
          <cell r="F508" t="str">
            <v>2021年</v>
          </cell>
          <cell r="G508" t="str">
            <v>规培研究生</v>
          </cell>
          <cell r="H508" t="str">
            <v>执业医师</v>
          </cell>
          <cell r="I508" t="str">
            <v>急诊内科</v>
          </cell>
        </row>
        <row r="508">
          <cell r="M508">
            <v>0</v>
          </cell>
          <cell r="N508">
            <v>0</v>
          </cell>
          <cell r="O508">
            <v>0</v>
          </cell>
          <cell r="P508">
            <v>0</v>
          </cell>
          <cell r="Q508">
            <v>0</v>
          </cell>
          <cell r="R508">
            <v>100</v>
          </cell>
          <cell r="S508">
            <v>150</v>
          </cell>
          <cell r="T508">
            <v>150</v>
          </cell>
          <cell r="U508">
            <v>100</v>
          </cell>
          <cell r="V508">
            <v>100</v>
          </cell>
          <cell r="W508">
            <v>0</v>
          </cell>
          <cell r="X508">
            <v>100</v>
          </cell>
          <cell r="Y508">
            <v>21</v>
          </cell>
        </row>
        <row r="509">
          <cell r="B509" t="str">
            <v>7AM165</v>
          </cell>
          <cell r="C509">
            <v>-14820</v>
          </cell>
          <cell r="D509" t="str">
            <v>内科</v>
          </cell>
          <cell r="E509">
            <v>13858873082</v>
          </cell>
          <cell r="F509" t="str">
            <v>2021年</v>
          </cell>
          <cell r="G509" t="str">
            <v>规培研究生</v>
          </cell>
          <cell r="H509" t="str">
            <v>执业医师</v>
          </cell>
          <cell r="I509" t="str">
            <v>心血管内科</v>
          </cell>
        </row>
        <row r="509">
          <cell r="K509">
            <v>20</v>
          </cell>
          <cell r="L509">
            <v>20</v>
          </cell>
          <cell r="M509">
            <v>40</v>
          </cell>
          <cell r="N509">
            <v>0</v>
          </cell>
          <cell r="O509">
            <v>0</v>
          </cell>
          <cell r="P509">
            <v>40</v>
          </cell>
          <cell r="Q509">
            <v>0</v>
          </cell>
          <cell r="R509">
            <v>100</v>
          </cell>
          <cell r="S509">
            <v>150</v>
          </cell>
          <cell r="T509">
            <v>150</v>
          </cell>
          <cell r="U509">
            <v>100</v>
          </cell>
          <cell r="V509">
            <v>100</v>
          </cell>
          <cell r="W509">
            <v>0</v>
          </cell>
          <cell r="X509">
            <v>100</v>
          </cell>
          <cell r="Y509">
            <v>21</v>
          </cell>
        </row>
        <row r="510">
          <cell r="B510" t="str">
            <v>7AM166</v>
          </cell>
          <cell r="C510">
            <v>-14821</v>
          </cell>
          <cell r="D510" t="str">
            <v>内科</v>
          </cell>
          <cell r="E510">
            <v>15868536358</v>
          </cell>
          <cell r="F510" t="str">
            <v>2021年</v>
          </cell>
          <cell r="G510" t="str">
            <v>规培研究生</v>
          </cell>
          <cell r="H510" t="str">
            <v>执业医师</v>
          </cell>
          <cell r="I510" t="str">
            <v>肾内科</v>
          </cell>
        </row>
        <row r="510">
          <cell r="M510">
            <v>0</v>
          </cell>
          <cell r="N510">
            <v>0</v>
          </cell>
          <cell r="O510">
            <v>0</v>
          </cell>
          <cell r="P510">
            <v>0</v>
          </cell>
          <cell r="Q510">
            <v>0</v>
          </cell>
          <cell r="R510">
            <v>100</v>
          </cell>
          <cell r="S510">
            <v>150</v>
          </cell>
          <cell r="T510">
            <v>150</v>
          </cell>
          <cell r="U510">
            <v>100</v>
          </cell>
          <cell r="V510">
            <v>100</v>
          </cell>
          <cell r="W510">
            <v>0</v>
          </cell>
          <cell r="X510">
            <v>100</v>
          </cell>
          <cell r="Y510">
            <v>21</v>
          </cell>
        </row>
        <row r="511">
          <cell r="B511" t="str">
            <v>7AM167</v>
          </cell>
          <cell r="C511">
            <v>-14822</v>
          </cell>
          <cell r="D511" t="str">
            <v>内科</v>
          </cell>
          <cell r="E511">
            <v>15990142791</v>
          </cell>
          <cell r="F511" t="str">
            <v>2021年</v>
          </cell>
          <cell r="G511" t="str">
            <v>规培研究生</v>
          </cell>
          <cell r="H511" t="str">
            <v>执业医师</v>
          </cell>
          <cell r="I511" t="str">
            <v>急诊内科</v>
          </cell>
        </row>
        <row r="511">
          <cell r="M511">
            <v>0</v>
          </cell>
          <cell r="N511">
            <v>0</v>
          </cell>
          <cell r="O511">
            <v>0</v>
          </cell>
          <cell r="P511">
            <v>0</v>
          </cell>
          <cell r="Q511">
            <v>0</v>
          </cell>
          <cell r="R511">
            <v>100</v>
          </cell>
          <cell r="S511">
            <v>150</v>
          </cell>
          <cell r="T511">
            <v>150</v>
          </cell>
          <cell r="U511">
            <v>100</v>
          </cell>
          <cell r="V511">
            <v>100</v>
          </cell>
          <cell r="W511">
            <v>0</v>
          </cell>
          <cell r="X511">
            <v>100</v>
          </cell>
          <cell r="Y511">
            <v>21</v>
          </cell>
        </row>
        <row r="512">
          <cell r="B512" t="str">
            <v>7AM168</v>
          </cell>
          <cell r="C512">
            <v>-14823</v>
          </cell>
          <cell r="D512" t="str">
            <v>内科</v>
          </cell>
          <cell r="E512">
            <v>18968901556</v>
          </cell>
          <cell r="F512" t="str">
            <v>2021年</v>
          </cell>
          <cell r="G512" t="str">
            <v>规培研究生</v>
          </cell>
          <cell r="H512" t="str">
            <v>执业医师</v>
          </cell>
          <cell r="I512" t="str">
            <v>呼吸内科</v>
          </cell>
        </row>
        <row r="512">
          <cell r="M512">
            <v>0</v>
          </cell>
          <cell r="N512">
            <v>0</v>
          </cell>
          <cell r="O512">
            <v>0</v>
          </cell>
          <cell r="P512">
            <v>0</v>
          </cell>
          <cell r="Q512">
            <v>0</v>
          </cell>
          <cell r="R512">
            <v>100</v>
          </cell>
          <cell r="S512">
            <v>150</v>
          </cell>
          <cell r="T512">
            <v>150</v>
          </cell>
          <cell r="U512">
            <v>100</v>
          </cell>
          <cell r="V512">
            <v>100</v>
          </cell>
          <cell r="W512">
            <v>0</v>
          </cell>
          <cell r="X512">
            <v>100</v>
          </cell>
          <cell r="Y512">
            <v>21</v>
          </cell>
        </row>
        <row r="513">
          <cell r="B513" t="str">
            <v>7AM169</v>
          </cell>
          <cell r="C513">
            <v>-14824</v>
          </cell>
          <cell r="D513" t="str">
            <v>内科</v>
          </cell>
          <cell r="E513">
            <v>15858809576</v>
          </cell>
          <cell r="F513" t="str">
            <v>2021年</v>
          </cell>
          <cell r="G513" t="str">
            <v>规培研究生</v>
          </cell>
          <cell r="H513" t="str">
            <v>执业医师</v>
          </cell>
          <cell r="I513" t="str">
            <v>肾内科</v>
          </cell>
        </row>
        <row r="513">
          <cell r="M513">
            <v>0</v>
          </cell>
          <cell r="N513">
            <v>0</v>
          </cell>
          <cell r="O513">
            <v>0</v>
          </cell>
          <cell r="P513">
            <v>0</v>
          </cell>
          <cell r="Q513">
            <v>0</v>
          </cell>
          <cell r="R513">
            <v>100</v>
          </cell>
          <cell r="S513">
            <v>150</v>
          </cell>
          <cell r="T513">
            <v>150</v>
          </cell>
          <cell r="U513">
            <v>100</v>
          </cell>
          <cell r="V513">
            <v>100</v>
          </cell>
          <cell r="W513">
            <v>0</v>
          </cell>
          <cell r="X513">
            <v>100</v>
          </cell>
          <cell r="Y513">
            <v>21</v>
          </cell>
        </row>
        <row r="514">
          <cell r="B514" t="str">
            <v>7AM170</v>
          </cell>
          <cell r="C514">
            <v>-14825</v>
          </cell>
          <cell r="D514" t="str">
            <v>内科</v>
          </cell>
          <cell r="E514">
            <v>15968702772</v>
          </cell>
          <cell r="F514" t="str">
            <v>2021年</v>
          </cell>
          <cell r="G514" t="str">
            <v>规培研究生</v>
          </cell>
          <cell r="H514" t="str">
            <v>执业医师</v>
          </cell>
          <cell r="I514" t="str">
            <v>消化内科</v>
          </cell>
        </row>
        <row r="514">
          <cell r="M514">
            <v>0</v>
          </cell>
          <cell r="N514">
            <v>0</v>
          </cell>
          <cell r="O514">
            <v>0</v>
          </cell>
          <cell r="P514">
            <v>0</v>
          </cell>
          <cell r="Q514">
            <v>0</v>
          </cell>
          <cell r="R514">
            <v>100</v>
          </cell>
          <cell r="S514">
            <v>150</v>
          </cell>
          <cell r="T514">
            <v>150</v>
          </cell>
          <cell r="U514">
            <v>100</v>
          </cell>
          <cell r="V514">
            <v>100</v>
          </cell>
          <cell r="W514">
            <v>0</v>
          </cell>
          <cell r="X514">
            <v>100</v>
          </cell>
          <cell r="Y514">
            <v>21</v>
          </cell>
        </row>
        <row r="515">
          <cell r="B515" t="str">
            <v>7AM171</v>
          </cell>
          <cell r="C515">
            <v>-14826</v>
          </cell>
          <cell r="D515" t="str">
            <v>内科</v>
          </cell>
          <cell r="E515">
            <v>15058480829</v>
          </cell>
          <cell r="F515" t="str">
            <v>2021年</v>
          </cell>
          <cell r="G515" t="str">
            <v>规培研究生</v>
          </cell>
          <cell r="H515" t="str">
            <v>执业医师</v>
          </cell>
          <cell r="I515" t="str">
            <v>消化内科</v>
          </cell>
        </row>
        <row r="515">
          <cell r="M515">
            <v>0</v>
          </cell>
          <cell r="N515">
            <v>0</v>
          </cell>
          <cell r="O515">
            <v>0</v>
          </cell>
          <cell r="P515">
            <v>0</v>
          </cell>
          <cell r="Q515">
            <v>0</v>
          </cell>
          <cell r="R515">
            <v>100</v>
          </cell>
          <cell r="S515">
            <v>150</v>
          </cell>
          <cell r="T515">
            <v>150</v>
          </cell>
          <cell r="U515">
            <v>100</v>
          </cell>
          <cell r="V515">
            <v>100</v>
          </cell>
          <cell r="W515">
            <v>0</v>
          </cell>
          <cell r="X515">
            <v>100</v>
          </cell>
          <cell r="Y515">
            <v>21</v>
          </cell>
        </row>
        <row r="516">
          <cell r="B516" t="str">
            <v>7AM172</v>
          </cell>
          <cell r="C516">
            <v>-14827</v>
          </cell>
          <cell r="D516" t="str">
            <v>内科</v>
          </cell>
          <cell r="E516">
            <v>18855103032</v>
          </cell>
          <cell r="F516" t="str">
            <v>2021年</v>
          </cell>
          <cell r="G516" t="str">
            <v>规培研究生</v>
          </cell>
          <cell r="H516" t="str">
            <v>执业医师</v>
          </cell>
          <cell r="I516" t="str">
            <v>血液内科</v>
          </cell>
        </row>
        <row r="516">
          <cell r="M516">
            <v>0</v>
          </cell>
          <cell r="N516">
            <v>0</v>
          </cell>
          <cell r="O516">
            <v>0</v>
          </cell>
          <cell r="P516">
            <v>0</v>
          </cell>
          <cell r="Q516">
            <v>0</v>
          </cell>
          <cell r="R516">
            <v>100</v>
          </cell>
          <cell r="S516">
            <v>150</v>
          </cell>
          <cell r="T516">
            <v>150</v>
          </cell>
          <cell r="U516">
            <v>0</v>
          </cell>
          <cell r="V516">
            <v>100</v>
          </cell>
          <cell r="W516">
            <v>0</v>
          </cell>
          <cell r="X516">
            <v>100</v>
          </cell>
          <cell r="Y516">
            <v>21</v>
          </cell>
        </row>
        <row r="517">
          <cell r="B517" t="str">
            <v>7AM173</v>
          </cell>
          <cell r="C517">
            <v>-14828</v>
          </cell>
          <cell r="D517" t="str">
            <v>内科</v>
          </cell>
          <cell r="E517">
            <v>15868090620</v>
          </cell>
          <cell r="F517" t="str">
            <v>2021年</v>
          </cell>
          <cell r="G517" t="str">
            <v>规培研究生</v>
          </cell>
          <cell r="H517" t="str">
            <v>无</v>
          </cell>
          <cell r="I517" t="str">
            <v>神经内科</v>
          </cell>
        </row>
        <row r="517">
          <cell r="M517">
            <v>0</v>
          </cell>
          <cell r="N517">
            <v>0</v>
          </cell>
          <cell r="O517">
            <v>0</v>
          </cell>
          <cell r="P517">
            <v>0</v>
          </cell>
          <cell r="Q517">
            <v>0</v>
          </cell>
          <cell r="R517">
            <v>100</v>
          </cell>
          <cell r="S517">
            <v>150</v>
          </cell>
          <cell r="T517">
            <v>150</v>
          </cell>
          <cell r="U517">
            <v>100</v>
          </cell>
          <cell r="V517">
            <v>100</v>
          </cell>
          <cell r="W517">
            <v>0</v>
          </cell>
          <cell r="X517">
            <v>100</v>
          </cell>
          <cell r="Y517">
            <v>21</v>
          </cell>
        </row>
        <row r="518">
          <cell r="B518" t="str">
            <v>7AM174</v>
          </cell>
          <cell r="C518">
            <v>-14829</v>
          </cell>
          <cell r="D518" t="str">
            <v>内科</v>
          </cell>
          <cell r="E518">
            <v>13695836928</v>
          </cell>
          <cell r="F518" t="str">
            <v>2021年</v>
          </cell>
          <cell r="G518" t="str">
            <v>规培研究生</v>
          </cell>
          <cell r="H518" t="str">
            <v>执业医师</v>
          </cell>
          <cell r="I518" t="str">
            <v>呼吸内科</v>
          </cell>
        </row>
        <row r="518">
          <cell r="M518">
            <v>0</v>
          </cell>
          <cell r="N518">
            <v>0</v>
          </cell>
          <cell r="O518">
            <v>0</v>
          </cell>
          <cell r="P518">
            <v>0</v>
          </cell>
          <cell r="Q518">
            <v>0</v>
          </cell>
          <cell r="R518">
            <v>100</v>
          </cell>
          <cell r="S518">
            <v>150</v>
          </cell>
          <cell r="T518">
            <v>150</v>
          </cell>
          <cell r="U518">
            <v>100</v>
          </cell>
          <cell r="V518">
            <v>100</v>
          </cell>
          <cell r="W518">
            <v>0</v>
          </cell>
          <cell r="X518">
            <v>100</v>
          </cell>
          <cell r="Y518">
            <v>21</v>
          </cell>
        </row>
        <row r="519">
          <cell r="B519" t="str">
            <v>7AM175</v>
          </cell>
          <cell r="C519">
            <v>-14830</v>
          </cell>
          <cell r="D519" t="str">
            <v>内科</v>
          </cell>
          <cell r="E519">
            <v>13858866133</v>
          </cell>
          <cell r="F519" t="str">
            <v>2021年</v>
          </cell>
          <cell r="G519" t="str">
            <v>规培研究生</v>
          </cell>
          <cell r="H519" t="str">
            <v>执业医师</v>
          </cell>
          <cell r="I519" t="str">
            <v>神经内科</v>
          </cell>
        </row>
        <row r="519">
          <cell r="M519">
            <v>0</v>
          </cell>
          <cell r="N519">
            <v>0</v>
          </cell>
          <cell r="O519">
            <v>20</v>
          </cell>
          <cell r="P519">
            <v>20</v>
          </cell>
          <cell r="Q519">
            <v>0</v>
          </cell>
          <cell r="R519">
            <v>100</v>
          </cell>
          <cell r="S519">
            <v>150</v>
          </cell>
          <cell r="T519">
            <v>150</v>
          </cell>
          <cell r="U519">
            <v>100</v>
          </cell>
          <cell r="V519">
            <v>100</v>
          </cell>
          <cell r="W519">
            <v>0</v>
          </cell>
          <cell r="X519">
            <v>100</v>
          </cell>
          <cell r="Y519">
            <v>21</v>
          </cell>
        </row>
        <row r="520">
          <cell r="B520" t="str">
            <v>7AM176</v>
          </cell>
          <cell r="C520">
            <v>-14831</v>
          </cell>
          <cell r="D520" t="str">
            <v>内科</v>
          </cell>
          <cell r="E520">
            <v>15957388332</v>
          </cell>
          <cell r="F520" t="str">
            <v>2021年</v>
          </cell>
          <cell r="G520" t="str">
            <v>规培研究生</v>
          </cell>
          <cell r="H520" t="str">
            <v>执业医师</v>
          </cell>
          <cell r="I520" t="str">
            <v>皮肤科病房</v>
          </cell>
        </row>
        <row r="520">
          <cell r="M520">
            <v>0</v>
          </cell>
          <cell r="N520">
            <v>0</v>
          </cell>
          <cell r="O520">
            <v>0</v>
          </cell>
          <cell r="P520">
            <v>0</v>
          </cell>
          <cell r="Q520">
            <v>0</v>
          </cell>
          <cell r="R520">
            <v>100</v>
          </cell>
          <cell r="S520">
            <v>150</v>
          </cell>
          <cell r="T520">
            <v>150</v>
          </cell>
          <cell r="U520">
            <v>100</v>
          </cell>
          <cell r="V520">
            <v>100</v>
          </cell>
          <cell r="W520">
            <v>0</v>
          </cell>
          <cell r="X520">
            <v>100</v>
          </cell>
          <cell r="Y520">
            <v>21</v>
          </cell>
        </row>
        <row r="521">
          <cell r="B521" t="str">
            <v>7AM177</v>
          </cell>
          <cell r="C521">
            <v>-14832</v>
          </cell>
          <cell r="D521" t="str">
            <v>内科</v>
          </cell>
          <cell r="E521">
            <v>15727819118</v>
          </cell>
          <cell r="F521" t="str">
            <v>2021年</v>
          </cell>
          <cell r="G521" t="str">
            <v>规培研究生</v>
          </cell>
          <cell r="H521" t="str">
            <v>执业医师</v>
          </cell>
          <cell r="I521" t="str">
            <v>ICU</v>
          </cell>
        </row>
        <row r="521">
          <cell r="M521">
            <v>0</v>
          </cell>
          <cell r="N521">
            <v>0</v>
          </cell>
          <cell r="O521">
            <v>0</v>
          </cell>
          <cell r="P521">
            <v>0</v>
          </cell>
          <cell r="Q521">
            <v>0</v>
          </cell>
          <cell r="R521">
            <v>100</v>
          </cell>
          <cell r="S521">
            <v>150</v>
          </cell>
          <cell r="T521">
            <v>150</v>
          </cell>
          <cell r="U521">
            <v>100</v>
          </cell>
          <cell r="V521">
            <v>100</v>
          </cell>
          <cell r="W521">
            <v>0</v>
          </cell>
          <cell r="X521">
            <v>100</v>
          </cell>
          <cell r="Y521">
            <v>21</v>
          </cell>
        </row>
        <row r="522">
          <cell r="B522" t="str">
            <v>7AM178</v>
          </cell>
          <cell r="C522">
            <v>-14833</v>
          </cell>
          <cell r="D522" t="str">
            <v>内科</v>
          </cell>
          <cell r="E522">
            <v>13857735113</v>
          </cell>
          <cell r="F522" t="str">
            <v>2021年</v>
          </cell>
          <cell r="G522" t="str">
            <v>规培研究生</v>
          </cell>
          <cell r="H522" t="str">
            <v>执业医师</v>
          </cell>
          <cell r="I522" t="str">
            <v>急诊内科</v>
          </cell>
        </row>
        <row r="522">
          <cell r="M522">
            <v>0</v>
          </cell>
          <cell r="N522">
            <v>0</v>
          </cell>
          <cell r="O522">
            <v>0</v>
          </cell>
          <cell r="P522">
            <v>0</v>
          </cell>
          <cell r="Q522">
            <v>0</v>
          </cell>
          <cell r="R522">
            <v>100</v>
          </cell>
          <cell r="S522">
            <v>150</v>
          </cell>
          <cell r="T522">
            <v>150</v>
          </cell>
          <cell r="U522">
            <v>100</v>
          </cell>
          <cell r="V522">
            <v>100</v>
          </cell>
          <cell r="W522">
            <v>0</v>
          </cell>
          <cell r="X522">
            <v>100</v>
          </cell>
          <cell r="Y522">
            <v>21</v>
          </cell>
        </row>
        <row r="523">
          <cell r="B523" t="str">
            <v>7AM180</v>
          </cell>
          <cell r="C523">
            <v>-14835</v>
          </cell>
          <cell r="D523" t="str">
            <v>内科</v>
          </cell>
          <cell r="E523">
            <v>13957710856</v>
          </cell>
          <cell r="F523" t="str">
            <v>2021年</v>
          </cell>
          <cell r="G523" t="str">
            <v>规培研究生</v>
          </cell>
          <cell r="H523" t="str">
            <v>执业医师</v>
          </cell>
          <cell r="I523" t="str">
            <v>急诊内科</v>
          </cell>
        </row>
        <row r="523">
          <cell r="M523">
            <v>0</v>
          </cell>
          <cell r="N523">
            <v>0</v>
          </cell>
          <cell r="O523">
            <v>20</v>
          </cell>
          <cell r="P523">
            <v>20</v>
          </cell>
          <cell r="Q523">
            <v>0</v>
          </cell>
          <cell r="R523">
            <v>100</v>
          </cell>
          <cell r="S523">
            <v>0</v>
          </cell>
          <cell r="T523">
            <v>0</v>
          </cell>
          <cell r="U523">
            <v>0</v>
          </cell>
          <cell r="V523">
            <v>0</v>
          </cell>
          <cell r="W523">
            <v>0</v>
          </cell>
          <cell r="X523">
            <v>100</v>
          </cell>
          <cell r="Y523">
            <v>21</v>
          </cell>
        </row>
        <row r="524">
          <cell r="B524" t="str">
            <v>7AM181</v>
          </cell>
          <cell r="C524">
            <v>-14836</v>
          </cell>
          <cell r="D524" t="str">
            <v>内科</v>
          </cell>
          <cell r="E524">
            <v>18358381855</v>
          </cell>
          <cell r="F524" t="str">
            <v>2021年</v>
          </cell>
          <cell r="G524" t="str">
            <v>规培研究生</v>
          </cell>
          <cell r="H524" t="str">
            <v>执业医师</v>
          </cell>
          <cell r="I524" t="str">
            <v>内分泌科</v>
          </cell>
        </row>
        <row r="524">
          <cell r="M524">
            <v>0</v>
          </cell>
          <cell r="N524">
            <v>0</v>
          </cell>
          <cell r="O524">
            <v>0</v>
          </cell>
          <cell r="P524">
            <v>0</v>
          </cell>
          <cell r="Q524">
            <v>0</v>
          </cell>
          <cell r="R524">
            <v>100</v>
          </cell>
          <cell r="S524">
            <v>0</v>
          </cell>
          <cell r="T524">
            <v>0</v>
          </cell>
          <cell r="U524">
            <v>0</v>
          </cell>
          <cell r="V524">
            <v>0</v>
          </cell>
          <cell r="W524">
            <v>0</v>
          </cell>
          <cell r="X524">
            <v>100</v>
          </cell>
          <cell r="Y524">
            <v>21</v>
          </cell>
        </row>
        <row r="525">
          <cell r="B525" t="str">
            <v>7AM182</v>
          </cell>
          <cell r="C525">
            <v>-14837</v>
          </cell>
          <cell r="D525" t="str">
            <v>内科</v>
          </cell>
          <cell r="E525">
            <v>18066259758</v>
          </cell>
          <cell r="F525" t="str">
            <v>2021年</v>
          </cell>
          <cell r="G525" t="str">
            <v>规培研究生</v>
          </cell>
          <cell r="H525" t="str">
            <v>执业医师</v>
          </cell>
          <cell r="I525" t="str">
            <v>急诊内科</v>
          </cell>
        </row>
        <row r="525">
          <cell r="M525">
            <v>0</v>
          </cell>
          <cell r="N525">
            <v>0</v>
          </cell>
          <cell r="O525">
            <v>0</v>
          </cell>
          <cell r="P525">
            <v>0</v>
          </cell>
          <cell r="Q525">
            <v>0</v>
          </cell>
          <cell r="R525">
            <v>100</v>
          </cell>
          <cell r="S525">
            <v>150</v>
          </cell>
          <cell r="T525">
            <v>150</v>
          </cell>
          <cell r="U525">
            <v>100</v>
          </cell>
          <cell r="V525">
            <v>100</v>
          </cell>
          <cell r="W525">
            <v>0</v>
          </cell>
          <cell r="X525">
            <v>100</v>
          </cell>
          <cell r="Y525">
            <v>21</v>
          </cell>
        </row>
        <row r="526">
          <cell r="B526" t="str">
            <v>7AM183</v>
          </cell>
          <cell r="C526">
            <v>-14838</v>
          </cell>
          <cell r="D526" t="str">
            <v>内科</v>
          </cell>
          <cell r="E526">
            <v>15867755725</v>
          </cell>
          <cell r="F526" t="str">
            <v>2021年</v>
          </cell>
          <cell r="G526" t="str">
            <v>规培研究生</v>
          </cell>
          <cell r="H526" t="str">
            <v>执业医师</v>
          </cell>
          <cell r="I526" t="str">
            <v>消化内科</v>
          </cell>
        </row>
        <row r="526">
          <cell r="M526">
            <v>0</v>
          </cell>
          <cell r="N526">
            <v>0</v>
          </cell>
          <cell r="O526">
            <v>0</v>
          </cell>
          <cell r="P526">
            <v>0</v>
          </cell>
          <cell r="Q526">
            <v>0</v>
          </cell>
          <cell r="R526">
            <v>100</v>
          </cell>
          <cell r="S526">
            <v>150</v>
          </cell>
          <cell r="T526">
            <v>150</v>
          </cell>
          <cell r="U526">
            <v>100</v>
          </cell>
          <cell r="V526">
            <v>100</v>
          </cell>
          <cell r="W526">
            <v>0</v>
          </cell>
          <cell r="X526">
            <v>100</v>
          </cell>
          <cell r="Y526">
            <v>21</v>
          </cell>
        </row>
        <row r="527">
          <cell r="B527" t="str">
            <v>7AM184</v>
          </cell>
          <cell r="C527">
            <v>-14839</v>
          </cell>
          <cell r="D527" t="str">
            <v>内科</v>
          </cell>
          <cell r="E527">
            <v>15157545239</v>
          </cell>
          <cell r="F527" t="str">
            <v>2021年</v>
          </cell>
          <cell r="G527" t="str">
            <v>规培研究生</v>
          </cell>
          <cell r="H527" t="str">
            <v>执业医师</v>
          </cell>
          <cell r="I527" t="str">
            <v>感染科</v>
          </cell>
        </row>
        <row r="527">
          <cell r="M527">
            <v>0</v>
          </cell>
          <cell r="N527">
            <v>20</v>
          </cell>
          <cell r="O527">
            <v>0</v>
          </cell>
          <cell r="P527">
            <v>20</v>
          </cell>
          <cell r="Q527">
            <v>0</v>
          </cell>
          <cell r="R527">
            <v>100</v>
          </cell>
          <cell r="S527">
            <v>150</v>
          </cell>
          <cell r="T527">
            <v>150</v>
          </cell>
          <cell r="U527">
            <v>100</v>
          </cell>
          <cell r="V527">
            <v>100</v>
          </cell>
          <cell r="W527">
            <v>0</v>
          </cell>
          <cell r="X527">
            <v>100</v>
          </cell>
          <cell r="Y527">
            <v>21</v>
          </cell>
        </row>
        <row r="528">
          <cell r="B528" t="str">
            <v>7AM185</v>
          </cell>
          <cell r="C528">
            <v>-14840</v>
          </cell>
          <cell r="D528" t="str">
            <v>内科</v>
          </cell>
          <cell r="E528">
            <v>13486912085</v>
          </cell>
          <cell r="F528" t="str">
            <v>2021年</v>
          </cell>
          <cell r="G528" t="str">
            <v>规培研究生</v>
          </cell>
          <cell r="H528" t="str">
            <v>执业医师</v>
          </cell>
          <cell r="I528" t="str">
            <v>内分泌科</v>
          </cell>
        </row>
        <row r="528">
          <cell r="M528">
            <v>0</v>
          </cell>
          <cell r="N528">
            <v>0</v>
          </cell>
          <cell r="O528">
            <v>0</v>
          </cell>
          <cell r="P528">
            <v>0</v>
          </cell>
          <cell r="Q528">
            <v>0</v>
          </cell>
          <cell r="R528">
            <v>100</v>
          </cell>
          <cell r="S528">
            <v>150</v>
          </cell>
          <cell r="T528">
            <v>150</v>
          </cell>
          <cell r="U528">
            <v>100</v>
          </cell>
          <cell r="V528">
            <v>100</v>
          </cell>
          <cell r="W528">
            <v>0</v>
          </cell>
          <cell r="X528">
            <v>100</v>
          </cell>
          <cell r="Y528">
            <v>21</v>
          </cell>
        </row>
        <row r="529">
          <cell r="B529" t="str">
            <v>7AM186</v>
          </cell>
          <cell r="C529">
            <v>-14841</v>
          </cell>
          <cell r="D529" t="str">
            <v>内科</v>
          </cell>
          <cell r="E529">
            <v>15858836562</v>
          </cell>
          <cell r="F529" t="str">
            <v>2021年</v>
          </cell>
          <cell r="G529" t="str">
            <v>规培研究生</v>
          </cell>
          <cell r="H529" t="str">
            <v>执业医师</v>
          </cell>
          <cell r="I529" t="str">
            <v>内分泌科</v>
          </cell>
        </row>
        <row r="529">
          <cell r="M529">
            <v>0</v>
          </cell>
          <cell r="N529">
            <v>0</v>
          </cell>
          <cell r="O529">
            <v>0</v>
          </cell>
          <cell r="P529">
            <v>0</v>
          </cell>
          <cell r="Q529">
            <v>0</v>
          </cell>
          <cell r="R529">
            <v>100</v>
          </cell>
          <cell r="S529">
            <v>150</v>
          </cell>
          <cell r="T529">
            <v>150</v>
          </cell>
          <cell r="U529">
            <v>100</v>
          </cell>
          <cell r="V529">
            <v>100</v>
          </cell>
          <cell r="W529">
            <v>0</v>
          </cell>
          <cell r="X529">
            <v>100</v>
          </cell>
          <cell r="Y529">
            <v>21</v>
          </cell>
        </row>
        <row r="530">
          <cell r="B530" t="str">
            <v>7AM187</v>
          </cell>
          <cell r="C530">
            <v>-14842</v>
          </cell>
          <cell r="D530" t="str">
            <v>内科</v>
          </cell>
          <cell r="E530">
            <v>15355667307</v>
          </cell>
          <cell r="F530" t="str">
            <v>2021年</v>
          </cell>
          <cell r="G530" t="str">
            <v>规培研究生</v>
          </cell>
          <cell r="H530" t="str">
            <v>执业医师</v>
          </cell>
          <cell r="I530" t="str">
            <v>消化内科</v>
          </cell>
        </row>
        <row r="530">
          <cell r="M530">
            <v>0</v>
          </cell>
          <cell r="N530">
            <v>20</v>
          </cell>
          <cell r="O530">
            <v>0</v>
          </cell>
          <cell r="P530">
            <v>20</v>
          </cell>
          <cell r="Q530">
            <v>0</v>
          </cell>
          <cell r="R530">
            <v>100</v>
          </cell>
          <cell r="S530">
            <v>150</v>
          </cell>
          <cell r="T530">
            <v>150</v>
          </cell>
          <cell r="U530">
            <v>100</v>
          </cell>
          <cell r="V530">
            <v>100</v>
          </cell>
          <cell r="W530">
            <v>0</v>
          </cell>
          <cell r="X530">
            <v>100</v>
          </cell>
          <cell r="Y530">
            <v>21</v>
          </cell>
        </row>
        <row r="531">
          <cell r="B531" t="str">
            <v>7AM188</v>
          </cell>
          <cell r="C531">
            <v>-14843</v>
          </cell>
          <cell r="D531" t="str">
            <v>内科</v>
          </cell>
          <cell r="E531">
            <v>15868509218</v>
          </cell>
          <cell r="F531" t="str">
            <v>2021年</v>
          </cell>
          <cell r="G531" t="str">
            <v>规培研究生</v>
          </cell>
          <cell r="H531" t="str">
            <v>执业医师</v>
          </cell>
          <cell r="I531" t="str">
            <v>血液内科</v>
          </cell>
        </row>
        <row r="531">
          <cell r="M531">
            <v>0</v>
          </cell>
          <cell r="N531">
            <v>0</v>
          </cell>
          <cell r="O531">
            <v>0</v>
          </cell>
          <cell r="P531">
            <v>0</v>
          </cell>
          <cell r="Q531">
            <v>0</v>
          </cell>
          <cell r="R531">
            <v>100</v>
          </cell>
          <cell r="S531">
            <v>150</v>
          </cell>
          <cell r="T531">
            <v>150</v>
          </cell>
          <cell r="U531">
            <v>100</v>
          </cell>
          <cell r="V531">
            <v>100</v>
          </cell>
          <cell r="W531">
            <v>0</v>
          </cell>
          <cell r="X531">
            <v>100</v>
          </cell>
          <cell r="Y531">
            <v>21</v>
          </cell>
        </row>
        <row r="532">
          <cell r="B532" t="str">
            <v>7AM189</v>
          </cell>
          <cell r="C532">
            <v>-14844</v>
          </cell>
          <cell r="D532" t="str">
            <v>内科</v>
          </cell>
          <cell r="E532">
            <v>15170160617</v>
          </cell>
          <cell r="F532" t="str">
            <v>2021年</v>
          </cell>
          <cell r="G532" t="str">
            <v>规培研究生</v>
          </cell>
          <cell r="H532" t="str">
            <v>执业医师</v>
          </cell>
          <cell r="I532" t="str">
            <v>内分泌科</v>
          </cell>
        </row>
        <row r="532">
          <cell r="M532">
            <v>0</v>
          </cell>
          <cell r="N532">
            <v>0</v>
          </cell>
          <cell r="O532">
            <v>0</v>
          </cell>
          <cell r="P532">
            <v>0</v>
          </cell>
          <cell r="Q532">
            <v>0</v>
          </cell>
          <cell r="R532">
            <v>100</v>
          </cell>
          <cell r="S532">
            <v>150</v>
          </cell>
          <cell r="T532">
            <v>150</v>
          </cell>
          <cell r="U532">
            <v>100</v>
          </cell>
          <cell r="V532">
            <v>100</v>
          </cell>
          <cell r="W532">
            <v>0</v>
          </cell>
          <cell r="X532">
            <v>100</v>
          </cell>
          <cell r="Y532">
            <v>21</v>
          </cell>
        </row>
        <row r="533">
          <cell r="B533" t="str">
            <v>7AM190</v>
          </cell>
          <cell r="C533">
            <v>-14845</v>
          </cell>
          <cell r="D533" t="str">
            <v>内科</v>
          </cell>
          <cell r="E533">
            <v>18257773033</v>
          </cell>
          <cell r="F533" t="str">
            <v>2021年</v>
          </cell>
          <cell r="G533" t="str">
            <v>规培研究生</v>
          </cell>
          <cell r="H533" t="str">
            <v>执业医师</v>
          </cell>
          <cell r="I533" t="str">
            <v>核医学科</v>
          </cell>
        </row>
        <row r="533">
          <cell r="M533">
            <v>0</v>
          </cell>
          <cell r="N533">
            <v>0</v>
          </cell>
          <cell r="O533">
            <v>0</v>
          </cell>
          <cell r="P533">
            <v>0</v>
          </cell>
          <cell r="Q533">
            <v>0</v>
          </cell>
          <cell r="R533">
            <v>100</v>
          </cell>
          <cell r="S533">
            <v>150</v>
          </cell>
          <cell r="T533">
            <v>150</v>
          </cell>
          <cell r="U533">
            <v>100</v>
          </cell>
          <cell r="V533">
            <v>100</v>
          </cell>
          <cell r="W533">
            <v>0</v>
          </cell>
          <cell r="X533">
            <v>100</v>
          </cell>
          <cell r="Y533">
            <v>21</v>
          </cell>
        </row>
        <row r="534">
          <cell r="B534" t="str">
            <v>7AM191</v>
          </cell>
          <cell r="C534">
            <v>-14846</v>
          </cell>
          <cell r="D534" t="str">
            <v>内科</v>
          </cell>
          <cell r="E534">
            <v>15967671484</v>
          </cell>
          <cell r="F534" t="str">
            <v>2021年</v>
          </cell>
          <cell r="G534" t="str">
            <v>规培研究生</v>
          </cell>
          <cell r="H534" t="str">
            <v>执业医师</v>
          </cell>
          <cell r="I534" t="str">
            <v>呼吸内科</v>
          </cell>
        </row>
        <row r="534">
          <cell r="M534">
            <v>0</v>
          </cell>
          <cell r="N534">
            <v>0</v>
          </cell>
          <cell r="O534">
            <v>40</v>
          </cell>
          <cell r="P534">
            <v>40</v>
          </cell>
          <cell r="Q534">
            <v>0</v>
          </cell>
          <cell r="R534">
            <v>100</v>
          </cell>
          <cell r="S534">
            <v>150</v>
          </cell>
          <cell r="T534">
            <v>150</v>
          </cell>
          <cell r="U534">
            <v>100</v>
          </cell>
          <cell r="V534">
            <v>100</v>
          </cell>
          <cell r="W534">
            <v>0</v>
          </cell>
          <cell r="X534">
            <v>100</v>
          </cell>
          <cell r="Y534">
            <v>21</v>
          </cell>
        </row>
        <row r="535">
          <cell r="B535" t="str">
            <v>7AM192</v>
          </cell>
          <cell r="C535">
            <v>-14847</v>
          </cell>
          <cell r="D535" t="str">
            <v>内科</v>
          </cell>
          <cell r="E535">
            <v>15858808983</v>
          </cell>
          <cell r="F535" t="str">
            <v>2021年</v>
          </cell>
          <cell r="G535" t="str">
            <v>规培研究生</v>
          </cell>
          <cell r="H535" t="str">
            <v>执业医师</v>
          </cell>
          <cell r="I535" t="str">
            <v>心血管内科</v>
          </cell>
        </row>
        <row r="535">
          <cell r="M535">
            <v>0</v>
          </cell>
          <cell r="N535">
            <v>0</v>
          </cell>
          <cell r="O535">
            <v>20</v>
          </cell>
          <cell r="P535">
            <v>20</v>
          </cell>
          <cell r="Q535">
            <v>0</v>
          </cell>
          <cell r="R535">
            <v>100</v>
          </cell>
          <cell r="S535">
            <v>150</v>
          </cell>
          <cell r="T535">
            <v>150</v>
          </cell>
          <cell r="U535">
            <v>100</v>
          </cell>
          <cell r="V535">
            <v>100</v>
          </cell>
          <cell r="W535">
            <v>0</v>
          </cell>
          <cell r="X535">
            <v>100</v>
          </cell>
          <cell r="Y535">
            <v>21</v>
          </cell>
        </row>
        <row r="536">
          <cell r="B536" t="str">
            <v>7AM193</v>
          </cell>
          <cell r="C536">
            <v>-14848</v>
          </cell>
          <cell r="D536" t="str">
            <v>内科</v>
          </cell>
          <cell r="E536">
            <v>18267423649</v>
          </cell>
          <cell r="F536" t="str">
            <v>2021年</v>
          </cell>
          <cell r="G536" t="str">
            <v>规培研究生</v>
          </cell>
          <cell r="H536" t="str">
            <v>执业医师</v>
          </cell>
          <cell r="I536" t="str">
            <v>皮肤科病房</v>
          </cell>
        </row>
        <row r="536">
          <cell r="M536">
            <v>0</v>
          </cell>
          <cell r="N536">
            <v>0</v>
          </cell>
          <cell r="O536">
            <v>0</v>
          </cell>
          <cell r="P536">
            <v>0</v>
          </cell>
          <cell r="Q536">
            <v>0</v>
          </cell>
          <cell r="R536">
            <v>100</v>
          </cell>
          <cell r="S536">
            <v>150</v>
          </cell>
          <cell r="T536">
            <v>150</v>
          </cell>
          <cell r="U536">
            <v>100</v>
          </cell>
          <cell r="V536">
            <v>100</v>
          </cell>
          <cell r="W536">
            <v>0</v>
          </cell>
          <cell r="X536">
            <v>100</v>
          </cell>
          <cell r="Y536">
            <v>21</v>
          </cell>
        </row>
        <row r="537">
          <cell r="B537" t="str">
            <v>7AM194</v>
          </cell>
          <cell r="C537">
            <v>-14849</v>
          </cell>
          <cell r="D537" t="str">
            <v>内科</v>
          </cell>
          <cell r="E537">
            <v>19850136073</v>
          </cell>
          <cell r="F537" t="str">
            <v>2021年</v>
          </cell>
          <cell r="G537" t="str">
            <v>规培研究生</v>
          </cell>
          <cell r="H537" t="str">
            <v>执业医师</v>
          </cell>
          <cell r="I537" t="str">
            <v>肿瘤内科</v>
          </cell>
        </row>
        <row r="537">
          <cell r="M537">
            <v>0</v>
          </cell>
          <cell r="N537">
            <v>0</v>
          </cell>
          <cell r="O537">
            <v>0</v>
          </cell>
          <cell r="P537">
            <v>0</v>
          </cell>
          <cell r="Q537">
            <v>0</v>
          </cell>
          <cell r="R537">
            <v>100</v>
          </cell>
          <cell r="S537">
            <v>150</v>
          </cell>
          <cell r="T537">
            <v>150</v>
          </cell>
          <cell r="U537">
            <v>100</v>
          </cell>
          <cell r="V537">
            <v>100</v>
          </cell>
          <cell r="W537">
            <v>0</v>
          </cell>
          <cell r="X537">
            <v>100</v>
          </cell>
          <cell r="Y537">
            <v>21</v>
          </cell>
        </row>
        <row r="538">
          <cell r="B538" t="str">
            <v>7AM195</v>
          </cell>
          <cell r="C538">
            <v>-14850</v>
          </cell>
          <cell r="D538" t="str">
            <v>内科</v>
          </cell>
          <cell r="E538">
            <v>17756597695</v>
          </cell>
          <cell r="F538" t="str">
            <v>2021年</v>
          </cell>
          <cell r="G538" t="str">
            <v>规培研究生</v>
          </cell>
          <cell r="H538" t="str">
            <v>执业医师</v>
          </cell>
          <cell r="I538" t="str">
            <v>急诊内科</v>
          </cell>
        </row>
        <row r="538">
          <cell r="L538">
            <v>20</v>
          </cell>
          <cell r="M538">
            <v>20</v>
          </cell>
          <cell r="N538">
            <v>0</v>
          </cell>
          <cell r="O538">
            <v>0</v>
          </cell>
          <cell r="P538">
            <v>20</v>
          </cell>
          <cell r="Q538">
            <v>0</v>
          </cell>
          <cell r="R538">
            <v>100</v>
          </cell>
          <cell r="S538">
            <v>150</v>
          </cell>
          <cell r="T538">
            <v>150</v>
          </cell>
          <cell r="U538">
            <v>100</v>
          </cell>
          <cell r="V538">
            <v>100</v>
          </cell>
          <cell r="W538">
            <v>0</v>
          </cell>
          <cell r="X538">
            <v>100</v>
          </cell>
          <cell r="Y538">
            <v>21</v>
          </cell>
        </row>
        <row r="539">
          <cell r="B539" t="str">
            <v>7AM197</v>
          </cell>
          <cell r="C539">
            <v>-14852</v>
          </cell>
          <cell r="D539" t="str">
            <v>内科</v>
          </cell>
          <cell r="E539">
            <v>18358500388</v>
          </cell>
          <cell r="F539" t="str">
            <v>2021年</v>
          </cell>
          <cell r="G539" t="str">
            <v>规培研究生</v>
          </cell>
          <cell r="H539" t="str">
            <v>执业医师</v>
          </cell>
          <cell r="I539" t="str">
            <v>急诊内科</v>
          </cell>
        </row>
        <row r="539">
          <cell r="M539">
            <v>0</v>
          </cell>
          <cell r="N539">
            <v>0</v>
          </cell>
          <cell r="O539">
            <v>0</v>
          </cell>
          <cell r="P539">
            <v>0</v>
          </cell>
          <cell r="Q539">
            <v>0</v>
          </cell>
          <cell r="R539">
            <v>100</v>
          </cell>
          <cell r="S539">
            <v>150</v>
          </cell>
          <cell r="T539">
            <v>150</v>
          </cell>
          <cell r="U539">
            <v>100</v>
          </cell>
          <cell r="V539">
            <v>100</v>
          </cell>
          <cell r="W539">
            <v>0</v>
          </cell>
          <cell r="X539">
            <v>100</v>
          </cell>
          <cell r="Y539">
            <v>21</v>
          </cell>
        </row>
        <row r="540">
          <cell r="B540" t="str">
            <v>7AM198</v>
          </cell>
          <cell r="C540">
            <v>-14853</v>
          </cell>
          <cell r="D540" t="str">
            <v>内科</v>
          </cell>
          <cell r="E540">
            <v>15058476152</v>
          </cell>
          <cell r="F540" t="str">
            <v>2021年</v>
          </cell>
          <cell r="G540" t="str">
            <v>规培研究生</v>
          </cell>
          <cell r="H540" t="str">
            <v>执业医师</v>
          </cell>
          <cell r="I540" t="str">
            <v>神经内科</v>
          </cell>
          <cell r="J540">
            <v>20</v>
          </cell>
        </row>
        <row r="540">
          <cell r="L540">
            <v>20</v>
          </cell>
          <cell r="M540">
            <v>40</v>
          </cell>
          <cell r="N540">
            <v>0</v>
          </cell>
          <cell r="O540">
            <v>20</v>
          </cell>
          <cell r="P540">
            <v>60</v>
          </cell>
          <cell r="Q540">
            <v>0</v>
          </cell>
          <cell r="R540">
            <v>100</v>
          </cell>
          <cell r="S540">
            <v>150</v>
          </cell>
          <cell r="T540">
            <v>150</v>
          </cell>
          <cell r="U540">
            <v>100</v>
          </cell>
          <cell r="V540">
            <v>100</v>
          </cell>
          <cell r="W540">
            <v>0</v>
          </cell>
          <cell r="X540">
            <v>100</v>
          </cell>
          <cell r="Y540">
            <v>21</v>
          </cell>
        </row>
        <row r="541">
          <cell r="B541" t="str">
            <v>7AM199</v>
          </cell>
          <cell r="C541">
            <v>-14854</v>
          </cell>
          <cell r="D541" t="str">
            <v>内科</v>
          </cell>
          <cell r="E541">
            <v>19883398307</v>
          </cell>
          <cell r="F541" t="str">
            <v>2021年</v>
          </cell>
          <cell r="G541" t="str">
            <v>规培研究生</v>
          </cell>
          <cell r="H541" t="str">
            <v>执业医师</v>
          </cell>
          <cell r="I541" t="str">
            <v>消化内科（内科门诊）</v>
          </cell>
          <cell r="J541">
            <v>20</v>
          </cell>
        </row>
        <row r="541">
          <cell r="L541">
            <v>20</v>
          </cell>
          <cell r="M541">
            <v>40</v>
          </cell>
          <cell r="N541">
            <v>20</v>
          </cell>
          <cell r="O541">
            <v>20</v>
          </cell>
          <cell r="P541">
            <v>80</v>
          </cell>
          <cell r="Q541">
            <v>0</v>
          </cell>
          <cell r="R541">
            <v>100</v>
          </cell>
          <cell r="S541">
            <v>150</v>
          </cell>
          <cell r="T541">
            <v>150</v>
          </cell>
          <cell r="U541">
            <v>100</v>
          </cell>
          <cell r="V541">
            <v>100</v>
          </cell>
          <cell r="W541">
            <v>0</v>
          </cell>
          <cell r="X541">
            <v>100</v>
          </cell>
          <cell r="Y541">
            <v>21</v>
          </cell>
        </row>
        <row r="542">
          <cell r="B542" t="str">
            <v>7AM200</v>
          </cell>
          <cell r="C542">
            <v>-14855</v>
          </cell>
          <cell r="D542" t="str">
            <v>内科</v>
          </cell>
          <cell r="E542">
            <v>15888766321</v>
          </cell>
          <cell r="F542" t="str">
            <v>2021年</v>
          </cell>
          <cell r="G542" t="str">
            <v>规培研究生</v>
          </cell>
          <cell r="H542" t="str">
            <v>执业医师</v>
          </cell>
          <cell r="I542" t="str">
            <v>急诊内科</v>
          </cell>
        </row>
        <row r="542">
          <cell r="M542">
            <v>0</v>
          </cell>
          <cell r="N542">
            <v>0</v>
          </cell>
          <cell r="O542">
            <v>0</v>
          </cell>
          <cell r="P542">
            <v>0</v>
          </cell>
          <cell r="Q542">
            <v>0</v>
          </cell>
          <cell r="R542">
            <v>100</v>
          </cell>
          <cell r="S542">
            <v>150</v>
          </cell>
          <cell r="T542">
            <v>150</v>
          </cell>
          <cell r="U542">
            <v>100</v>
          </cell>
          <cell r="V542">
            <v>100</v>
          </cell>
          <cell r="W542">
            <v>0</v>
          </cell>
          <cell r="X542">
            <v>100</v>
          </cell>
          <cell r="Y542">
            <v>21</v>
          </cell>
        </row>
        <row r="543">
          <cell r="B543" t="str">
            <v>7AM202</v>
          </cell>
          <cell r="C543">
            <v>-14857</v>
          </cell>
          <cell r="D543" t="str">
            <v>内科</v>
          </cell>
          <cell r="E543">
            <v>15757962881</v>
          </cell>
          <cell r="F543" t="str">
            <v>2021年</v>
          </cell>
          <cell r="G543" t="str">
            <v>规培研究生</v>
          </cell>
          <cell r="H543" t="str">
            <v>执业医师</v>
          </cell>
          <cell r="I543" t="str">
            <v>感染科</v>
          </cell>
        </row>
        <row r="543">
          <cell r="M543">
            <v>0</v>
          </cell>
          <cell r="N543">
            <v>0</v>
          </cell>
          <cell r="O543">
            <v>0</v>
          </cell>
          <cell r="P543">
            <v>0</v>
          </cell>
          <cell r="Q543">
            <v>0</v>
          </cell>
          <cell r="R543">
            <v>100</v>
          </cell>
          <cell r="S543">
            <v>150</v>
          </cell>
          <cell r="T543">
            <v>150</v>
          </cell>
          <cell r="U543">
            <v>100</v>
          </cell>
          <cell r="V543">
            <v>100</v>
          </cell>
          <cell r="W543">
            <v>0</v>
          </cell>
          <cell r="X543">
            <v>100</v>
          </cell>
          <cell r="Y543">
            <v>21</v>
          </cell>
        </row>
        <row r="544">
          <cell r="B544" t="str">
            <v>7AM203</v>
          </cell>
          <cell r="C544">
            <v>-14858</v>
          </cell>
          <cell r="D544" t="str">
            <v>内科</v>
          </cell>
          <cell r="E544">
            <v>13588899203</v>
          </cell>
          <cell r="F544" t="str">
            <v>2021年</v>
          </cell>
          <cell r="G544" t="str">
            <v>规培研究生</v>
          </cell>
          <cell r="H544" t="str">
            <v>执业医师</v>
          </cell>
          <cell r="I544" t="str">
            <v>神经内科</v>
          </cell>
        </row>
        <row r="544">
          <cell r="M544">
            <v>0</v>
          </cell>
          <cell r="N544">
            <v>0</v>
          </cell>
          <cell r="O544">
            <v>0</v>
          </cell>
          <cell r="P544">
            <v>0</v>
          </cell>
          <cell r="Q544">
            <v>0</v>
          </cell>
          <cell r="R544">
            <v>100</v>
          </cell>
          <cell r="S544">
            <v>150</v>
          </cell>
          <cell r="T544">
            <v>150</v>
          </cell>
          <cell r="U544">
            <v>100</v>
          </cell>
          <cell r="V544">
            <v>100</v>
          </cell>
          <cell r="W544">
            <v>0</v>
          </cell>
          <cell r="X544">
            <v>100</v>
          </cell>
          <cell r="Y544">
            <v>21</v>
          </cell>
        </row>
        <row r="545">
          <cell r="B545" t="str">
            <v>7AM205</v>
          </cell>
          <cell r="C545">
            <v>-14860</v>
          </cell>
          <cell r="D545" t="str">
            <v>内科</v>
          </cell>
          <cell r="E545">
            <v>18267823225</v>
          </cell>
          <cell r="F545" t="str">
            <v>2021年</v>
          </cell>
          <cell r="G545" t="str">
            <v>规培研究生</v>
          </cell>
          <cell r="H545" t="str">
            <v>执业医师</v>
          </cell>
          <cell r="I545" t="str">
            <v>急诊内科</v>
          </cell>
        </row>
        <row r="545">
          <cell r="K545">
            <v>20</v>
          </cell>
        </row>
        <row r="545">
          <cell r="M545">
            <v>20</v>
          </cell>
          <cell r="N545">
            <v>20</v>
          </cell>
          <cell r="O545">
            <v>0</v>
          </cell>
          <cell r="P545">
            <v>40</v>
          </cell>
          <cell r="Q545">
            <v>0</v>
          </cell>
          <cell r="R545">
            <v>100</v>
          </cell>
          <cell r="S545">
            <v>150</v>
          </cell>
          <cell r="T545">
            <v>150</v>
          </cell>
          <cell r="U545">
            <v>100</v>
          </cell>
          <cell r="V545">
            <v>100</v>
          </cell>
          <cell r="W545">
            <v>0</v>
          </cell>
          <cell r="X545">
            <v>100</v>
          </cell>
          <cell r="Y545">
            <v>21</v>
          </cell>
        </row>
        <row r="546">
          <cell r="B546" t="str">
            <v>7AM206</v>
          </cell>
          <cell r="C546">
            <v>-14861</v>
          </cell>
          <cell r="D546" t="str">
            <v>内科</v>
          </cell>
          <cell r="E546">
            <v>15888275298</v>
          </cell>
          <cell r="F546" t="str">
            <v>2021年</v>
          </cell>
          <cell r="G546" t="str">
            <v>规培研究生</v>
          </cell>
          <cell r="H546" t="str">
            <v>执业医师</v>
          </cell>
          <cell r="I546" t="str">
            <v>神经内科</v>
          </cell>
        </row>
        <row r="546">
          <cell r="K546">
            <v>20</v>
          </cell>
          <cell r="L546">
            <v>20</v>
          </cell>
          <cell r="M546">
            <v>40</v>
          </cell>
          <cell r="N546">
            <v>0</v>
          </cell>
          <cell r="O546">
            <v>0</v>
          </cell>
          <cell r="P546">
            <v>40</v>
          </cell>
          <cell r="Q546">
            <v>0</v>
          </cell>
          <cell r="R546">
            <v>100</v>
          </cell>
          <cell r="S546">
            <v>150</v>
          </cell>
          <cell r="T546">
            <v>150</v>
          </cell>
          <cell r="U546">
            <v>0</v>
          </cell>
          <cell r="V546">
            <v>0</v>
          </cell>
          <cell r="W546">
            <v>0</v>
          </cell>
          <cell r="X546">
            <v>100</v>
          </cell>
          <cell r="Y546">
            <v>21</v>
          </cell>
        </row>
        <row r="547">
          <cell r="B547" t="str">
            <v>7AM207</v>
          </cell>
          <cell r="C547">
            <v>-14862</v>
          </cell>
          <cell r="D547" t="str">
            <v>内科</v>
          </cell>
          <cell r="E547">
            <v>15858836716</v>
          </cell>
          <cell r="F547" t="str">
            <v>2021年</v>
          </cell>
          <cell r="G547" t="str">
            <v>规培研究生</v>
          </cell>
          <cell r="H547" t="str">
            <v>执业医师</v>
          </cell>
          <cell r="I547" t="str">
            <v>急诊内科</v>
          </cell>
        </row>
        <row r="547">
          <cell r="K547">
            <v>20</v>
          </cell>
          <cell r="L547">
            <v>20</v>
          </cell>
          <cell r="M547">
            <v>40</v>
          </cell>
          <cell r="N547">
            <v>20</v>
          </cell>
          <cell r="O547">
            <v>0</v>
          </cell>
          <cell r="P547">
            <v>60</v>
          </cell>
          <cell r="Q547">
            <v>0</v>
          </cell>
          <cell r="R547">
            <v>100</v>
          </cell>
          <cell r="S547">
            <v>150</v>
          </cell>
          <cell r="T547">
            <v>150</v>
          </cell>
          <cell r="U547">
            <v>100</v>
          </cell>
          <cell r="V547">
            <v>100</v>
          </cell>
          <cell r="W547">
            <v>0</v>
          </cell>
          <cell r="X547">
            <v>100</v>
          </cell>
          <cell r="Y547">
            <v>21</v>
          </cell>
        </row>
        <row r="548">
          <cell r="B548" t="str">
            <v>7AM208</v>
          </cell>
          <cell r="C548">
            <v>-14863</v>
          </cell>
          <cell r="D548" t="str">
            <v>内科</v>
          </cell>
          <cell r="E548">
            <v>13588756855</v>
          </cell>
          <cell r="F548" t="str">
            <v>2021年</v>
          </cell>
          <cell r="G548" t="str">
            <v>规培研究生</v>
          </cell>
          <cell r="H548" t="str">
            <v>执业医师</v>
          </cell>
          <cell r="I548" t="str">
            <v>心血管内科</v>
          </cell>
        </row>
        <row r="548">
          <cell r="M548">
            <v>0</v>
          </cell>
          <cell r="N548">
            <v>0</v>
          </cell>
          <cell r="O548">
            <v>0</v>
          </cell>
          <cell r="P548">
            <v>0</v>
          </cell>
          <cell r="Q548">
            <v>0</v>
          </cell>
          <cell r="R548">
            <v>100</v>
          </cell>
          <cell r="S548">
            <v>150</v>
          </cell>
          <cell r="T548">
            <v>150</v>
          </cell>
          <cell r="U548">
            <v>100</v>
          </cell>
          <cell r="V548">
            <v>100</v>
          </cell>
          <cell r="W548">
            <v>0</v>
          </cell>
          <cell r="X548">
            <v>100</v>
          </cell>
          <cell r="Y548">
            <v>21</v>
          </cell>
        </row>
        <row r="549">
          <cell r="B549" t="str">
            <v>7AM209</v>
          </cell>
          <cell r="C549">
            <v>-14864</v>
          </cell>
          <cell r="D549" t="str">
            <v>内科</v>
          </cell>
          <cell r="E549">
            <v>15257711620</v>
          </cell>
          <cell r="F549" t="str">
            <v>2021年</v>
          </cell>
          <cell r="G549" t="str">
            <v>规培研究生</v>
          </cell>
          <cell r="H549" t="str">
            <v>执业医师</v>
          </cell>
          <cell r="I549" t="str">
            <v>呼吸内科</v>
          </cell>
        </row>
        <row r="549">
          <cell r="M549">
            <v>0</v>
          </cell>
          <cell r="N549">
            <v>0</v>
          </cell>
          <cell r="O549">
            <v>0</v>
          </cell>
          <cell r="P549">
            <v>0</v>
          </cell>
          <cell r="Q549">
            <v>0</v>
          </cell>
          <cell r="R549">
            <v>100</v>
          </cell>
          <cell r="S549">
            <v>150</v>
          </cell>
          <cell r="T549">
            <v>150</v>
          </cell>
          <cell r="U549">
            <v>100</v>
          </cell>
          <cell r="V549">
            <v>100</v>
          </cell>
          <cell r="W549">
            <v>0</v>
          </cell>
          <cell r="X549">
            <v>100</v>
          </cell>
          <cell r="Y549">
            <v>21</v>
          </cell>
        </row>
        <row r="550">
          <cell r="B550" t="str">
            <v>7AM210</v>
          </cell>
          <cell r="C550">
            <v>-14865</v>
          </cell>
          <cell r="D550" t="str">
            <v>内科</v>
          </cell>
          <cell r="E550">
            <v>15158751997</v>
          </cell>
          <cell r="F550" t="str">
            <v>2021年</v>
          </cell>
          <cell r="G550" t="str">
            <v>规培研究生</v>
          </cell>
          <cell r="H550" t="str">
            <v>执业医师</v>
          </cell>
          <cell r="I550" t="str">
            <v>ICU</v>
          </cell>
        </row>
        <row r="550">
          <cell r="M550">
            <v>0</v>
          </cell>
          <cell r="N550">
            <v>0</v>
          </cell>
          <cell r="O550">
            <v>0</v>
          </cell>
          <cell r="P550">
            <v>0</v>
          </cell>
          <cell r="Q550">
            <v>0</v>
          </cell>
          <cell r="R550">
            <v>100</v>
          </cell>
          <cell r="S550">
            <v>150</v>
          </cell>
          <cell r="T550">
            <v>150</v>
          </cell>
          <cell r="U550">
            <v>100</v>
          </cell>
          <cell r="V550">
            <v>100</v>
          </cell>
          <cell r="W550">
            <v>0</v>
          </cell>
          <cell r="X550">
            <v>100</v>
          </cell>
          <cell r="Y550">
            <v>21</v>
          </cell>
        </row>
        <row r="551">
          <cell r="B551" t="str">
            <v>7AM211</v>
          </cell>
          <cell r="C551">
            <v>-14866</v>
          </cell>
          <cell r="D551" t="str">
            <v>神经内科</v>
          </cell>
          <cell r="E551">
            <v>15168755768</v>
          </cell>
          <cell r="F551" t="str">
            <v>2021年</v>
          </cell>
          <cell r="G551" t="str">
            <v>规培研究生</v>
          </cell>
          <cell r="H551" t="str">
            <v>执业医师</v>
          </cell>
          <cell r="I551" t="str">
            <v>神经内科（神经内科急诊室）</v>
          </cell>
        </row>
        <row r="551">
          <cell r="L551">
            <v>20</v>
          </cell>
          <cell r="M551">
            <v>20</v>
          </cell>
          <cell r="N551">
            <v>20</v>
          </cell>
          <cell r="O551">
            <v>60</v>
          </cell>
          <cell r="P551">
            <v>80</v>
          </cell>
          <cell r="Q551">
            <v>0</v>
          </cell>
          <cell r="R551">
            <v>100</v>
          </cell>
          <cell r="S551">
            <v>150</v>
          </cell>
          <cell r="T551">
            <v>150</v>
          </cell>
          <cell r="U551">
            <v>100</v>
          </cell>
          <cell r="V551">
            <v>100</v>
          </cell>
          <cell r="W551">
            <v>0</v>
          </cell>
          <cell r="X551">
            <v>100</v>
          </cell>
          <cell r="Y551">
            <v>21</v>
          </cell>
        </row>
        <row r="552">
          <cell r="B552" t="str">
            <v>7AM212</v>
          </cell>
          <cell r="C552">
            <v>-14867</v>
          </cell>
          <cell r="D552" t="str">
            <v>神经内科</v>
          </cell>
          <cell r="E552">
            <v>15872709177</v>
          </cell>
          <cell r="F552" t="str">
            <v>2021年</v>
          </cell>
          <cell r="G552" t="str">
            <v>规培研究生</v>
          </cell>
          <cell r="H552" t="str">
            <v>执业医师</v>
          </cell>
          <cell r="I552" t="str">
            <v>神经内科（神经内科急诊室）</v>
          </cell>
        </row>
        <row r="552">
          <cell r="M552">
            <v>0</v>
          </cell>
          <cell r="N552">
            <v>0</v>
          </cell>
          <cell r="O552">
            <v>0</v>
          </cell>
          <cell r="P552">
            <v>0</v>
          </cell>
          <cell r="Q552">
            <v>0</v>
          </cell>
          <cell r="R552">
            <v>100</v>
          </cell>
          <cell r="S552">
            <v>150</v>
          </cell>
          <cell r="T552">
            <v>150</v>
          </cell>
          <cell r="U552">
            <v>100</v>
          </cell>
          <cell r="V552">
            <v>100</v>
          </cell>
          <cell r="W552">
            <v>0</v>
          </cell>
          <cell r="X552">
            <v>100</v>
          </cell>
          <cell r="Y552">
            <v>21</v>
          </cell>
        </row>
        <row r="553">
          <cell r="B553" t="str">
            <v>7AM213</v>
          </cell>
          <cell r="C553">
            <v>-14868</v>
          </cell>
          <cell r="D553" t="str">
            <v>神经内科</v>
          </cell>
          <cell r="E553">
            <v>13958825014</v>
          </cell>
          <cell r="F553" t="str">
            <v>2021年</v>
          </cell>
          <cell r="G553" t="str">
            <v>规培研究生</v>
          </cell>
          <cell r="H553" t="str">
            <v>执业医师</v>
          </cell>
          <cell r="I553" t="str">
            <v>呼吸内科</v>
          </cell>
        </row>
        <row r="553">
          <cell r="M553">
            <v>0</v>
          </cell>
          <cell r="N553">
            <v>0</v>
          </cell>
          <cell r="O553">
            <v>0</v>
          </cell>
          <cell r="P553">
            <v>0</v>
          </cell>
          <cell r="Q553">
            <v>0</v>
          </cell>
          <cell r="R553">
            <v>100</v>
          </cell>
          <cell r="S553">
            <v>150</v>
          </cell>
          <cell r="T553">
            <v>150</v>
          </cell>
          <cell r="U553">
            <v>0</v>
          </cell>
          <cell r="V553">
            <v>0</v>
          </cell>
          <cell r="W553">
            <v>0</v>
          </cell>
          <cell r="X553">
            <v>100</v>
          </cell>
          <cell r="Y553">
            <v>21</v>
          </cell>
        </row>
        <row r="554">
          <cell r="B554" t="str">
            <v>7AM214</v>
          </cell>
          <cell r="C554">
            <v>-14869</v>
          </cell>
          <cell r="D554" t="str">
            <v>神经内科</v>
          </cell>
          <cell r="E554">
            <v>15968123654</v>
          </cell>
          <cell r="F554" t="str">
            <v>2021年</v>
          </cell>
          <cell r="G554" t="str">
            <v>规培研究生</v>
          </cell>
          <cell r="H554" t="str">
            <v>执业医师</v>
          </cell>
          <cell r="I554" t="str">
            <v>心血管内科</v>
          </cell>
        </row>
        <row r="554">
          <cell r="L554">
            <v>20</v>
          </cell>
          <cell r="M554">
            <v>20</v>
          </cell>
          <cell r="N554">
            <v>20</v>
          </cell>
          <cell r="O554">
            <v>0</v>
          </cell>
          <cell r="P554">
            <v>40</v>
          </cell>
          <cell r="Q554">
            <v>0</v>
          </cell>
          <cell r="R554">
            <v>100</v>
          </cell>
          <cell r="S554">
            <v>150</v>
          </cell>
          <cell r="T554">
            <v>150</v>
          </cell>
          <cell r="U554">
            <v>100</v>
          </cell>
          <cell r="V554">
            <v>100</v>
          </cell>
          <cell r="W554">
            <v>0</v>
          </cell>
          <cell r="X554">
            <v>100</v>
          </cell>
          <cell r="Y554">
            <v>21</v>
          </cell>
        </row>
        <row r="555">
          <cell r="B555" t="str">
            <v>7AM217</v>
          </cell>
          <cell r="C555">
            <v>-14872</v>
          </cell>
          <cell r="D555" t="str">
            <v>神经内科</v>
          </cell>
          <cell r="E555">
            <v>15968115319</v>
          </cell>
          <cell r="F555" t="str">
            <v>2021年</v>
          </cell>
          <cell r="G555" t="str">
            <v>规培研究生</v>
          </cell>
          <cell r="H555" t="str">
            <v>执业医师</v>
          </cell>
          <cell r="I555" t="str">
            <v>呼吸内科</v>
          </cell>
        </row>
        <row r="555">
          <cell r="M555">
            <v>0</v>
          </cell>
          <cell r="N555">
            <v>0</v>
          </cell>
          <cell r="O555">
            <v>0</v>
          </cell>
          <cell r="P555">
            <v>0</v>
          </cell>
          <cell r="Q555">
            <v>0</v>
          </cell>
          <cell r="R555">
            <v>100</v>
          </cell>
          <cell r="S555">
            <v>150</v>
          </cell>
          <cell r="T555">
            <v>150</v>
          </cell>
          <cell r="U555">
            <v>100</v>
          </cell>
          <cell r="V555">
            <v>100</v>
          </cell>
          <cell r="W555">
            <v>0</v>
          </cell>
          <cell r="X555">
            <v>100</v>
          </cell>
          <cell r="Y555">
            <v>21</v>
          </cell>
        </row>
        <row r="556">
          <cell r="B556" t="str">
            <v>7AM218</v>
          </cell>
          <cell r="C556">
            <v>-14873</v>
          </cell>
          <cell r="D556" t="str">
            <v>神经内科</v>
          </cell>
          <cell r="E556">
            <v>15868706778</v>
          </cell>
          <cell r="F556" t="str">
            <v>2021年</v>
          </cell>
          <cell r="G556" t="str">
            <v>规培研究生</v>
          </cell>
          <cell r="H556" t="str">
            <v>执业医师</v>
          </cell>
          <cell r="I556" t="str">
            <v>神经内科</v>
          </cell>
        </row>
        <row r="556">
          <cell r="M556">
            <v>0</v>
          </cell>
          <cell r="N556">
            <v>0</v>
          </cell>
          <cell r="O556">
            <v>0</v>
          </cell>
          <cell r="P556">
            <v>0</v>
          </cell>
          <cell r="Q556">
            <v>0</v>
          </cell>
          <cell r="R556">
            <v>100</v>
          </cell>
          <cell r="S556">
            <v>150</v>
          </cell>
          <cell r="T556">
            <v>150</v>
          </cell>
          <cell r="U556">
            <v>100</v>
          </cell>
          <cell r="V556">
            <v>100</v>
          </cell>
          <cell r="W556">
            <v>0</v>
          </cell>
          <cell r="X556">
            <v>100</v>
          </cell>
          <cell r="Y556">
            <v>21</v>
          </cell>
        </row>
        <row r="557">
          <cell r="B557" t="str">
            <v>7AM219</v>
          </cell>
          <cell r="C557">
            <v>-14874</v>
          </cell>
          <cell r="D557" t="str">
            <v>神经内科</v>
          </cell>
          <cell r="E557">
            <v>13586811816</v>
          </cell>
          <cell r="F557" t="str">
            <v>2021年</v>
          </cell>
          <cell r="G557" t="str">
            <v>规培研究生</v>
          </cell>
          <cell r="H557" t="str">
            <v>执业医师</v>
          </cell>
          <cell r="I557" t="str">
            <v>神经内科</v>
          </cell>
        </row>
        <row r="557">
          <cell r="M557">
            <v>0</v>
          </cell>
          <cell r="N557">
            <v>0</v>
          </cell>
          <cell r="O557">
            <v>0</v>
          </cell>
          <cell r="P557">
            <v>0</v>
          </cell>
          <cell r="Q557">
            <v>0</v>
          </cell>
          <cell r="R557">
            <v>100</v>
          </cell>
          <cell r="S557">
            <v>150</v>
          </cell>
          <cell r="T557">
            <v>150</v>
          </cell>
          <cell r="U557">
            <v>100</v>
          </cell>
          <cell r="V557">
            <v>100</v>
          </cell>
          <cell r="W557">
            <v>0</v>
          </cell>
          <cell r="X557">
            <v>100</v>
          </cell>
          <cell r="Y557">
            <v>21</v>
          </cell>
        </row>
        <row r="558">
          <cell r="B558" t="str">
            <v>7AM220</v>
          </cell>
          <cell r="C558">
            <v>-14875</v>
          </cell>
          <cell r="D558" t="str">
            <v>神经内科</v>
          </cell>
          <cell r="E558">
            <v>13615773936</v>
          </cell>
          <cell r="F558" t="str">
            <v>2021年</v>
          </cell>
          <cell r="G558" t="str">
            <v>规培研究生</v>
          </cell>
          <cell r="H558" t="str">
            <v>执业医师</v>
          </cell>
          <cell r="I558" t="str">
            <v>神经内科（神经电生理室及TCD）</v>
          </cell>
        </row>
        <row r="558">
          <cell r="M558">
            <v>0</v>
          </cell>
          <cell r="N558">
            <v>0</v>
          </cell>
          <cell r="O558">
            <v>0</v>
          </cell>
          <cell r="P558">
            <v>0</v>
          </cell>
          <cell r="Q558">
            <v>0</v>
          </cell>
          <cell r="R558">
            <v>100</v>
          </cell>
          <cell r="S558">
            <v>150</v>
          </cell>
          <cell r="T558">
            <v>150</v>
          </cell>
          <cell r="U558">
            <v>100</v>
          </cell>
          <cell r="V558">
            <v>100</v>
          </cell>
          <cell r="W558">
            <v>0</v>
          </cell>
          <cell r="X558">
            <v>100</v>
          </cell>
          <cell r="Y558">
            <v>21</v>
          </cell>
        </row>
        <row r="559">
          <cell r="B559" t="str">
            <v>7AM221</v>
          </cell>
          <cell r="C559">
            <v>-14876</v>
          </cell>
          <cell r="D559" t="str">
            <v>神经内科</v>
          </cell>
          <cell r="E559">
            <v>13616775265</v>
          </cell>
          <cell r="F559" t="str">
            <v>2021年</v>
          </cell>
          <cell r="G559" t="str">
            <v>规培研究生</v>
          </cell>
          <cell r="H559" t="str">
            <v>执业医师</v>
          </cell>
          <cell r="I559" t="str">
            <v>神经内科（神经电生理室及TCD）</v>
          </cell>
        </row>
        <row r="559">
          <cell r="M559">
            <v>0</v>
          </cell>
          <cell r="N559">
            <v>0</v>
          </cell>
          <cell r="O559">
            <v>0</v>
          </cell>
          <cell r="P559">
            <v>0</v>
          </cell>
          <cell r="Q559">
            <v>0</v>
          </cell>
          <cell r="R559">
            <v>100</v>
          </cell>
          <cell r="S559">
            <v>150</v>
          </cell>
          <cell r="T559">
            <v>150</v>
          </cell>
          <cell r="U559">
            <v>100</v>
          </cell>
          <cell r="V559">
            <v>100</v>
          </cell>
          <cell r="W559">
            <v>0</v>
          </cell>
          <cell r="X559">
            <v>100</v>
          </cell>
          <cell r="Y559">
            <v>21</v>
          </cell>
        </row>
        <row r="560">
          <cell r="B560" t="str">
            <v>7AM222</v>
          </cell>
          <cell r="C560">
            <v>-14877</v>
          </cell>
          <cell r="D560" t="str">
            <v>神经内科</v>
          </cell>
          <cell r="E560">
            <v>18267723708</v>
          </cell>
          <cell r="F560" t="str">
            <v>2021年</v>
          </cell>
          <cell r="G560" t="str">
            <v>规培研究生</v>
          </cell>
          <cell r="H560" t="str">
            <v>执业医师</v>
          </cell>
          <cell r="I560" t="str">
            <v>精神科轻症病房</v>
          </cell>
        </row>
        <row r="560">
          <cell r="M560">
            <v>0</v>
          </cell>
          <cell r="N560">
            <v>20</v>
          </cell>
          <cell r="O560">
            <v>0</v>
          </cell>
          <cell r="P560">
            <v>20</v>
          </cell>
          <cell r="Q560">
            <v>0</v>
          </cell>
          <cell r="R560">
            <v>100</v>
          </cell>
          <cell r="S560">
            <v>150</v>
          </cell>
          <cell r="T560">
            <v>150</v>
          </cell>
          <cell r="U560">
            <v>100</v>
          </cell>
          <cell r="V560">
            <v>100</v>
          </cell>
          <cell r="W560">
            <v>0</v>
          </cell>
          <cell r="X560">
            <v>100</v>
          </cell>
          <cell r="Y560">
            <v>21</v>
          </cell>
        </row>
        <row r="561">
          <cell r="B561" t="str">
            <v>7AM223</v>
          </cell>
          <cell r="C561">
            <v>-14878</v>
          </cell>
          <cell r="D561" t="str">
            <v>神经内科</v>
          </cell>
          <cell r="E561">
            <v>15397402865</v>
          </cell>
          <cell r="F561" t="str">
            <v>2021年</v>
          </cell>
          <cell r="G561" t="str">
            <v>规培研究生</v>
          </cell>
          <cell r="H561" t="str">
            <v>无</v>
          </cell>
          <cell r="I561" t="str">
            <v>精神科轻症病房</v>
          </cell>
        </row>
        <row r="561">
          <cell r="M561">
            <v>0</v>
          </cell>
          <cell r="N561">
            <v>0</v>
          </cell>
          <cell r="O561">
            <v>0</v>
          </cell>
          <cell r="P561">
            <v>0</v>
          </cell>
          <cell r="Q561">
            <v>0</v>
          </cell>
          <cell r="R561">
            <v>0</v>
          </cell>
          <cell r="S561">
            <v>0</v>
          </cell>
          <cell r="T561">
            <v>0</v>
          </cell>
          <cell r="U561">
            <v>0</v>
          </cell>
          <cell r="V561">
            <v>0</v>
          </cell>
          <cell r="W561">
            <v>0</v>
          </cell>
          <cell r="X561">
            <v>100</v>
          </cell>
          <cell r="Y561">
            <v>21</v>
          </cell>
        </row>
        <row r="562">
          <cell r="B562" t="str">
            <v>7AM224</v>
          </cell>
          <cell r="C562">
            <v>-14879</v>
          </cell>
          <cell r="D562" t="str">
            <v>神经内科</v>
          </cell>
          <cell r="E562">
            <v>15888270768</v>
          </cell>
          <cell r="F562" t="str">
            <v>2021年</v>
          </cell>
          <cell r="G562" t="str">
            <v>规培研究生</v>
          </cell>
          <cell r="H562" t="str">
            <v>执业医师</v>
          </cell>
          <cell r="I562" t="str">
            <v>神经外科</v>
          </cell>
        </row>
        <row r="562">
          <cell r="L562">
            <v>20</v>
          </cell>
          <cell r="M562">
            <v>20</v>
          </cell>
          <cell r="N562">
            <v>0</v>
          </cell>
          <cell r="O562">
            <v>20</v>
          </cell>
          <cell r="P562">
            <v>40</v>
          </cell>
          <cell r="Q562">
            <v>20</v>
          </cell>
          <cell r="R562">
            <v>100</v>
          </cell>
          <cell r="S562">
            <v>150</v>
          </cell>
          <cell r="T562">
            <v>150</v>
          </cell>
          <cell r="U562">
            <v>100</v>
          </cell>
          <cell r="V562">
            <v>100</v>
          </cell>
          <cell r="W562">
            <v>0</v>
          </cell>
          <cell r="X562">
            <v>100</v>
          </cell>
          <cell r="Y562">
            <v>21</v>
          </cell>
        </row>
        <row r="563">
          <cell r="B563" t="str">
            <v>7AM225</v>
          </cell>
          <cell r="C563">
            <v>-14880</v>
          </cell>
          <cell r="D563" t="str">
            <v>神经内科</v>
          </cell>
          <cell r="E563">
            <v>13616866195</v>
          </cell>
          <cell r="F563" t="str">
            <v>2021年</v>
          </cell>
          <cell r="G563" t="str">
            <v>规培研究生</v>
          </cell>
          <cell r="H563" t="str">
            <v>无</v>
          </cell>
          <cell r="I563" t="str">
            <v>神经外科</v>
          </cell>
        </row>
        <row r="563">
          <cell r="M563">
            <v>0</v>
          </cell>
          <cell r="N563">
            <v>0</v>
          </cell>
          <cell r="O563">
            <v>0</v>
          </cell>
          <cell r="P563">
            <v>0</v>
          </cell>
          <cell r="Q563">
            <v>0</v>
          </cell>
          <cell r="R563">
            <v>0</v>
          </cell>
          <cell r="S563">
            <v>0</v>
          </cell>
          <cell r="T563">
            <v>0</v>
          </cell>
          <cell r="U563">
            <v>0</v>
          </cell>
          <cell r="V563">
            <v>0</v>
          </cell>
          <cell r="W563">
            <v>0</v>
          </cell>
          <cell r="X563">
            <v>100</v>
          </cell>
          <cell r="Y563">
            <v>21</v>
          </cell>
        </row>
        <row r="564">
          <cell r="B564" t="str">
            <v>7AM226</v>
          </cell>
          <cell r="C564">
            <v>-14881</v>
          </cell>
          <cell r="D564" t="str">
            <v>神经内科</v>
          </cell>
          <cell r="E564">
            <v>15988167056</v>
          </cell>
          <cell r="F564" t="str">
            <v>2021年</v>
          </cell>
          <cell r="G564" t="str">
            <v>规培研究生</v>
          </cell>
          <cell r="H564" t="str">
            <v>执业医师</v>
          </cell>
          <cell r="I564" t="str">
            <v>ICU（神内ICU）</v>
          </cell>
        </row>
        <row r="564">
          <cell r="M564">
            <v>0</v>
          </cell>
          <cell r="N564">
            <v>0</v>
          </cell>
          <cell r="O564">
            <v>0</v>
          </cell>
          <cell r="P564">
            <v>0</v>
          </cell>
          <cell r="Q564">
            <v>0</v>
          </cell>
          <cell r="R564">
            <v>100</v>
          </cell>
          <cell r="S564">
            <v>150</v>
          </cell>
          <cell r="T564">
            <v>150</v>
          </cell>
          <cell r="U564">
            <v>0</v>
          </cell>
          <cell r="V564">
            <v>100</v>
          </cell>
          <cell r="W564">
            <v>0</v>
          </cell>
          <cell r="X564">
            <v>100</v>
          </cell>
          <cell r="Y564">
            <v>21</v>
          </cell>
        </row>
        <row r="565">
          <cell r="B565" t="str">
            <v>7AM227</v>
          </cell>
          <cell r="C565">
            <v>-14882</v>
          </cell>
          <cell r="D565" t="str">
            <v>神经内科</v>
          </cell>
          <cell r="E565">
            <v>15258087801</v>
          </cell>
          <cell r="F565" t="str">
            <v>2021年</v>
          </cell>
          <cell r="G565" t="str">
            <v>规培研究生</v>
          </cell>
          <cell r="H565" t="str">
            <v>无</v>
          </cell>
          <cell r="I565" t="str">
            <v>ICU（神内ICU）</v>
          </cell>
        </row>
        <row r="565">
          <cell r="M565">
            <v>0</v>
          </cell>
          <cell r="N565">
            <v>0</v>
          </cell>
          <cell r="O565">
            <v>0</v>
          </cell>
          <cell r="P565">
            <v>0</v>
          </cell>
          <cell r="Q565">
            <v>0</v>
          </cell>
          <cell r="R565">
            <v>0</v>
          </cell>
          <cell r="S565">
            <v>0</v>
          </cell>
          <cell r="T565">
            <v>0</v>
          </cell>
          <cell r="U565">
            <v>0</v>
          </cell>
          <cell r="V565">
            <v>0</v>
          </cell>
          <cell r="W565">
            <v>0</v>
          </cell>
          <cell r="X565">
            <v>100</v>
          </cell>
          <cell r="Y565">
            <v>21</v>
          </cell>
        </row>
        <row r="566">
          <cell r="B566" t="str">
            <v>7AM228</v>
          </cell>
          <cell r="C566">
            <v>-14883</v>
          </cell>
          <cell r="D566" t="str">
            <v>神经内科</v>
          </cell>
          <cell r="E566">
            <v>18815015619</v>
          </cell>
          <cell r="F566" t="str">
            <v>2021年</v>
          </cell>
          <cell r="G566" t="str">
            <v>规培研究生</v>
          </cell>
          <cell r="H566" t="str">
            <v>执业医师</v>
          </cell>
          <cell r="I566" t="str">
            <v>ICU（神内ICU）</v>
          </cell>
        </row>
        <row r="566">
          <cell r="M566">
            <v>0</v>
          </cell>
          <cell r="N566">
            <v>0</v>
          </cell>
          <cell r="O566">
            <v>0</v>
          </cell>
          <cell r="P566">
            <v>0</v>
          </cell>
          <cell r="Q566">
            <v>0</v>
          </cell>
          <cell r="R566">
            <v>100</v>
          </cell>
          <cell r="S566">
            <v>150</v>
          </cell>
          <cell r="T566">
            <v>150</v>
          </cell>
          <cell r="U566">
            <v>100</v>
          </cell>
          <cell r="V566">
            <v>100</v>
          </cell>
          <cell r="W566">
            <v>0</v>
          </cell>
          <cell r="X566">
            <v>100</v>
          </cell>
          <cell r="Y566">
            <v>21</v>
          </cell>
        </row>
        <row r="567">
          <cell r="B567" t="str">
            <v>7AM229</v>
          </cell>
          <cell r="C567">
            <v>-14884</v>
          </cell>
          <cell r="D567" t="str">
            <v>神经内科</v>
          </cell>
          <cell r="E567">
            <v>15888711553</v>
          </cell>
          <cell r="F567" t="str">
            <v>2021年</v>
          </cell>
          <cell r="G567" t="str">
            <v>规培研究生</v>
          </cell>
          <cell r="H567" t="str">
            <v>执业医师</v>
          </cell>
          <cell r="I567" t="str">
            <v>神经内科</v>
          </cell>
        </row>
        <row r="567">
          <cell r="L567">
            <v>20</v>
          </cell>
          <cell r="M567">
            <v>20</v>
          </cell>
          <cell r="N567">
            <v>0</v>
          </cell>
          <cell r="O567">
            <v>0</v>
          </cell>
          <cell r="P567">
            <v>20</v>
          </cell>
          <cell r="Q567">
            <v>0</v>
          </cell>
          <cell r="R567">
            <v>100</v>
          </cell>
          <cell r="S567">
            <v>0</v>
          </cell>
          <cell r="T567">
            <v>0</v>
          </cell>
          <cell r="U567">
            <v>0</v>
          </cell>
          <cell r="V567">
            <v>0</v>
          </cell>
          <cell r="W567">
            <v>0</v>
          </cell>
          <cell r="X567">
            <v>100</v>
          </cell>
          <cell r="Y567">
            <v>21</v>
          </cell>
        </row>
        <row r="568">
          <cell r="B568" t="str">
            <v>7AM230</v>
          </cell>
          <cell r="C568">
            <v>-14885</v>
          </cell>
          <cell r="D568" t="str">
            <v>神经内科</v>
          </cell>
          <cell r="E568">
            <v>13858872310</v>
          </cell>
          <cell r="F568" t="str">
            <v>2021年</v>
          </cell>
          <cell r="G568" t="str">
            <v>规培研究生</v>
          </cell>
          <cell r="H568" t="str">
            <v>执业医师</v>
          </cell>
          <cell r="I568" t="str">
            <v>神经内科</v>
          </cell>
        </row>
        <row r="568">
          <cell r="M568">
            <v>0</v>
          </cell>
          <cell r="N568">
            <v>0</v>
          </cell>
          <cell r="O568">
            <v>0</v>
          </cell>
          <cell r="P568">
            <v>0</v>
          </cell>
          <cell r="Q568">
            <v>0</v>
          </cell>
          <cell r="R568">
            <v>100</v>
          </cell>
          <cell r="S568">
            <v>150</v>
          </cell>
          <cell r="T568">
            <v>150</v>
          </cell>
          <cell r="U568">
            <v>100</v>
          </cell>
          <cell r="V568">
            <v>100</v>
          </cell>
          <cell r="W568">
            <v>0</v>
          </cell>
          <cell r="X568">
            <v>100</v>
          </cell>
          <cell r="Y568">
            <v>21</v>
          </cell>
        </row>
        <row r="569">
          <cell r="B569" t="str">
            <v>7AM231</v>
          </cell>
          <cell r="C569">
            <v>-14886</v>
          </cell>
          <cell r="D569" t="str">
            <v>神经内科</v>
          </cell>
          <cell r="E569">
            <v>15067755928</v>
          </cell>
          <cell r="F569" t="str">
            <v>2021年</v>
          </cell>
          <cell r="G569" t="str">
            <v>规培研究生</v>
          </cell>
          <cell r="H569" t="str">
            <v>执业医师</v>
          </cell>
          <cell r="I569" t="str">
            <v>神经内科</v>
          </cell>
        </row>
        <row r="569">
          <cell r="M569">
            <v>0</v>
          </cell>
          <cell r="N569">
            <v>0</v>
          </cell>
          <cell r="O569">
            <v>0</v>
          </cell>
          <cell r="P569">
            <v>0</v>
          </cell>
          <cell r="Q569">
            <v>0</v>
          </cell>
          <cell r="R569">
            <v>100</v>
          </cell>
          <cell r="S569">
            <v>150</v>
          </cell>
          <cell r="T569">
            <v>150</v>
          </cell>
          <cell r="U569">
            <v>100</v>
          </cell>
          <cell r="V569">
            <v>100</v>
          </cell>
          <cell r="W569">
            <v>0</v>
          </cell>
          <cell r="X569">
            <v>100</v>
          </cell>
          <cell r="Y569">
            <v>21</v>
          </cell>
        </row>
        <row r="570">
          <cell r="B570" t="str">
            <v>7AM232</v>
          </cell>
          <cell r="C570">
            <v>-14887</v>
          </cell>
          <cell r="D570" t="str">
            <v>皮肤科</v>
          </cell>
          <cell r="E570">
            <v>18815137981</v>
          </cell>
          <cell r="F570" t="str">
            <v>2021年</v>
          </cell>
          <cell r="G570" t="str">
            <v>规培研究生</v>
          </cell>
          <cell r="H570" t="str">
            <v>执业医师</v>
          </cell>
          <cell r="I570" t="str">
            <v>皮肤科病房</v>
          </cell>
        </row>
        <row r="570">
          <cell r="M570">
            <v>0</v>
          </cell>
          <cell r="N570">
            <v>0</v>
          </cell>
          <cell r="O570">
            <v>0</v>
          </cell>
          <cell r="P570">
            <v>0</v>
          </cell>
          <cell r="Q570">
            <v>0</v>
          </cell>
          <cell r="R570">
            <v>100</v>
          </cell>
          <cell r="S570">
            <v>150</v>
          </cell>
          <cell r="T570">
            <v>150</v>
          </cell>
          <cell r="U570">
            <v>100</v>
          </cell>
          <cell r="V570">
            <v>100</v>
          </cell>
          <cell r="W570">
            <v>0</v>
          </cell>
          <cell r="X570">
            <v>100</v>
          </cell>
          <cell r="Y570">
            <v>21</v>
          </cell>
        </row>
        <row r="571">
          <cell r="B571" t="str">
            <v>7AM233</v>
          </cell>
          <cell r="C571">
            <v>-14888</v>
          </cell>
          <cell r="D571" t="str">
            <v>皮肤科</v>
          </cell>
          <cell r="E571">
            <v>15057731728</v>
          </cell>
          <cell r="F571" t="str">
            <v>2021年</v>
          </cell>
          <cell r="G571" t="str">
            <v>规培研究生</v>
          </cell>
          <cell r="H571" t="str">
            <v>执业医师</v>
          </cell>
          <cell r="I571" t="str">
            <v>皮肤科病房</v>
          </cell>
        </row>
        <row r="571">
          <cell r="M571">
            <v>0</v>
          </cell>
          <cell r="N571">
            <v>0</v>
          </cell>
          <cell r="O571">
            <v>0</v>
          </cell>
          <cell r="P571">
            <v>0</v>
          </cell>
          <cell r="Q571">
            <v>0</v>
          </cell>
          <cell r="R571">
            <v>100</v>
          </cell>
          <cell r="S571">
            <v>150</v>
          </cell>
          <cell r="T571">
            <v>150</v>
          </cell>
          <cell r="U571">
            <v>100</v>
          </cell>
          <cell r="V571">
            <v>100</v>
          </cell>
          <cell r="W571">
            <v>0</v>
          </cell>
          <cell r="X571">
            <v>100</v>
          </cell>
          <cell r="Y571">
            <v>21</v>
          </cell>
        </row>
        <row r="572">
          <cell r="B572" t="str">
            <v>7AM234</v>
          </cell>
          <cell r="C572">
            <v>-14889</v>
          </cell>
          <cell r="D572" t="str">
            <v>皮肤科</v>
          </cell>
          <cell r="E572">
            <v>19518138354</v>
          </cell>
          <cell r="F572" t="str">
            <v>2021年</v>
          </cell>
          <cell r="G572" t="str">
            <v>规培研究生</v>
          </cell>
          <cell r="H572" t="str">
            <v>执业医师</v>
          </cell>
          <cell r="I572" t="str">
            <v>皮肤科门诊</v>
          </cell>
        </row>
        <row r="572">
          <cell r="M572">
            <v>0</v>
          </cell>
          <cell r="N572">
            <v>0</v>
          </cell>
          <cell r="O572">
            <v>0</v>
          </cell>
          <cell r="P572">
            <v>0</v>
          </cell>
          <cell r="Q572">
            <v>0</v>
          </cell>
          <cell r="R572">
            <v>100</v>
          </cell>
          <cell r="S572">
            <v>150</v>
          </cell>
          <cell r="T572">
            <v>150</v>
          </cell>
          <cell r="U572">
            <v>0</v>
          </cell>
          <cell r="V572">
            <v>100</v>
          </cell>
          <cell r="W572">
            <v>0</v>
          </cell>
          <cell r="X572">
            <v>100</v>
          </cell>
          <cell r="Y572">
            <v>21</v>
          </cell>
        </row>
        <row r="573">
          <cell r="B573" t="str">
            <v>7AM235</v>
          </cell>
          <cell r="C573">
            <v>-14890</v>
          </cell>
          <cell r="D573" t="str">
            <v>急诊科</v>
          </cell>
          <cell r="E573">
            <v>15888279606</v>
          </cell>
          <cell r="F573" t="str">
            <v>2021年</v>
          </cell>
          <cell r="G573" t="str">
            <v>规培研究生</v>
          </cell>
          <cell r="H573" t="str">
            <v>执业医师</v>
          </cell>
          <cell r="I573" t="str">
            <v>超声科+放射科</v>
          </cell>
        </row>
        <row r="573">
          <cell r="M573">
            <v>0</v>
          </cell>
          <cell r="N573">
            <v>0</v>
          </cell>
          <cell r="O573">
            <v>0</v>
          </cell>
          <cell r="P573">
            <v>0</v>
          </cell>
          <cell r="Q573">
            <v>0</v>
          </cell>
          <cell r="R573">
            <v>100</v>
          </cell>
          <cell r="S573">
            <v>150</v>
          </cell>
          <cell r="T573">
            <v>150</v>
          </cell>
          <cell r="U573">
            <v>100</v>
          </cell>
          <cell r="V573">
            <v>100</v>
          </cell>
          <cell r="W573">
            <v>0</v>
          </cell>
          <cell r="X573">
            <v>100</v>
          </cell>
          <cell r="Y573">
            <v>21</v>
          </cell>
        </row>
        <row r="574">
          <cell r="B574" t="str">
            <v>7AM236</v>
          </cell>
          <cell r="C574">
            <v>-14891</v>
          </cell>
          <cell r="D574" t="str">
            <v>急诊科</v>
          </cell>
          <cell r="E574">
            <v>15858262429</v>
          </cell>
          <cell r="F574" t="str">
            <v>2021年</v>
          </cell>
          <cell r="G574" t="str">
            <v>规培研究生</v>
          </cell>
          <cell r="H574" t="str">
            <v>执业医师</v>
          </cell>
          <cell r="I574" t="str">
            <v>神经外科</v>
          </cell>
        </row>
        <row r="574">
          <cell r="M574">
            <v>0</v>
          </cell>
          <cell r="N574">
            <v>0</v>
          </cell>
          <cell r="O574">
            <v>0</v>
          </cell>
          <cell r="P574">
            <v>0</v>
          </cell>
          <cell r="Q574">
            <v>0</v>
          </cell>
          <cell r="R574">
            <v>100</v>
          </cell>
          <cell r="S574">
            <v>150</v>
          </cell>
          <cell r="T574">
            <v>150</v>
          </cell>
          <cell r="U574">
            <v>100</v>
          </cell>
          <cell r="V574">
            <v>100</v>
          </cell>
          <cell r="W574">
            <v>0</v>
          </cell>
          <cell r="X574">
            <v>100</v>
          </cell>
          <cell r="Y574">
            <v>21</v>
          </cell>
        </row>
        <row r="575">
          <cell r="B575" t="str">
            <v>7AM237</v>
          </cell>
          <cell r="C575">
            <v>-14892</v>
          </cell>
          <cell r="D575" t="str">
            <v>急诊科</v>
          </cell>
          <cell r="E575">
            <v>15858836651</v>
          </cell>
          <cell r="F575" t="str">
            <v>2021年</v>
          </cell>
          <cell r="G575" t="str">
            <v>规培研究生</v>
          </cell>
          <cell r="H575" t="str">
            <v>执业医师</v>
          </cell>
          <cell r="I575" t="str">
            <v>ICU</v>
          </cell>
        </row>
        <row r="575">
          <cell r="M575">
            <v>0</v>
          </cell>
          <cell r="N575">
            <v>0</v>
          </cell>
          <cell r="O575">
            <v>0</v>
          </cell>
          <cell r="P575">
            <v>0</v>
          </cell>
          <cell r="Q575">
            <v>0</v>
          </cell>
          <cell r="R575">
            <v>100</v>
          </cell>
          <cell r="S575">
            <v>150</v>
          </cell>
          <cell r="T575">
            <v>150</v>
          </cell>
          <cell r="U575">
            <v>100</v>
          </cell>
          <cell r="V575">
            <v>100</v>
          </cell>
          <cell r="W575">
            <v>0</v>
          </cell>
          <cell r="X575">
            <v>100</v>
          </cell>
          <cell r="Y575">
            <v>21</v>
          </cell>
        </row>
        <row r="576">
          <cell r="B576" t="str">
            <v>7AM238</v>
          </cell>
          <cell r="C576">
            <v>-14893</v>
          </cell>
          <cell r="D576" t="str">
            <v>急诊科</v>
          </cell>
          <cell r="E576">
            <v>17366690761</v>
          </cell>
          <cell r="F576" t="str">
            <v>2021年</v>
          </cell>
          <cell r="G576" t="str">
            <v>规培研究生</v>
          </cell>
          <cell r="H576" t="str">
            <v>执业医师</v>
          </cell>
          <cell r="I576" t="str">
            <v>急诊内科</v>
          </cell>
        </row>
        <row r="576">
          <cell r="M576">
            <v>0</v>
          </cell>
          <cell r="N576">
            <v>0</v>
          </cell>
          <cell r="O576">
            <v>0</v>
          </cell>
          <cell r="P576">
            <v>0</v>
          </cell>
          <cell r="Q576">
            <v>0</v>
          </cell>
          <cell r="R576">
            <v>100</v>
          </cell>
          <cell r="S576">
            <v>150</v>
          </cell>
          <cell r="T576">
            <v>150</v>
          </cell>
          <cell r="U576">
            <v>100</v>
          </cell>
          <cell r="V576">
            <v>100</v>
          </cell>
          <cell r="W576">
            <v>0</v>
          </cell>
          <cell r="X576">
            <v>100</v>
          </cell>
          <cell r="Y576">
            <v>21</v>
          </cell>
        </row>
        <row r="577">
          <cell r="B577" t="str">
            <v>7AM239</v>
          </cell>
          <cell r="C577">
            <v>-14894</v>
          </cell>
          <cell r="D577" t="str">
            <v>急诊科</v>
          </cell>
          <cell r="E577">
            <v>13971585452</v>
          </cell>
          <cell r="F577" t="str">
            <v>2021年</v>
          </cell>
          <cell r="G577" t="str">
            <v>规培研究生</v>
          </cell>
          <cell r="H577" t="str">
            <v>执业医师</v>
          </cell>
          <cell r="I577" t="str">
            <v>胃肠外科</v>
          </cell>
          <cell r="J577">
            <v>20</v>
          </cell>
        </row>
        <row r="577">
          <cell r="M577">
            <v>20</v>
          </cell>
          <cell r="N577">
            <v>0</v>
          </cell>
          <cell r="O577">
            <v>0</v>
          </cell>
          <cell r="P577">
            <v>20</v>
          </cell>
          <cell r="Q577">
            <v>0</v>
          </cell>
          <cell r="R577">
            <v>100</v>
          </cell>
          <cell r="S577">
            <v>150</v>
          </cell>
          <cell r="T577">
            <v>150</v>
          </cell>
          <cell r="U577">
            <v>100</v>
          </cell>
          <cell r="V577">
            <v>100</v>
          </cell>
          <cell r="W577">
            <v>0</v>
          </cell>
          <cell r="X577">
            <v>100</v>
          </cell>
          <cell r="Y577">
            <v>21</v>
          </cell>
        </row>
        <row r="578">
          <cell r="B578" t="str">
            <v>7AM240</v>
          </cell>
          <cell r="C578">
            <v>-14895</v>
          </cell>
          <cell r="D578" t="str">
            <v>急诊科</v>
          </cell>
          <cell r="E578">
            <v>15674926954</v>
          </cell>
          <cell r="F578" t="str">
            <v>2021年</v>
          </cell>
          <cell r="G578" t="str">
            <v>规培研究生</v>
          </cell>
          <cell r="H578" t="str">
            <v>执业医师</v>
          </cell>
          <cell r="I578" t="str">
            <v>皮肤科</v>
          </cell>
        </row>
        <row r="578">
          <cell r="M578">
            <v>0</v>
          </cell>
          <cell r="N578">
            <v>0</v>
          </cell>
          <cell r="O578">
            <v>0</v>
          </cell>
          <cell r="P578">
            <v>0</v>
          </cell>
          <cell r="Q578">
            <v>0</v>
          </cell>
          <cell r="R578">
            <v>100</v>
          </cell>
          <cell r="S578">
            <v>150</v>
          </cell>
          <cell r="T578">
            <v>150</v>
          </cell>
          <cell r="U578">
            <v>100</v>
          </cell>
          <cell r="V578">
            <v>100</v>
          </cell>
          <cell r="W578">
            <v>0</v>
          </cell>
          <cell r="X578">
            <v>100</v>
          </cell>
          <cell r="Y578">
            <v>21</v>
          </cell>
        </row>
        <row r="579">
          <cell r="B579" t="str">
            <v>7AM241</v>
          </cell>
          <cell r="C579">
            <v>-14896</v>
          </cell>
          <cell r="D579" t="str">
            <v>急诊科</v>
          </cell>
          <cell r="E579">
            <v>13567753288</v>
          </cell>
          <cell r="F579" t="str">
            <v>2021年</v>
          </cell>
          <cell r="G579" t="str">
            <v>规培研究生</v>
          </cell>
          <cell r="H579" t="str">
            <v>执业医师</v>
          </cell>
          <cell r="I579" t="str">
            <v>心胸外科</v>
          </cell>
        </row>
        <row r="579">
          <cell r="M579">
            <v>0</v>
          </cell>
          <cell r="N579">
            <v>0</v>
          </cell>
          <cell r="O579">
            <v>0</v>
          </cell>
          <cell r="P579">
            <v>0</v>
          </cell>
          <cell r="Q579">
            <v>0</v>
          </cell>
          <cell r="R579">
            <v>100</v>
          </cell>
          <cell r="S579">
            <v>0</v>
          </cell>
          <cell r="T579">
            <v>0</v>
          </cell>
          <cell r="U579">
            <v>0</v>
          </cell>
          <cell r="V579">
            <v>0</v>
          </cell>
          <cell r="W579">
            <v>0</v>
          </cell>
          <cell r="X579">
            <v>100</v>
          </cell>
          <cell r="Y579">
            <v>21</v>
          </cell>
        </row>
        <row r="580">
          <cell r="B580" t="str">
            <v>7AM242</v>
          </cell>
          <cell r="C580">
            <v>-14897</v>
          </cell>
          <cell r="D580" t="str">
            <v>重症医学科</v>
          </cell>
          <cell r="E580">
            <v>18857387896</v>
          </cell>
          <cell r="F580" t="str">
            <v>2021年</v>
          </cell>
          <cell r="G580" t="str">
            <v>规培研究生</v>
          </cell>
          <cell r="H580" t="str">
            <v>执业医师</v>
          </cell>
          <cell r="I580" t="str">
            <v>外科急诊</v>
          </cell>
        </row>
        <row r="580">
          <cell r="M580">
            <v>0</v>
          </cell>
          <cell r="N580">
            <v>0</v>
          </cell>
          <cell r="O580">
            <v>0</v>
          </cell>
          <cell r="P580">
            <v>0</v>
          </cell>
          <cell r="Q580">
            <v>0</v>
          </cell>
          <cell r="R580">
            <v>100</v>
          </cell>
          <cell r="S580">
            <v>150</v>
          </cell>
          <cell r="T580">
            <v>150</v>
          </cell>
          <cell r="U580">
            <v>100</v>
          </cell>
          <cell r="V580">
            <v>100</v>
          </cell>
          <cell r="W580">
            <v>0</v>
          </cell>
          <cell r="X580">
            <v>100</v>
          </cell>
          <cell r="Y580">
            <v>21</v>
          </cell>
        </row>
        <row r="581">
          <cell r="B581" t="str">
            <v>7AM243</v>
          </cell>
          <cell r="C581">
            <v>-14898</v>
          </cell>
          <cell r="D581" t="str">
            <v>重症医学科</v>
          </cell>
          <cell r="E581">
            <v>15973018012</v>
          </cell>
          <cell r="F581" t="str">
            <v>2021年</v>
          </cell>
          <cell r="G581" t="str">
            <v>规培研究生</v>
          </cell>
          <cell r="H581" t="str">
            <v>执业医师</v>
          </cell>
          <cell r="I581" t="str">
            <v>创伤外科</v>
          </cell>
        </row>
        <row r="581">
          <cell r="M581">
            <v>0</v>
          </cell>
          <cell r="N581">
            <v>0</v>
          </cell>
          <cell r="O581">
            <v>0</v>
          </cell>
          <cell r="P581">
            <v>0</v>
          </cell>
          <cell r="Q581">
            <v>0</v>
          </cell>
          <cell r="R581">
            <v>100</v>
          </cell>
          <cell r="S581">
            <v>150</v>
          </cell>
          <cell r="T581">
            <v>150</v>
          </cell>
          <cell r="U581">
            <v>100</v>
          </cell>
          <cell r="V581">
            <v>100</v>
          </cell>
          <cell r="W581">
            <v>0</v>
          </cell>
          <cell r="X581">
            <v>100</v>
          </cell>
          <cell r="Y581">
            <v>21</v>
          </cell>
        </row>
        <row r="582">
          <cell r="B582" t="str">
            <v>7AM406</v>
          </cell>
          <cell r="C582">
            <v>-14648</v>
          </cell>
          <cell r="D582" t="str">
            <v>内科</v>
          </cell>
          <cell r="E582">
            <v>15868716808</v>
          </cell>
          <cell r="F582" t="str">
            <v>2021年</v>
          </cell>
          <cell r="G582" t="str">
            <v>规培研究生</v>
          </cell>
          <cell r="H582" t="str">
            <v>执业医师</v>
          </cell>
          <cell r="I582" t="str">
            <v>消化内科</v>
          </cell>
        </row>
        <row r="582">
          <cell r="M582">
            <v>0</v>
          </cell>
          <cell r="N582">
            <v>0</v>
          </cell>
          <cell r="O582">
            <v>0</v>
          </cell>
          <cell r="P582">
            <v>0</v>
          </cell>
          <cell r="Q582">
            <v>0</v>
          </cell>
          <cell r="R582">
            <v>100</v>
          </cell>
          <cell r="S582">
            <v>150</v>
          </cell>
          <cell r="T582">
            <v>150</v>
          </cell>
          <cell r="U582">
            <v>100</v>
          </cell>
          <cell r="V582">
            <v>100</v>
          </cell>
          <cell r="W582">
            <v>0</v>
          </cell>
          <cell r="X582">
            <v>100</v>
          </cell>
          <cell r="Y582">
            <v>21</v>
          </cell>
        </row>
        <row r="583">
          <cell r="B583" t="str">
            <v>7AM245</v>
          </cell>
          <cell r="C583">
            <v>-14900</v>
          </cell>
          <cell r="D583" t="str">
            <v>全科医学科</v>
          </cell>
          <cell r="E583">
            <v>13616866949</v>
          </cell>
          <cell r="F583" t="str">
            <v>2021年</v>
          </cell>
          <cell r="G583" t="str">
            <v>规培研究生</v>
          </cell>
          <cell r="H583" t="str">
            <v>执业医师</v>
          </cell>
          <cell r="I583" t="str">
            <v>儿科</v>
          </cell>
        </row>
        <row r="583">
          <cell r="M583">
            <v>0</v>
          </cell>
          <cell r="N583">
            <v>0</v>
          </cell>
          <cell r="O583">
            <v>20</v>
          </cell>
          <cell r="P583">
            <v>20</v>
          </cell>
          <cell r="Q583">
            <v>0</v>
          </cell>
          <cell r="R583">
            <v>100</v>
          </cell>
          <cell r="S583">
            <v>150</v>
          </cell>
          <cell r="T583">
            <v>150</v>
          </cell>
          <cell r="U583">
            <v>100</v>
          </cell>
          <cell r="V583">
            <v>100</v>
          </cell>
          <cell r="W583">
            <v>0</v>
          </cell>
          <cell r="X583">
            <v>100</v>
          </cell>
          <cell r="Y583">
            <v>21</v>
          </cell>
        </row>
        <row r="584">
          <cell r="B584" t="str">
            <v>7AM247</v>
          </cell>
          <cell r="C584">
            <v>-14902</v>
          </cell>
          <cell r="D584" t="str">
            <v>康复医学科</v>
          </cell>
          <cell r="E584">
            <v>18256051405</v>
          </cell>
          <cell r="F584" t="str">
            <v>2021年</v>
          </cell>
          <cell r="G584" t="str">
            <v>规培研究生</v>
          </cell>
          <cell r="H584" t="str">
            <v>执业医师</v>
          </cell>
          <cell r="I584" t="str">
            <v>针推理疗科（康复门诊）</v>
          </cell>
        </row>
        <row r="584">
          <cell r="M584">
            <v>0</v>
          </cell>
          <cell r="N584">
            <v>0</v>
          </cell>
          <cell r="O584">
            <v>20</v>
          </cell>
          <cell r="P584">
            <v>20</v>
          </cell>
          <cell r="Q584">
            <v>0</v>
          </cell>
          <cell r="R584">
            <v>100</v>
          </cell>
          <cell r="S584">
            <v>150</v>
          </cell>
          <cell r="T584">
            <v>150</v>
          </cell>
          <cell r="U584">
            <v>100</v>
          </cell>
          <cell r="V584">
            <v>100</v>
          </cell>
          <cell r="W584">
            <v>0</v>
          </cell>
          <cell r="X584">
            <v>100</v>
          </cell>
          <cell r="Y584">
            <v>21</v>
          </cell>
        </row>
        <row r="585">
          <cell r="B585" t="str">
            <v>7AM248</v>
          </cell>
          <cell r="C585">
            <v>-14903</v>
          </cell>
          <cell r="D585" t="str">
            <v>康复医学科</v>
          </cell>
          <cell r="E585">
            <v>15158722976</v>
          </cell>
          <cell r="F585" t="str">
            <v>2021年</v>
          </cell>
          <cell r="G585" t="str">
            <v>规培研究生</v>
          </cell>
          <cell r="H585" t="str">
            <v>执业医师</v>
          </cell>
          <cell r="I585" t="str">
            <v>康复医学科（骨科康复）</v>
          </cell>
        </row>
        <row r="585">
          <cell r="M585">
            <v>0</v>
          </cell>
          <cell r="N585">
            <v>0</v>
          </cell>
          <cell r="O585">
            <v>20</v>
          </cell>
          <cell r="P585">
            <v>20</v>
          </cell>
          <cell r="Q585">
            <v>0</v>
          </cell>
          <cell r="R585">
            <v>100</v>
          </cell>
          <cell r="S585">
            <v>150</v>
          </cell>
          <cell r="T585">
            <v>150</v>
          </cell>
          <cell r="U585">
            <v>100</v>
          </cell>
          <cell r="V585">
            <v>100</v>
          </cell>
          <cell r="W585">
            <v>0</v>
          </cell>
          <cell r="X585">
            <v>100</v>
          </cell>
          <cell r="Y585">
            <v>21</v>
          </cell>
        </row>
        <row r="586">
          <cell r="B586" t="str">
            <v>7AM249</v>
          </cell>
          <cell r="C586">
            <v>-14904</v>
          </cell>
          <cell r="D586" t="str">
            <v>康复医学科</v>
          </cell>
          <cell r="E586">
            <v>15168756328</v>
          </cell>
          <cell r="F586" t="str">
            <v>2021年</v>
          </cell>
          <cell r="G586" t="str">
            <v>规培研究生</v>
          </cell>
          <cell r="H586" t="str">
            <v>执业医师</v>
          </cell>
          <cell r="I586" t="str">
            <v>康复医学科（骨科康复）</v>
          </cell>
        </row>
        <row r="586">
          <cell r="M586">
            <v>0</v>
          </cell>
          <cell r="N586">
            <v>0</v>
          </cell>
          <cell r="O586">
            <v>0</v>
          </cell>
          <cell r="P586">
            <v>0</v>
          </cell>
          <cell r="Q586">
            <v>0</v>
          </cell>
          <cell r="R586">
            <v>100</v>
          </cell>
          <cell r="S586">
            <v>150</v>
          </cell>
          <cell r="T586">
            <v>150</v>
          </cell>
          <cell r="U586">
            <v>0</v>
          </cell>
          <cell r="V586">
            <v>0</v>
          </cell>
          <cell r="W586">
            <v>0</v>
          </cell>
          <cell r="X586">
            <v>100</v>
          </cell>
          <cell r="Y586">
            <v>21</v>
          </cell>
        </row>
        <row r="587">
          <cell r="B587" t="str">
            <v>7AM250</v>
          </cell>
          <cell r="C587">
            <v>-14905</v>
          </cell>
          <cell r="D587" t="str">
            <v>康复医学科</v>
          </cell>
          <cell r="E587">
            <v>13615777665</v>
          </cell>
          <cell r="F587" t="str">
            <v>2021年</v>
          </cell>
          <cell r="G587" t="str">
            <v>规培研究生</v>
          </cell>
          <cell r="H587" t="str">
            <v>执业医师</v>
          </cell>
          <cell r="I587" t="str">
            <v>康复医学科（神经康复）</v>
          </cell>
        </row>
        <row r="587">
          <cell r="M587">
            <v>0</v>
          </cell>
          <cell r="N587">
            <v>0</v>
          </cell>
          <cell r="O587">
            <v>20</v>
          </cell>
          <cell r="P587">
            <v>20</v>
          </cell>
          <cell r="Q587">
            <v>0</v>
          </cell>
          <cell r="R587">
            <v>100</v>
          </cell>
          <cell r="S587">
            <v>150</v>
          </cell>
          <cell r="T587">
            <v>150</v>
          </cell>
          <cell r="U587">
            <v>100</v>
          </cell>
          <cell r="V587">
            <v>100</v>
          </cell>
          <cell r="W587">
            <v>0</v>
          </cell>
          <cell r="X587">
            <v>100</v>
          </cell>
          <cell r="Y587">
            <v>21</v>
          </cell>
        </row>
        <row r="588">
          <cell r="B588" t="str">
            <v>7AM251</v>
          </cell>
          <cell r="C588">
            <v>-14906</v>
          </cell>
          <cell r="D588" t="str">
            <v>外科</v>
          </cell>
          <cell r="E588">
            <v>15858836753</v>
          </cell>
          <cell r="F588" t="str">
            <v>2021年</v>
          </cell>
          <cell r="G588" t="str">
            <v>规培研究生</v>
          </cell>
          <cell r="H588" t="str">
            <v>执业医师</v>
          </cell>
          <cell r="I588" t="str">
            <v>骨科</v>
          </cell>
        </row>
        <row r="588">
          <cell r="M588">
            <v>0</v>
          </cell>
          <cell r="N588">
            <v>0</v>
          </cell>
          <cell r="O588">
            <v>0</v>
          </cell>
          <cell r="P588">
            <v>0</v>
          </cell>
          <cell r="Q588">
            <v>0</v>
          </cell>
          <cell r="R588">
            <v>100</v>
          </cell>
          <cell r="S588">
            <v>150</v>
          </cell>
          <cell r="T588">
            <v>150</v>
          </cell>
          <cell r="U588">
            <v>0</v>
          </cell>
          <cell r="V588">
            <v>0</v>
          </cell>
          <cell r="W588">
            <v>9</v>
          </cell>
          <cell r="X588">
            <v>57.1428571428571</v>
          </cell>
          <cell r="Y588">
            <v>12</v>
          </cell>
        </row>
        <row r="589">
          <cell r="B589" t="str">
            <v>7AM252</v>
          </cell>
          <cell r="C589">
            <v>-14907</v>
          </cell>
          <cell r="D589" t="str">
            <v>外科</v>
          </cell>
          <cell r="E589">
            <v>13968898772</v>
          </cell>
          <cell r="F589" t="str">
            <v>2021年</v>
          </cell>
          <cell r="G589" t="str">
            <v>规培研究生</v>
          </cell>
          <cell r="H589" t="str">
            <v>执业医师</v>
          </cell>
          <cell r="I589" t="str">
            <v>急诊外科门急诊（含创伤外科）</v>
          </cell>
        </row>
        <row r="589">
          <cell r="M589">
            <v>0</v>
          </cell>
          <cell r="N589">
            <v>0</v>
          </cell>
          <cell r="O589">
            <v>0</v>
          </cell>
          <cell r="P589">
            <v>0</v>
          </cell>
          <cell r="Q589">
            <v>0</v>
          </cell>
          <cell r="R589">
            <v>100</v>
          </cell>
          <cell r="S589">
            <v>150</v>
          </cell>
          <cell r="T589">
            <v>150</v>
          </cell>
          <cell r="U589">
            <v>100</v>
          </cell>
          <cell r="V589">
            <v>100</v>
          </cell>
          <cell r="W589">
            <v>0</v>
          </cell>
          <cell r="X589">
            <v>100</v>
          </cell>
          <cell r="Y589">
            <v>21</v>
          </cell>
        </row>
        <row r="590">
          <cell r="B590" t="str">
            <v>7AM253</v>
          </cell>
          <cell r="C590">
            <v>-14908</v>
          </cell>
          <cell r="D590" t="str">
            <v>外科（泌尿外科）</v>
          </cell>
          <cell r="E590">
            <v>15868092123</v>
          </cell>
          <cell r="F590" t="str">
            <v>2021年</v>
          </cell>
          <cell r="G590" t="str">
            <v>规培研究生</v>
          </cell>
          <cell r="H590" t="str">
            <v>执业医师</v>
          </cell>
          <cell r="I590" t="str">
            <v>急诊外科门诊</v>
          </cell>
        </row>
        <row r="590">
          <cell r="M590">
            <v>0</v>
          </cell>
          <cell r="N590">
            <v>0</v>
          </cell>
          <cell r="O590">
            <v>0</v>
          </cell>
          <cell r="P590">
            <v>0</v>
          </cell>
          <cell r="Q590">
            <v>0</v>
          </cell>
          <cell r="R590">
            <v>100</v>
          </cell>
          <cell r="S590">
            <v>150</v>
          </cell>
          <cell r="T590">
            <v>150</v>
          </cell>
          <cell r="U590">
            <v>100</v>
          </cell>
          <cell r="V590">
            <v>100</v>
          </cell>
          <cell r="W590">
            <v>0</v>
          </cell>
          <cell r="X590">
            <v>100</v>
          </cell>
          <cell r="Y590">
            <v>21</v>
          </cell>
        </row>
        <row r="591">
          <cell r="B591" t="str">
            <v>7AM254</v>
          </cell>
          <cell r="C591">
            <v>-14909</v>
          </cell>
          <cell r="D591" t="str">
            <v>外科</v>
          </cell>
          <cell r="E591">
            <v>15857797123</v>
          </cell>
          <cell r="F591" t="str">
            <v>2021年</v>
          </cell>
          <cell r="G591" t="str">
            <v>规培研究生</v>
          </cell>
          <cell r="H591" t="str">
            <v>执业医师</v>
          </cell>
          <cell r="I591" t="str">
            <v>结直肠外科</v>
          </cell>
        </row>
        <row r="591">
          <cell r="K591">
            <v>20</v>
          </cell>
        </row>
        <row r="591">
          <cell r="M591">
            <v>20</v>
          </cell>
          <cell r="N591">
            <v>0</v>
          </cell>
          <cell r="O591">
            <v>20</v>
          </cell>
          <cell r="P591">
            <v>40</v>
          </cell>
          <cell r="Q591">
            <v>20</v>
          </cell>
          <cell r="R591">
            <v>100</v>
          </cell>
          <cell r="S591">
            <v>150</v>
          </cell>
          <cell r="T591">
            <v>150</v>
          </cell>
          <cell r="U591">
            <v>100</v>
          </cell>
          <cell r="V591">
            <v>100</v>
          </cell>
          <cell r="W591">
            <v>0</v>
          </cell>
          <cell r="X591">
            <v>100</v>
          </cell>
          <cell r="Y591">
            <v>21</v>
          </cell>
        </row>
        <row r="592">
          <cell r="B592" t="str">
            <v>7AM255</v>
          </cell>
          <cell r="C592">
            <v>-14910</v>
          </cell>
          <cell r="D592" t="str">
            <v>外科</v>
          </cell>
          <cell r="E592">
            <v>15988132787</v>
          </cell>
          <cell r="F592" t="str">
            <v>2021年</v>
          </cell>
          <cell r="G592" t="str">
            <v>规培研究生</v>
          </cell>
          <cell r="H592" t="str">
            <v>执业医师</v>
          </cell>
          <cell r="I592" t="str">
            <v>麻醉科</v>
          </cell>
        </row>
        <row r="592">
          <cell r="M592">
            <v>0</v>
          </cell>
          <cell r="N592">
            <v>0</v>
          </cell>
          <cell r="O592">
            <v>0</v>
          </cell>
          <cell r="P592">
            <v>0</v>
          </cell>
          <cell r="Q592">
            <v>0</v>
          </cell>
          <cell r="R592">
            <v>100</v>
          </cell>
          <cell r="S592">
            <v>150</v>
          </cell>
          <cell r="T592">
            <v>150</v>
          </cell>
          <cell r="U592">
            <v>100</v>
          </cell>
          <cell r="V592">
            <v>100</v>
          </cell>
          <cell r="W592">
            <v>0</v>
          </cell>
          <cell r="X592">
            <v>100</v>
          </cell>
          <cell r="Y592">
            <v>21</v>
          </cell>
        </row>
        <row r="593">
          <cell r="B593" t="str">
            <v>7AM258</v>
          </cell>
          <cell r="C593">
            <v>-14913</v>
          </cell>
          <cell r="D593" t="str">
            <v>外科</v>
          </cell>
          <cell r="E593">
            <v>15888717719</v>
          </cell>
          <cell r="F593" t="str">
            <v>2021年</v>
          </cell>
          <cell r="G593" t="str">
            <v>规培研究生</v>
          </cell>
          <cell r="H593" t="str">
            <v>执业医师</v>
          </cell>
          <cell r="I593" t="str">
            <v>烧伤·伤口中心</v>
          </cell>
        </row>
        <row r="593">
          <cell r="M593">
            <v>0</v>
          </cell>
          <cell r="N593">
            <v>0</v>
          </cell>
          <cell r="O593">
            <v>0</v>
          </cell>
          <cell r="P593">
            <v>0</v>
          </cell>
          <cell r="Q593">
            <v>0</v>
          </cell>
          <cell r="R593">
            <v>100</v>
          </cell>
          <cell r="S593">
            <v>150</v>
          </cell>
          <cell r="T593">
            <v>150</v>
          </cell>
          <cell r="U593">
            <v>100</v>
          </cell>
          <cell r="V593">
            <v>100</v>
          </cell>
          <cell r="W593">
            <v>0</v>
          </cell>
          <cell r="X593">
            <v>100</v>
          </cell>
          <cell r="Y593">
            <v>21</v>
          </cell>
        </row>
        <row r="594">
          <cell r="B594" t="str">
            <v>7AM259</v>
          </cell>
          <cell r="C594">
            <v>-14914</v>
          </cell>
          <cell r="D594" t="str">
            <v>外科（神经外科方向）</v>
          </cell>
          <cell r="E594">
            <v>17858379180</v>
          </cell>
          <cell r="F594" t="str">
            <v>2021年</v>
          </cell>
          <cell r="G594" t="str">
            <v>规培研究生</v>
          </cell>
          <cell r="H594" t="str">
            <v>执业医师</v>
          </cell>
          <cell r="I594" t="str">
            <v>神经内科</v>
          </cell>
        </row>
        <row r="594">
          <cell r="M594">
            <v>0</v>
          </cell>
          <cell r="N594">
            <v>0</v>
          </cell>
          <cell r="O594">
            <v>0</v>
          </cell>
          <cell r="P594">
            <v>0</v>
          </cell>
          <cell r="Q594">
            <v>20</v>
          </cell>
          <cell r="R594">
            <v>100</v>
          </cell>
          <cell r="S594">
            <v>150</v>
          </cell>
          <cell r="T594">
            <v>150</v>
          </cell>
          <cell r="U594">
            <v>100</v>
          </cell>
          <cell r="V594">
            <v>100</v>
          </cell>
          <cell r="W594">
            <v>0</v>
          </cell>
          <cell r="X594">
            <v>100</v>
          </cell>
          <cell r="Y594">
            <v>21</v>
          </cell>
        </row>
        <row r="595">
          <cell r="B595" t="str">
            <v>7AM260</v>
          </cell>
          <cell r="C595">
            <v>-14915</v>
          </cell>
          <cell r="D595" t="str">
            <v>外科</v>
          </cell>
          <cell r="E595">
            <v>15258086656</v>
          </cell>
          <cell r="F595" t="str">
            <v>2021年</v>
          </cell>
          <cell r="G595" t="str">
            <v>规培研究生</v>
          </cell>
          <cell r="H595" t="str">
            <v>执业医师</v>
          </cell>
          <cell r="I595" t="str">
            <v>骨科</v>
          </cell>
        </row>
        <row r="595">
          <cell r="M595">
            <v>0</v>
          </cell>
          <cell r="N595">
            <v>0</v>
          </cell>
          <cell r="O595">
            <v>0</v>
          </cell>
          <cell r="P595">
            <v>0</v>
          </cell>
          <cell r="Q595">
            <v>20</v>
          </cell>
          <cell r="R595">
            <v>100</v>
          </cell>
          <cell r="S595">
            <v>150</v>
          </cell>
          <cell r="T595">
            <v>150</v>
          </cell>
          <cell r="U595">
            <v>100</v>
          </cell>
          <cell r="V595">
            <v>100</v>
          </cell>
          <cell r="W595">
            <v>0</v>
          </cell>
          <cell r="X595">
            <v>100</v>
          </cell>
          <cell r="Y595">
            <v>21</v>
          </cell>
        </row>
        <row r="596">
          <cell r="B596" t="str">
            <v>7AM261</v>
          </cell>
          <cell r="C596">
            <v>-14916</v>
          </cell>
          <cell r="D596" t="str">
            <v>外科（心胸外科）</v>
          </cell>
          <cell r="E596">
            <v>15057765528</v>
          </cell>
          <cell r="F596" t="str">
            <v>2021年</v>
          </cell>
          <cell r="G596" t="str">
            <v>规培研究生</v>
          </cell>
          <cell r="H596" t="str">
            <v>执业医师</v>
          </cell>
          <cell r="I596" t="str">
            <v>ICU（SICU）</v>
          </cell>
        </row>
        <row r="596">
          <cell r="M596">
            <v>0</v>
          </cell>
          <cell r="N596">
            <v>0</v>
          </cell>
          <cell r="O596">
            <v>0</v>
          </cell>
          <cell r="P596">
            <v>0</v>
          </cell>
          <cell r="Q596">
            <v>0</v>
          </cell>
          <cell r="R596">
            <v>100</v>
          </cell>
          <cell r="S596">
            <v>150</v>
          </cell>
          <cell r="T596">
            <v>150</v>
          </cell>
          <cell r="U596">
            <v>100</v>
          </cell>
          <cell r="V596">
            <v>100</v>
          </cell>
          <cell r="W596">
            <v>0</v>
          </cell>
          <cell r="X596">
            <v>100</v>
          </cell>
          <cell r="Y596">
            <v>21</v>
          </cell>
        </row>
        <row r="597">
          <cell r="B597" t="str">
            <v>7AM262</v>
          </cell>
          <cell r="C597">
            <v>-14917</v>
          </cell>
          <cell r="D597" t="str">
            <v>外科（心胸外科）</v>
          </cell>
          <cell r="E597">
            <v>15868539990</v>
          </cell>
          <cell r="F597" t="str">
            <v>2021年</v>
          </cell>
          <cell r="G597" t="str">
            <v>规培研究生</v>
          </cell>
          <cell r="H597" t="str">
            <v>执业医师</v>
          </cell>
          <cell r="I597" t="str">
            <v>泌尿外科</v>
          </cell>
        </row>
        <row r="597">
          <cell r="M597">
            <v>0</v>
          </cell>
          <cell r="N597">
            <v>0</v>
          </cell>
          <cell r="O597">
            <v>0</v>
          </cell>
          <cell r="P597">
            <v>0</v>
          </cell>
          <cell r="Q597">
            <v>0</v>
          </cell>
          <cell r="R597">
            <v>100</v>
          </cell>
          <cell r="S597">
            <v>150</v>
          </cell>
          <cell r="T597">
            <v>150</v>
          </cell>
          <cell r="U597">
            <v>100</v>
          </cell>
          <cell r="V597">
            <v>100</v>
          </cell>
          <cell r="W597">
            <v>0</v>
          </cell>
          <cell r="X597">
            <v>100</v>
          </cell>
          <cell r="Y597">
            <v>21</v>
          </cell>
        </row>
        <row r="598">
          <cell r="B598" t="str">
            <v>7AM263</v>
          </cell>
          <cell r="C598">
            <v>-14918</v>
          </cell>
          <cell r="D598" t="str">
            <v>外科（心胸外科）</v>
          </cell>
          <cell r="E598">
            <v>15727816998</v>
          </cell>
          <cell r="F598" t="str">
            <v>2021年</v>
          </cell>
          <cell r="G598" t="str">
            <v>规培研究生</v>
          </cell>
          <cell r="H598" t="str">
            <v>执业医师</v>
          </cell>
          <cell r="I598" t="str">
            <v>血管外科</v>
          </cell>
        </row>
        <row r="598">
          <cell r="M598">
            <v>0</v>
          </cell>
          <cell r="N598">
            <v>0</v>
          </cell>
          <cell r="O598">
            <v>0</v>
          </cell>
          <cell r="P598">
            <v>0</v>
          </cell>
          <cell r="Q598">
            <v>0</v>
          </cell>
          <cell r="R598">
            <v>100</v>
          </cell>
          <cell r="S598">
            <v>150</v>
          </cell>
          <cell r="T598">
            <v>150</v>
          </cell>
          <cell r="U598">
            <v>100</v>
          </cell>
          <cell r="V598">
            <v>100</v>
          </cell>
          <cell r="W598">
            <v>0</v>
          </cell>
          <cell r="X598">
            <v>100</v>
          </cell>
          <cell r="Y598">
            <v>21</v>
          </cell>
        </row>
        <row r="599">
          <cell r="B599" t="str">
            <v>7AM266</v>
          </cell>
          <cell r="C599">
            <v>-14921</v>
          </cell>
          <cell r="D599" t="str">
            <v>外科（神经外科方向）</v>
          </cell>
          <cell r="E599">
            <v>15888271121</v>
          </cell>
          <cell r="F599" t="str">
            <v>2021年</v>
          </cell>
          <cell r="G599" t="str">
            <v>规培研究生</v>
          </cell>
          <cell r="H599" t="str">
            <v>执业医师</v>
          </cell>
          <cell r="I599" t="str">
            <v>肝胆外科</v>
          </cell>
        </row>
        <row r="599">
          <cell r="M599">
            <v>0</v>
          </cell>
          <cell r="N599">
            <v>0</v>
          </cell>
          <cell r="O599">
            <v>0</v>
          </cell>
          <cell r="P599">
            <v>0</v>
          </cell>
          <cell r="Q599">
            <v>0</v>
          </cell>
          <cell r="R599">
            <v>100</v>
          </cell>
          <cell r="S599">
            <v>150</v>
          </cell>
          <cell r="T599">
            <v>150</v>
          </cell>
          <cell r="U599">
            <v>100</v>
          </cell>
          <cell r="V599">
            <v>100</v>
          </cell>
          <cell r="W599">
            <v>0</v>
          </cell>
          <cell r="X599">
            <v>100</v>
          </cell>
          <cell r="Y599">
            <v>21</v>
          </cell>
        </row>
        <row r="600">
          <cell r="B600" t="str">
            <v>7AM267</v>
          </cell>
          <cell r="C600">
            <v>-14922</v>
          </cell>
          <cell r="D600" t="str">
            <v>外科（心胸外科）</v>
          </cell>
          <cell r="E600">
            <v>18815015279</v>
          </cell>
          <cell r="F600" t="str">
            <v>2021年</v>
          </cell>
          <cell r="G600" t="str">
            <v>规培研究生</v>
          </cell>
          <cell r="H600" t="str">
            <v>执业医师</v>
          </cell>
          <cell r="I600" t="str">
            <v>肝胆外科</v>
          </cell>
        </row>
        <row r="600">
          <cell r="M600">
            <v>0</v>
          </cell>
          <cell r="N600">
            <v>0</v>
          </cell>
          <cell r="O600">
            <v>0</v>
          </cell>
          <cell r="P600">
            <v>0</v>
          </cell>
          <cell r="Q600">
            <v>0</v>
          </cell>
          <cell r="R600">
            <v>100</v>
          </cell>
          <cell r="S600">
            <v>150</v>
          </cell>
          <cell r="T600">
            <v>150</v>
          </cell>
          <cell r="U600">
            <v>100</v>
          </cell>
          <cell r="V600">
            <v>100</v>
          </cell>
          <cell r="W600">
            <v>0</v>
          </cell>
          <cell r="X600">
            <v>100</v>
          </cell>
          <cell r="Y600">
            <v>21</v>
          </cell>
        </row>
        <row r="601">
          <cell r="B601" t="str">
            <v>7AM268</v>
          </cell>
          <cell r="C601">
            <v>-14923</v>
          </cell>
          <cell r="D601" t="str">
            <v>外科（心胸外科）</v>
          </cell>
          <cell r="E601">
            <v>18267735255</v>
          </cell>
          <cell r="F601" t="str">
            <v>2021年</v>
          </cell>
          <cell r="G601" t="str">
            <v>规培研究生</v>
          </cell>
          <cell r="H601" t="str">
            <v>执业医师</v>
          </cell>
          <cell r="I601" t="str">
            <v>骨科</v>
          </cell>
        </row>
        <row r="601">
          <cell r="M601">
            <v>0</v>
          </cell>
          <cell r="N601">
            <v>0</v>
          </cell>
          <cell r="O601">
            <v>0</v>
          </cell>
          <cell r="P601">
            <v>0</v>
          </cell>
          <cell r="Q601">
            <v>0</v>
          </cell>
          <cell r="R601">
            <v>100</v>
          </cell>
          <cell r="S601">
            <v>150</v>
          </cell>
          <cell r="T601">
            <v>150</v>
          </cell>
          <cell r="U601">
            <v>100</v>
          </cell>
          <cell r="V601">
            <v>100</v>
          </cell>
          <cell r="W601">
            <v>0</v>
          </cell>
          <cell r="X601">
            <v>100</v>
          </cell>
          <cell r="Y601">
            <v>21</v>
          </cell>
        </row>
        <row r="602">
          <cell r="B602" t="str">
            <v>7AM269</v>
          </cell>
          <cell r="C602">
            <v>-14924</v>
          </cell>
          <cell r="D602" t="str">
            <v>外科（心胸外科）</v>
          </cell>
          <cell r="E602">
            <v>15336899656</v>
          </cell>
          <cell r="F602" t="str">
            <v>2021年</v>
          </cell>
          <cell r="G602" t="str">
            <v>规培研究生</v>
          </cell>
          <cell r="H602" t="str">
            <v>执业医师</v>
          </cell>
          <cell r="I602" t="str">
            <v>急诊外科门急诊（含创伤外科）</v>
          </cell>
        </row>
        <row r="602">
          <cell r="M602">
            <v>0</v>
          </cell>
          <cell r="N602">
            <v>0</v>
          </cell>
          <cell r="O602">
            <v>0</v>
          </cell>
          <cell r="P602">
            <v>0</v>
          </cell>
          <cell r="Q602">
            <v>0</v>
          </cell>
          <cell r="R602">
            <v>100</v>
          </cell>
          <cell r="S602">
            <v>150</v>
          </cell>
          <cell r="T602">
            <v>150</v>
          </cell>
          <cell r="U602">
            <v>100</v>
          </cell>
          <cell r="V602">
            <v>100</v>
          </cell>
          <cell r="W602">
            <v>0</v>
          </cell>
          <cell r="X602">
            <v>100</v>
          </cell>
          <cell r="Y602">
            <v>21</v>
          </cell>
        </row>
        <row r="603">
          <cell r="B603" t="str">
            <v>7AM270</v>
          </cell>
          <cell r="C603">
            <v>-14925</v>
          </cell>
          <cell r="D603" t="str">
            <v>外科（神经外科方向）</v>
          </cell>
          <cell r="E603">
            <v>18357433791</v>
          </cell>
          <cell r="F603" t="str">
            <v>2021年</v>
          </cell>
          <cell r="G603" t="str">
            <v>规培研究生</v>
          </cell>
          <cell r="H603" t="str">
            <v>执业医师</v>
          </cell>
          <cell r="I603" t="str">
            <v>胃肠外科</v>
          </cell>
        </row>
        <row r="603">
          <cell r="M603">
            <v>0</v>
          </cell>
          <cell r="N603">
            <v>0</v>
          </cell>
          <cell r="O603">
            <v>0</v>
          </cell>
          <cell r="P603">
            <v>0</v>
          </cell>
          <cell r="Q603">
            <v>0</v>
          </cell>
          <cell r="R603">
            <v>100</v>
          </cell>
          <cell r="S603">
            <v>0</v>
          </cell>
          <cell r="T603">
            <v>0</v>
          </cell>
          <cell r="U603">
            <v>0</v>
          </cell>
          <cell r="V603">
            <v>0</v>
          </cell>
          <cell r="W603">
            <v>0</v>
          </cell>
          <cell r="X603">
            <v>100</v>
          </cell>
          <cell r="Y603">
            <v>21</v>
          </cell>
        </row>
        <row r="604">
          <cell r="B604" t="str">
            <v>7AM271</v>
          </cell>
          <cell r="C604">
            <v>-14926</v>
          </cell>
          <cell r="D604" t="str">
            <v>外科</v>
          </cell>
          <cell r="E604">
            <v>15067726663</v>
          </cell>
          <cell r="F604" t="str">
            <v>2021年</v>
          </cell>
          <cell r="G604" t="str">
            <v>规培研究生</v>
          </cell>
          <cell r="H604" t="str">
            <v>执业医师</v>
          </cell>
          <cell r="I604" t="str">
            <v>肝胆外科</v>
          </cell>
        </row>
        <row r="604">
          <cell r="M604">
            <v>0</v>
          </cell>
          <cell r="N604">
            <v>0</v>
          </cell>
          <cell r="O604">
            <v>0</v>
          </cell>
          <cell r="P604">
            <v>0</v>
          </cell>
          <cell r="Q604">
            <v>0</v>
          </cell>
          <cell r="R604">
            <v>100</v>
          </cell>
          <cell r="S604">
            <v>150</v>
          </cell>
          <cell r="T604">
            <v>150</v>
          </cell>
          <cell r="U604">
            <v>100</v>
          </cell>
          <cell r="V604">
            <v>100</v>
          </cell>
          <cell r="W604">
            <v>0</v>
          </cell>
          <cell r="X604">
            <v>100</v>
          </cell>
          <cell r="Y604">
            <v>21</v>
          </cell>
        </row>
        <row r="605">
          <cell r="B605" t="str">
            <v>7AM275</v>
          </cell>
          <cell r="C605">
            <v>-14930</v>
          </cell>
          <cell r="D605" t="str">
            <v>外科</v>
          </cell>
          <cell r="E605">
            <v>13857754644</v>
          </cell>
          <cell r="F605" t="str">
            <v>2021年</v>
          </cell>
          <cell r="G605" t="str">
            <v>规培研究生</v>
          </cell>
          <cell r="H605" t="str">
            <v>执业医师</v>
          </cell>
          <cell r="I605" t="str">
            <v>血管外科</v>
          </cell>
        </row>
        <row r="605">
          <cell r="M605">
            <v>0</v>
          </cell>
          <cell r="N605">
            <v>20</v>
          </cell>
          <cell r="O605">
            <v>0</v>
          </cell>
          <cell r="P605">
            <v>20</v>
          </cell>
          <cell r="Q605">
            <v>0</v>
          </cell>
          <cell r="R605">
            <v>100</v>
          </cell>
          <cell r="S605">
            <v>150</v>
          </cell>
          <cell r="T605">
            <v>150</v>
          </cell>
          <cell r="U605">
            <v>100</v>
          </cell>
          <cell r="V605">
            <v>100</v>
          </cell>
          <cell r="W605">
            <v>0</v>
          </cell>
          <cell r="X605">
            <v>100</v>
          </cell>
          <cell r="Y605">
            <v>21</v>
          </cell>
        </row>
        <row r="606">
          <cell r="B606" t="str">
            <v>7AM276</v>
          </cell>
          <cell r="C606">
            <v>-14931</v>
          </cell>
          <cell r="D606" t="str">
            <v>外科（神经外科方向）</v>
          </cell>
          <cell r="E606">
            <v>18867745318</v>
          </cell>
          <cell r="F606" t="str">
            <v>2021年</v>
          </cell>
          <cell r="G606" t="str">
            <v>规培研究生</v>
          </cell>
          <cell r="H606" t="str">
            <v>执业医师</v>
          </cell>
          <cell r="I606" t="str">
            <v>神经外科（急诊）</v>
          </cell>
        </row>
        <row r="606">
          <cell r="M606">
            <v>0</v>
          </cell>
          <cell r="N606">
            <v>0</v>
          </cell>
          <cell r="O606">
            <v>0</v>
          </cell>
          <cell r="P606">
            <v>0</v>
          </cell>
          <cell r="Q606">
            <v>0</v>
          </cell>
          <cell r="R606">
            <v>100</v>
          </cell>
          <cell r="S606">
            <v>150</v>
          </cell>
          <cell r="T606">
            <v>150</v>
          </cell>
          <cell r="U606">
            <v>100</v>
          </cell>
          <cell r="V606">
            <v>100</v>
          </cell>
          <cell r="W606">
            <v>0</v>
          </cell>
          <cell r="X606">
            <v>100</v>
          </cell>
          <cell r="Y606">
            <v>21</v>
          </cell>
        </row>
        <row r="607">
          <cell r="B607" t="str">
            <v>7AM277</v>
          </cell>
          <cell r="C607">
            <v>-14932</v>
          </cell>
          <cell r="D607" t="str">
            <v>外科（神经外科方向）</v>
          </cell>
          <cell r="E607">
            <v>13631200086</v>
          </cell>
          <cell r="F607" t="str">
            <v>2021年</v>
          </cell>
          <cell r="G607" t="str">
            <v>规培研究生</v>
          </cell>
          <cell r="H607" t="str">
            <v>执业医师</v>
          </cell>
          <cell r="I607" t="str">
            <v>血管外科</v>
          </cell>
        </row>
        <row r="607">
          <cell r="M607">
            <v>0</v>
          </cell>
          <cell r="N607">
            <v>0</v>
          </cell>
          <cell r="O607">
            <v>0</v>
          </cell>
          <cell r="P607">
            <v>0</v>
          </cell>
          <cell r="Q607">
            <v>0</v>
          </cell>
          <cell r="R607">
            <v>100</v>
          </cell>
          <cell r="S607">
            <v>150</v>
          </cell>
          <cell r="T607">
            <v>150</v>
          </cell>
          <cell r="U607">
            <v>100</v>
          </cell>
          <cell r="V607">
            <v>100</v>
          </cell>
          <cell r="W607">
            <v>0</v>
          </cell>
          <cell r="X607">
            <v>100</v>
          </cell>
          <cell r="Y607">
            <v>21</v>
          </cell>
        </row>
        <row r="608">
          <cell r="B608" t="str">
            <v>7AM278</v>
          </cell>
          <cell r="C608">
            <v>-14933</v>
          </cell>
          <cell r="D608" t="str">
            <v>外科（神经外科方向）</v>
          </cell>
          <cell r="E608">
            <v>13858881301</v>
          </cell>
          <cell r="F608" t="str">
            <v>2021年</v>
          </cell>
          <cell r="G608" t="str">
            <v>规培研究生</v>
          </cell>
          <cell r="H608" t="str">
            <v>执业医师</v>
          </cell>
          <cell r="I608" t="str">
            <v>心胸外科</v>
          </cell>
        </row>
        <row r="608">
          <cell r="M608">
            <v>0</v>
          </cell>
          <cell r="N608">
            <v>0</v>
          </cell>
          <cell r="O608">
            <v>0</v>
          </cell>
          <cell r="P608">
            <v>0</v>
          </cell>
          <cell r="Q608">
            <v>0</v>
          </cell>
          <cell r="R608">
            <v>100</v>
          </cell>
          <cell r="S608">
            <v>150</v>
          </cell>
          <cell r="T608">
            <v>150</v>
          </cell>
          <cell r="U608">
            <v>100</v>
          </cell>
          <cell r="V608">
            <v>100</v>
          </cell>
          <cell r="W608">
            <v>0</v>
          </cell>
          <cell r="X608">
            <v>100</v>
          </cell>
          <cell r="Y608">
            <v>21</v>
          </cell>
        </row>
        <row r="609">
          <cell r="B609" t="str">
            <v>7AM279</v>
          </cell>
          <cell r="C609">
            <v>-14934</v>
          </cell>
          <cell r="D609" t="str">
            <v>外科（神经外科方向）</v>
          </cell>
          <cell r="E609">
            <v>13780157569</v>
          </cell>
          <cell r="F609" t="str">
            <v>2021年</v>
          </cell>
          <cell r="G609" t="str">
            <v>规培研究生</v>
          </cell>
          <cell r="H609" t="str">
            <v>执业医师</v>
          </cell>
          <cell r="I609" t="str">
            <v>骨科</v>
          </cell>
        </row>
        <row r="609">
          <cell r="M609">
            <v>0</v>
          </cell>
          <cell r="N609">
            <v>0</v>
          </cell>
          <cell r="O609">
            <v>0</v>
          </cell>
          <cell r="P609">
            <v>0</v>
          </cell>
          <cell r="Q609">
            <v>0</v>
          </cell>
          <cell r="R609">
            <v>100</v>
          </cell>
          <cell r="S609">
            <v>150</v>
          </cell>
          <cell r="T609">
            <v>150</v>
          </cell>
          <cell r="U609">
            <v>100</v>
          </cell>
          <cell r="V609">
            <v>100</v>
          </cell>
          <cell r="W609">
            <v>0</v>
          </cell>
          <cell r="X609">
            <v>100</v>
          </cell>
          <cell r="Y609">
            <v>21</v>
          </cell>
        </row>
        <row r="610">
          <cell r="B610" t="str">
            <v>7AM280</v>
          </cell>
          <cell r="C610">
            <v>-14935</v>
          </cell>
          <cell r="D610" t="str">
            <v>外科（神经外科方向）</v>
          </cell>
          <cell r="E610">
            <v>13868579559</v>
          </cell>
          <cell r="F610" t="str">
            <v>2021年</v>
          </cell>
          <cell r="G610" t="str">
            <v>规培研究生</v>
          </cell>
          <cell r="H610" t="str">
            <v>执业医师</v>
          </cell>
          <cell r="I610" t="str">
            <v>神经内科</v>
          </cell>
        </row>
        <row r="610">
          <cell r="M610">
            <v>0</v>
          </cell>
          <cell r="N610">
            <v>0</v>
          </cell>
          <cell r="O610">
            <v>0</v>
          </cell>
          <cell r="P610">
            <v>0</v>
          </cell>
          <cell r="Q610">
            <v>20</v>
          </cell>
          <cell r="R610">
            <v>100</v>
          </cell>
          <cell r="S610">
            <v>150</v>
          </cell>
          <cell r="T610">
            <v>150</v>
          </cell>
          <cell r="U610">
            <v>100</v>
          </cell>
          <cell r="V610">
            <v>100</v>
          </cell>
          <cell r="W610">
            <v>0</v>
          </cell>
          <cell r="X610">
            <v>100</v>
          </cell>
          <cell r="Y610">
            <v>21</v>
          </cell>
        </row>
        <row r="611">
          <cell r="B611" t="str">
            <v>7AM281</v>
          </cell>
          <cell r="C611">
            <v>-14936</v>
          </cell>
          <cell r="D611" t="str">
            <v>外科（神经外科方向）</v>
          </cell>
          <cell r="E611">
            <v>15888718265</v>
          </cell>
          <cell r="F611" t="str">
            <v>2021年</v>
          </cell>
          <cell r="G611" t="str">
            <v>规培研究生</v>
          </cell>
          <cell r="H611" t="str">
            <v>执业医师</v>
          </cell>
          <cell r="I611" t="str">
            <v>神经内科</v>
          </cell>
        </row>
        <row r="611">
          <cell r="M611">
            <v>0</v>
          </cell>
          <cell r="N611">
            <v>0</v>
          </cell>
          <cell r="O611">
            <v>0</v>
          </cell>
          <cell r="P611">
            <v>0</v>
          </cell>
          <cell r="Q611">
            <v>0</v>
          </cell>
          <cell r="R611">
            <v>100</v>
          </cell>
          <cell r="S611">
            <v>150</v>
          </cell>
          <cell r="T611">
            <v>150</v>
          </cell>
          <cell r="U611">
            <v>100</v>
          </cell>
          <cell r="V611">
            <v>100</v>
          </cell>
          <cell r="W611">
            <v>0</v>
          </cell>
          <cell r="X611">
            <v>100</v>
          </cell>
          <cell r="Y611">
            <v>21</v>
          </cell>
        </row>
        <row r="612">
          <cell r="B612" t="str">
            <v>7AM282</v>
          </cell>
          <cell r="C612">
            <v>-14937</v>
          </cell>
          <cell r="D612" t="str">
            <v>骨科</v>
          </cell>
          <cell r="E612">
            <v>15868713868</v>
          </cell>
          <cell r="F612" t="str">
            <v>2021年</v>
          </cell>
          <cell r="G612" t="str">
            <v>规培研究生</v>
          </cell>
          <cell r="H612" t="str">
            <v>执业医师</v>
          </cell>
          <cell r="I612" t="str">
            <v>胃肠外科</v>
          </cell>
        </row>
        <row r="612">
          <cell r="M612">
            <v>0</v>
          </cell>
          <cell r="N612">
            <v>0</v>
          </cell>
          <cell r="O612">
            <v>0</v>
          </cell>
          <cell r="P612">
            <v>0</v>
          </cell>
          <cell r="Q612">
            <v>0</v>
          </cell>
          <cell r="R612">
            <v>100</v>
          </cell>
          <cell r="S612">
            <v>150</v>
          </cell>
          <cell r="T612">
            <v>150</v>
          </cell>
          <cell r="U612">
            <v>0</v>
          </cell>
          <cell r="V612">
            <v>0</v>
          </cell>
          <cell r="W612">
            <v>0</v>
          </cell>
          <cell r="X612">
            <v>100</v>
          </cell>
          <cell r="Y612">
            <v>21</v>
          </cell>
        </row>
        <row r="613">
          <cell r="B613" t="str">
            <v>7AM283</v>
          </cell>
          <cell r="C613">
            <v>-14938</v>
          </cell>
          <cell r="D613" t="str">
            <v>骨科</v>
          </cell>
          <cell r="E613">
            <v>18815138138</v>
          </cell>
          <cell r="F613" t="str">
            <v>2021年</v>
          </cell>
          <cell r="G613" t="str">
            <v>规培研究生</v>
          </cell>
          <cell r="H613" t="str">
            <v>执业医师</v>
          </cell>
          <cell r="I613" t="str">
            <v>骨科（关节与矫形外科）</v>
          </cell>
        </row>
        <row r="613">
          <cell r="M613">
            <v>0</v>
          </cell>
          <cell r="N613">
            <v>0</v>
          </cell>
          <cell r="O613">
            <v>0</v>
          </cell>
          <cell r="P613">
            <v>0</v>
          </cell>
          <cell r="Q613">
            <v>0</v>
          </cell>
          <cell r="R613">
            <v>100</v>
          </cell>
          <cell r="S613">
            <v>150</v>
          </cell>
          <cell r="T613">
            <v>150</v>
          </cell>
          <cell r="U613">
            <v>0</v>
          </cell>
          <cell r="V613">
            <v>100</v>
          </cell>
          <cell r="W613">
            <v>0</v>
          </cell>
          <cell r="X613">
            <v>100</v>
          </cell>
          <cell r="Y613">
            <v>21</v>
          </cell>
        </row>
        <row r="614">
          <cell r="B614" t="str">
            <v>7AM284</v>
          </cell>
          <cell r="C614">
            <v>-14939</v>
          </cell>
          <cell r="D614" t="str">
            <v>骨科</v>
          </cell>
          <cell r="E614">
            <v>18072126153</v>
          </cell>
          <cell r="F614" t="str">
            <v>2021年</v>
          </cell>
          <cell r="G614" t="str">
            <v>规培研究生</v>
          </cell>
          <cell r="H614" t="str">
            <v>执业医师</v>
          </cell>
          <cell r="I614" t="str">
            <v>骨科（创伤骨科）</v>
          </cell>
        </row>
        <row r="614">
          <cell r="M614">
            <v>0</v>
          </cell>
          <cell r="N614">
            <v>0</v>
          </cell>
          <cell r="O614">
            <v>0</v>
          </cell>
          <cell r="P614">
            <v>0</v>
          </cell>
          <cell r="Q614">
            <v>0</v>
          </cell>
          <cell r="R614">
            <v>100</v>
          </cell>
          <cell r="S614">
            <v>0</v>
          </cell>
          <cell r="T614">
            <v>0</v>
          </cell>
          <cell r="U614">
            <v>0</v>
          </cell>
          <cell r="V614">
            <v>0</v>
          </cell>
          <cell r="W614">
            <v>0</v>
          </cell>
          <cell r="X614">
            <v>100</v>
          </cell>
          <cell r="Y614">
            <v>21</v>
          </cell>
        </row>
        <row r="615">
          <cell r="B615" t="str">
            <v>7AM285</v>
          </cell>
          <cell r="C615">
            <v>-14940</v>
          </cell>
          <cell r="D615" t="str">
            <v>骨科</v>
          </cell>
          <cell r="E615">
            <v>15888279398</v>
          </cell>
          <cell r="F615" t="str">
            <v>2021年</v>
          </cell>
          <cell r="G615" t="str">
            <v>规培研究生</v>
          </cell>
          <cell r="H615" t="str">
            <v>执业医师</v>
          </cell>
          <cell r="I615" t="str">
            <v>放射科</v>
          </cell>
        </row>
        <row r="615">
          <cell r="M615">
            <v>0</v>
          </cell>
          <cell r="N615">
            <v>0</v>
          </cell>
          <cell r="O615">
            <v>0</v>
          </cell>
          <cell r="P615">
            <v>0</v>
          </cell>
          <cell r="Q615">
            <v>0</v>
          </cell>
          <cell r="R615">
            <v>100</v>
          </cell>
          <cell r="S615">
            <v>150</v>
          </cell>
          <cell r="T615">
            <v>150</v>
          </cell>
          <cell r="U615">
            <v>100</v>
          </cell>
          <cell r="V615">
            <v>100</v>
          </cell>
          <cell r="W615">
            <v>0</v>
          </cell>
          <cell r="X615">
            <v>100</v>
          </cell>
          <cell r="Y615">
            <v>21</v>
          </cell>
        </row>
        <row r="616">
          <cell r="B616" t="str">
            <v>7AM286</v>
          </cell>
          <cell r="C616">
            <v>-14941</v>
          </cell>
          <cell r="D616" t="str">
            <v>骨科</v>
          </cell>
          <cell r="E616">
            <v>15158716636</v>
          </cell>
          <cell r="F616" t="str">
            <v>2021年</v>
          </cell>
          <cell r="G616" t="str">
            <v>规培研究生</v>
          </cell>
          <cell r="H616" t="str">
            <v>无</v>
          </cell>
          <cell r="I616" t="str">
            <v>甲状腺外科+结直肠肛门外科</v>
          </cell>
        </row>
        <row r="616">
          <cell r="M616">
            <v>0</v>
          </cell>
          <cell r="N616">
            <v>0</v>
          </cell>
          <cell r="O616">
            <v>0</v>
          </cell>
          <cell r="P616">
            <v>0</v>
          </cell>
          <cell r="Q616">
            <v>0</v>
          </cell>
          <cell r="R616">
            <v>0</v>
          </cell>
          <cell r="S616">
            <v>0</v>
          </cell>
          <cell r="T616">
            <v>0</v>
          </cell>
          <cell r="U616">
            <v>0</v>
          </cell>
          <cell r="V616">
            <v>0</v>
          </cell>
          <cell r="W616">
            <v>0</v>
          </cell>
          <cell r="X616">
            <v>100</v>
          </cell>
          <cell r="Y616">
            <v>21</v>
          </cell>
        </row>
        <row r="617">
          <cell r="B617" t="str">
            <v>7AM287</v>
          </cell>
          <cell r="C617">
            <v>-14942</v>
          </cell>
          <cell r="D617" t="str">
            <v>骨科</v>
          </cell>
          <cell r="E617">
            <v>18334480072</v>
          </cell>
          <cell r="F617" t="str">
            <v>2021年</v>
          </cell>
          <cell r="G617" t="str">
            <v>规培研究生</v>
          </cell>
          <cell r="H617" t="str">
            <v>执业医师</v>
          </cell>
          <cell r="I617" t="str">
            <v>骨科（手外科）</v>
          </cell>
        </row>
        <row r="617">
          <cell r="M617">
            <v>0</v>
          </cell>
          <cell r="N617">
            <v>0</v>
          </cell>
          <cell r="O617">
            <v>0</v>
          </cell>
          <cell r="P617">
            <v>0</v>
          </cell>
          <cell r="Q617">
            <v>0</v>
          </cell>
          <cell r="R617">
            <v>100</v>
          </cell>
          <cell r="S617">
            <v>150</v>
          </cell>
          <cell r="T617">
            <v>150</v>
          </cell>
          <cell r="U617">
            <v>0</v>
          </cell>
          <cell r="V617">
            <v>0</v>
          </cell>
          <cell r="W617">
            <v>0</v>
          </cell>
          <cell r="X617">
            <v>100</v>
          </cell>
          <cell r="Y617">
            <v>21</v>
          </cell>
        </row>
        <row r="618">
          <cell r="B618" t="str">
            <v>7AM288</v>
          </cell>
          <cell r="C618">
            <v>-14943</v>
          </cell>
          <cell r="D618" t="str">
            <v>骨科</v>
          </cell>
          <cell r="E618">
            <v>15088928228</v>
          </cell>
          <cell r="F618" t="str">
            <v>2021年</v>
          </cell>
          <cell r="G618" t="str">
            <v>规培研究生</v>
          </cell>
          <cell r="H618" t="str">
            <v>执业医师</v>
          </cell>
          <cell r="I618" t="str">
            <v>骨科（手外科）</v>
          </cell>
        </row>
        <row r="618">
          <cell r="M618">
            <v>0</v>
          </cell>
          <cell r="N618">
            <v>0</v>
          </cell>
          <cell r="O618">
            <v>0</v>
          </cell>
          <cell r="P618">
            <v>0</v>
          </cell>
          <cell r="Q618">
            <v>0</v>
          </cell>
          <cell r="R618">
            <v>100</v>
          </cell>
          <cell r="S618">
            <v>150</v>
          </cell>
          <cell r="T618">
            <v>150</v>
          </cell>
          <cell r="U618">
            <v>100</v>
          </cell>
          <cell r="V618">
            <v>100</v>
          </cell>
          <cell r="W618">
            <v>0</v>
          </cell>
          <cell r="X618">
            <v>100</v>
          </cell>
          <cell r="Y618">
            <v>21</v>
          </cell>
        </row>
        <row r="619">
          <cell r="B619" t="str">
            <v>7AM289</v>
          </cell>
          <cell r="C619">
            <v>-14944</v>
          </cell>
          <cell r="D619" t="str">
            <v>骨科</v>
          </cell>
          <cell r="E619">
            <v>15258032778</v>
          </cell>
          <cell r="F619" t="str">
            <v>2021年</v>
          </cell>
          <cell r="G619" t="str">
            <v>规培研究生</v>
          </cell>
          <cell r="H619" t="str">
            <v>执业医师</v>
          </cell>
          <cell r="I619" t="str">
            <v>骨科（脊柱外科）</v>
          </cell>
        </row>
        <row r="619">
          <cell r="M619">
            <v>0</v>
          </cell>
          <cell r="N619">
            <v>0</v>
          </cell>
          <cell r="O619">
            <v>0</v>
          </cell>
          <cell r="P619">
            <v>0</v>
          </cell>
          <cell r="Q619">
            <v>0</v>
          </cell>
          <cell r="R619">
            <v>100</v>
          </cell>
          <cell r="S619">
            <v>150</v>
          </cell>
          <cell r="T619">
            <v>150</v>
          </cell>
          <cell r="U619">
            <v>100</v>
          </cell>
          <cell r="V619">
            <v>100</v>
          </cell>
          <cell r="W619">
            <v>0</v>
          </cell>
          <cell r="X619">
            <v>100</v>
          </cell>
          <cell r="Y619">
            <v>21</v>
          </cell>
        </row>
        <row r="620">
          <cell r="B620" t="str">
            <v>7AM290</v>
          </cell>
          <cell r="C620">
            <v>-14945</v>
          </cell>
          <cell r="D620" t="str">
            <v>妇产科</v>
          </cell>
          <cell r="E620">
            <v>15258098208</v>
          </cell>
          <cell r="F620" t="str">
            <v>2021年</v>
          </cell>
          <cell r="G620" t="str">
            <v>规培研究生</v>
          </cell>
          <cell r="H620" t="str">
            <v>执业医师</v>
          </cell>
          <cell r="I620" t="str">
            <v>妇科病房</v>
          </cell>
        </row>
        <row r="620">
          <cell r="M620">
            <v>0</v>
          </cell>
          <cell r="N620">
            <v>0</v>
          </cell>
          <cell r="O620">
            <v>0</v>
          </cell>
          <cell r="P620">
            <v>0</v>
          </cell>
          <cell r="Q620">
            <v>0</v>
          </cell>
          <cell r="R620">
            <v>100</v>
          </cell>
          <cell r="S620">
            <v>150</v>
          </cell>
          <cell r="T620">
            <v>150</v>
          </cell>
          <cell r="U620">
            <v>100</v>
          </cell>
          <cell r="V620">
            <v>100</v>
          </cell>
          <cell r="W620">
            <v>0</v>
          </cell>
          <cell r="X620">
            <v>100</v>
          </cell>
          <cell r="Y620">
            <v>21</v>
          </cell>
        </row>
        <row r="621">
          <cell r="B621" t="str">
            <v>7AM291</v>
          </cell>
          <cell r="C621">
            <v>-14946</v>
          </cell>
          <cell r="D621" t="str">
            <v>妇产科</v>
          </cell>
          <cell r="E621">
            <v>13588163387</v>
          </cell>
          <cell r="F621" t="str">
            <v>2021年</v>
          </cell>
          <cell r="G621" t="str">
            <v>规培研究生</v>
          </cell>
          <cell r="H621" t="str">
            <v>执业医师</v>
          </cell>
          <cell r="I621" t="str">
            <v>产科病房</v>
          </cell>
        </row>
        <row r="621">
          <cell r="M621">
            <v>0</v>
          </cell>
          <cell r="N621">
            <v>0</v>
          </cell>
          <cell r="O621">
            <v>0</v>
          </cell>
          <cell r="P621">
            <v>0</v>
          </cell>
          <cell r="Q621">
            <v>0</v>
          </cell>
          <cell r="R621">
            <v>100</v>
          </cell>
          <cell r="S621">
            <v>150</v>
          </cell>
          <cell r="T621">
            <v>150</v>
          </cell>
          <cell r="U621">
            <v>100</v>
          </cell>
          <cell r="V621">
            <v>100</v>
          </cell>
          <cell r="W621">
            <v>0</v>
          </cell>
          <cell r="X621">
            <v>100</v>
          </cell>
          <cell r="Y621">
            <v>21</v>
          </cell>
        </row>
        <row r="622">
          <cell r="B622" t="str">
            <v>7AM292</v>
          </cell>
          <cell r="C622">
            <v>-14947</v>
          </cell>
          <cell r="D622" t="str">
            <v>妇产科</v>
          </cell>
          <cell r="E622">
            <v>15397339043</v>
          </cell>
          <cell r="F622" t="str">
            <v>2021年</v>
          </cell>
          <cell r="G622" t="str">
            <v>规培研究生</v>
          </cell>
          <cell r="H622" t="str">
            <v>执业医师</v>
          </cell>
          <cell r="I622" t="str">
            <v>产科病房</v>
          </cell>
        </row>
        <row r="622">
          <cell r="M622">
            <v>0</v>
          </cell>
          <cell r="N622">
            <v>0</v>
          </cell>
          <cell r="O622">
            <v>0</v>
          </cell>
          <cell r="P622">
            <v>0</v>
          </cell>
          <cell r="Q622">
            <v>0</v>
          </cell>
          <cell r="R622">
            <v>100</v>
          </cell>
          <cell r="S622">
            <v>150</v>
          </cell>
          <cell r="T622">
            <v>150</v>
          </cell>
          <cell r="U622">
            <v>100</v>
          </cell>
          <cell r="V622">
            <v>100</v>
          </cell>
          <cell r="W622">
            <v>0</v>
          </cell>
          <cell r="X622">
            <v>100</v>
          </cell>
          <cell r="Y622">
            <v>21</v>
          </cell>
        </row>
        <row r="623">
          <cell r="B623" t="str">
            <v>7AM293</v>
          </cell>
          <cell r="C623">
            <v>-14948</v>
          </cell>
          <cell r="D623" t="str">
            <v>妇产科</v>
          </cell>
          <cell r="E623">
            <v>15968753386</v>
          </cell>
          <cell r="F623" t="str">
            <v>2021年</v>
          </cell>
          <cell r="G623" t="str">
            <v>规培研究生</v>
          </cell>
          <cell r="H623" t="str">
            <v>执业医师</v>
          </cell>
          <cell r="I623" t="str">
            <v>妇科门诊</v>
          </cell>
        </row>
        <row r="623">
          <cell r="M623">
            <v>0</v>
          </cell>
          <cell r="N623">
            <v>0</v>
          </cell>
          <cell r="O623">
            <v>0</v>
          </cell>
          <cell r="P623">
            <v>0</v>
          </cell>
          <cell r="Q623">
            <v>0</v>
          </cell>
          <cell r="R623">
            <v>100</v>
          </cell>
          <cell r="S623">
            <v>150</v>
          </cell>
          <cell r="T623">
            <v>150</v>
          </cell>
          <cell r="U623">
            <v>100</v>
          </cell>
          <cell r="V623">
            <v>100</v>
          </cell>
          <cell r="W623">
            <v>0</v>
          </cell>
          <cell r="X623">
            <v>100</v>
          </cell>
          <cell r="Y623">
            <v>21</v>
          </cell>
        </row>
        <row r="624">
          <cell r="B624" t="str">
            <v>7AM294</v>
          </cell>
          <cell r="C624">
            <v>-14949</v>
          </cell>
          <cell r="D624" t="str">
            <v>妇产科</v>
          </cell>
          <cell r="E624">
            <v>13857798355</v>
          </cell>
          <cell r="F624" t="str">
            <v>2021年</v>
          </cell>
          <cell r="G624" t="str">
            <v>规培研究生</v>
          </cell>
          <cell r="H624" t="str">
            <v>执业医师</v>
          </cell>
          <cell r="I624" t="str">
            <v>产科病房</v>
          </cell>
        </row>
        <row r="624">
          <cell r="M624">
            <v>0</v>
          </cell>
          <cell r="N624">
            <v>0</v>
          </cell>
          <cell r="O624">
            <v>0</v>
          </cell>
          <cell r="P624">
            <v>0</v>
          </cell>
          <cell r="Q624">
            <v>0</v>
          </cell>
          <cell r="R624">
            <v>100</v>
          </cell>
          <cell r="S624">
            <v>150</v>
          </cell>
          <cell r="T624">
            <v>150</v>
          </cell>
          <cell r="U624">
            <v>100</v>
          </cell>
          <cell r="V624">
            <v>100</v>
          </cell>
          <cell r="W624">
            <v>0</v>
          </cell>
          <cell r="X624">
            <v>100</v>
          </cell>
          <cell r="Y624">
            <v>21</v>
          </cell>
        </row>
        <row r="625">
          <cell r="B625" t="str">
            <v>7AM295</v>
          </cell>
          <cell r="C625">
            <v>-14950</v>
          </cell>
          <cell r="D625" t="str">
            <v>妇产科</v>
          </cell>
          <cell r="E625">
            <v>15858839198</v>
          </cell>
          <cell r="F625" t="str">
            <v>2021年</v>
          </cell>
          <cell r="G625" t="str">
            <v>规培研究生</v>
          </cell>
          <cell r="H625" t="str">
            <v>执业医师</v>
          </cell>
          <cell r="I625" t="str">
            <v>妇科门诊</v>
          </cell>
        </row>
        <row r="625">
          <cell r="M625">
            <v>0</v>
          </cell>
          <cell r="N625">
            <v>0</v>
          </cell>
          <cell r="O625">
            <v>0</v>
          </cell>
          <cell r="P625">
            <v>0</v>
          </cell>
          <cell r="Q625">
            <v>0</v>
          </cell>
          <cell r="R625">
            <v>100</v>
          </cell>
          <cell r="S625">
            <v>150</v>
          </cell>
          <cell r="T625">
            <v>150</v>
          </cell>
          <cell r="U625">
            <v>100</v>
          </cell>
          <cell r="V625">
            <v>100</v>
          </cell>
          <cell r="W625">
            <v>0</v>
          </cell>
          <cell r="X625">
            <v>100</v>
          </cell>
          <cell r="Y625">
            <v>21</v>
          </cell>
        </row>
        <row r="626">
          <cell r="B626" t="str">
            <v>7AM296</v>
          </cell>
          <cell r="C626">
            <v>-14951</v>
          </cell>
          <cell r="D626" t="str">
            <v>眼科</v>
          </cell>
          <cell r="E626">
            <v>18357373022</v>
          </cell>
          <cell r="F626" t="str">
            <v>2021年</v>
          </cell>
          <cell r="G626" t="str">
            <v>规培研究生</v>
          </cell>
          <cell r="H626" t="str">
            <v>无</v>
          </cell>
          <cell r="I626" t="str">
            <v>眼科（眼科门诊）</v>
          </cell>
        </row>
        <row r="626">
          <cell r="K626">
            <v>20</v>
          </cell>
          <cell r="L626">
            <v>20</v>
          </cell>
          <cell r="M626">
            <v>40</v>
          </cell>
          <cell r="N626">
            <v>0</v>
          </cell>
          <cell r="O626">
            <v>0</v>
          </cell>
          <cell r="P626">
            <v>40</v>
          </cell>
          <cell r="Q626">
            <v>20</v>
          </cell>
          <cell r="R626">
            <v>100</v>
          </cell>
          <cell r="S626">
            <v>150</v>
          </cell>
          <cell r="T626">
            <v>150</v>
          </cell>
          <cell r="U626">
            <v>100</v>
          </cell>
          <cell r="V626">
            <v>100</v>
          </cell>
          <cell r="W626">
            <v>0</v>
          </cell>
          <cell r="X626">
            <v>100</v>
          </cell>
          <cell r="Y626">
            <v>21</v>
          </cell>
        </row>
        <row r="627">
          <cell r="B627" t="str">
            <v>7AM297</v>
          </cell>
          <cell r="C627">
            <v>-14952</v>
          </cell>
          <cell r="D627" t="str">
            <v>耳鼻咽喉科</v>
          </cell>
          <cell r="E627">
            <v>18815138231</v>
          </cell>
          <cell r="F627" t="str">
            <v>2021年</v>
          </cell>
          <cell r="G627" t="str">
            <v>规培研究生</v>
          </cell>
          <cell r="H627" t="str">
            <v>执业医师</v>
          </cell>
          <cell r="I627" t="str">
            <v>耳鼻咽喉科（鼻科病房）</v>
          </cell>
        </row>
        <row r="627">
          <cell r="M627">
            <v>0</v>
          </cell>
          <cell r="N627">
            <v>0</v>
          </cell>
          <cell r="O627">
            <v>0</v>
          </cell>
          <cell r="P627">
            <v>0</v>
          </cell>
          <cell r="Q627">
            <v>0</v>
          </cell>
          <cell r="R627">
            <v>100</v>
          </cell>
          <cell r="S627">
            <v>150</v>
          </cell>
          <cell r="T627">
            <v>150</v>
          </cell>
          <cell r="U627">
            <v>100</v>
          </cell>
          <cell r="V627">
            <v>100</v>
          </cell>
          <cell r="W627">
            <v>0</v>
          </cell>
          <cell r="X627">
            <v>100</v>
          </cell>
          <cell r="Y627">
            <v>21</v>
          </cell>
        </row>
        <row r="628">
          <cell r="B628" t="str">
            <v>7AM298</v>
          </cell>
          <cell r="C628">
            <v>-14953</v>
          </cell>
          <cell r="D628" t="str">
            <v>耳鼻咽喉科</v>
          </cell>
          <cell r="E628">
            <v>17538516706</v>
          </cell>
          <cell r="F628" t="str">
            <v>2021年</v>
          </cell>
          <cell r="G628" t="str">
            <v>规培研究生</v>
          </cell>
          <cell r="H628" t="str">
            <v>执业医师</v>
          </cell>
          <cell r="I628" t="str">
            <v>ICU</v>
          </cell>
          <cell r="J628">
            <v>20</v>
          </cell>
          <cell r="K628">
            <v>20</v>
          </cell>
        </row>
        <row r="628">
          <cell r="M628">
            <v>40</v>
          </cell>
          <cell r="N628">
            <v>20</v>
          </cell>
          <cell r="O628">
            <v>60</v>
          </cell>
          <cell r="P628">
            <v>80</v>
          </cell>
          <cell r="Q628">
            <v>0</v>
          </cell>
          <cell r="R628">
            <v>100</v>
          </cell>
          <cell r="S628">
            <v>150</v>
          </cell>
          <cell r="T628">
            <v>150</v>
          </cell>
          <cell r="U628">
            <v>100</v>
          </cell>
          <cell r="V628">
            <v>100</v>
          </cell>
          <cell r="W628">
            <v>0</v>
          </cell>
          <cell r="X628">
            <v>100</v>
          </cell>
          <cell r="Y628">
            <v>21</v>
          </cell>
        </row>
        <row r="629">
          <cell r="B629" t="str">
            <v>7AM299</v>
          </cell>
          <cell r="C629">
            <v>-14954</v>
          </cell>
          <cell r="D629" t="str">
            <v>麻醉科</v>
          </cell>
          <cell r="E629">
            <v>15158670177</v>
          </cell>
          <cell r="F629" t="str">
            <v>2021年</v>
          </cell>
          <cell r="G629" t="str">
            <v>规培研究生</v>
          </cell>
          <cell r="H629" t="str">
            <v>执业医师</v>
          </cell>
          <cell r="I629" t="str">
            <v>麻醉科（妇产科麻醉）</v>
          </cell>
        </row>
        <row r="629">
          <cell r="M629">
            <v>0</v>
          </cell>
          <cell r="N629">
            <v>0</v>
          </cell>
          <cell r="O629">
            <v>0</v>
          </cell>
          <cell r="P629">
            <v>0</v>
          </cell>
          <cell r="Q629">
            <v>0</v>
          </cell>
          <cell r="R629">
            <v>100</v>
          </cell>
          <cell r="S629">
            <v>150</v>
          </cell>
          <cell r="T629">
            <v>150</v>
          </cell>
          <cell r="U629">
            <v>100</v>
          </cell>
          <cell r="V629">
            <v>100</v>
          </cell>
          <cell r="W629">
            <v>0</v>
          </cell>
          <cell r="X629">
            <v>100</v>
          </cell>
          <cell r="Y629">
            <v>21</v>
          </cell>
        </row>
        <row r="630">
          <cell r="B630" t="str">
            <v>7AM300</v>
          </cell>
          <cell r="C630">
            <v>-14955</v>
          </cell>
          <cell r="D630" t="str">
            <v>麻醉科</v>
          </cell>
          <cell r="E630">
            <v>15825622518</v>
          </cell>
          <cell r="F630" t="str">
            <v>2021年</v>
          </cell>
          <cell r="G630" t="str">
            <v>规培研究生</v>
          </cell>
          <cell r="H630" t="str">
            <v>执业医师</v>
          </cell>
          <cell r="I630" t="str">
            <v>麻醉科（小儿外科麻醉）</v>
          </cell>
        </row>
        <row r="630">
          <cell r="M630">
            <v>0</v>
          </cell>
          <cell r="N630">
            <v>0</v>
          </cell>
          <cell r="O630">
            <v>0</v>
          </cell>
          <cell r="P630">
            <v>0</v>
          </cell>
          <cell r="Q630">
            <v>0</v>
          </cell>
          <cell r="R630">
            <v>100</v>
          </cell>
          <cell r="S630">
            <v>150</v>
          </cell>
          <cell r="T630">
            <v>150</v>
          </cell>
          <cell r="U630">
            <v>100</v>
          </cell>
          <cell r="V630">
            <v>100</v>
          </cell>
          <cell r="W630">
            <v>0</v>
          </cell>
          <cell r="X630">
            <v>100</v>
          </cell>
          <cell r="Y630">
            <v>21</v>
          </cell>
        </row>
        <row r="631">
          <cell r="B631" t="str">
            <v>7AM301</v>
          </cell>
          <cell r="C631">
            <v>-14956</v>
          </cell>
          <cell r="D631" t="str">
            <v>麻醉科</v>
          </cell>
          <cell r="E631">
            <v>15258089958</v>
          </cell>
          <cell r="F631" t="str">
            <v>2021年</v>
          </cell>
          <cell r="G631" t="str">
            <v>规培研究生</v>
          </cell>
          <cell r="H631" t="str">
            <v>执业医师</v>
          </cell>
          <cell r="I631" t="str">
            <v>麻醉科（胸心血管外科麻醉）</v>
          </cell>
        </row>
        <row r="631">
          <cell r="M631">
            <v>0</v>
          </cell>
          <cell r="N631">
            <v>0</v>
          </cell>
          <cell r="O631">
            <v>0</v>
          </cell>
          <cell r="P631">
            <v>0</v>
          </cell>
          <cell r="Q631">
            <v>0</v>
          </cell>
          <cell r="R631">
            <v>100</v>
          </cell>
          <cell r="S631">
            <v>150</v>
          </cell>
          <cell r="T631">
            <v>150</v>
          </cell>
          <cell r="U631">
            <v>100</v>
          </cell>
          <cell r="V631">
            <v>100</v>
          </cell>
          <cell r="W631">
            <v>0</v>
          </cell>
          <cell r="X631">
            <v>100</v>
          </cell>
          <cell r="Y631">
            <v>21</v>
          </cell>
        </row>
        <row r="632">
          <cell r="B632" t="str">
            <v>7AM302</v>
          </cell>
          <cell r="C632">
            <v>-14957</v>
          </cell>
          <cell r="D632" t="str">
            <v>麻醉科</v>
          </cell>
          <cell r="E632">
            <v>15868096958</v>
          </cell>
          <cell r="F632" t="str">
            <v>2021年</v>
          </cell>
          <cell r="G632" t="str">
            <v>规培研究生</v>
          </cell>
          <cell r="H632" t="str">
            <v>执业医师</v>
          </cell>
          <cell r="I632" t="str">
            <v>麻醉科（普外科麻醉）</v>
          </cell>
        </row>
        <row r="632">
          <cell r="M632">
            <v>0</v>
          </cell>
          <cell r="N632">
            <v>0</v>
          </cell>
          <cell r="O632">
            <v>0</v>
          </cell>
          <cell r="P632">
            <v>0</v>
          </cell>
          <cell r="Q632">
            <v>0</v>
          </cell>
          <cell r="R632">
            <v>100</v>
          </cell>
          <cell r="S632">
            <v>0</v>
          </cell>
          <cell r="T632">
            <v>0</v>
          </cell>
          <cell r="U632">
            <v>0</v>
          </cell>
          <cell r="V632">
            <v>0</v>
          </cell>
          <cell r="W632">
            <v>0</v>
          </cell>
          <cell r="X632">
            <v>100</v>
          </cell>
          <cell r="Y632">
            <v>21</v>
          </cell>
        </row>
        <row r="633">
          <cell r="B633" t="str">
            <v>7AM303</v>
          </cell>
          <cell r="C633">
            <v>-14958</v>
          </cell>
          <cell r="D633" t="str">
            <v>麻醉科</v>
          </cell>
          <cell r="E633">
            <v>13588810740</v>
          </cell>
          <cell r="F633" t="str">
            <v>2021年</v>
          </cell>
          <cell r="G633" t="str">
            <v>规培研究生</v>
          </cell>
          <cell r="H633" t="str">
            <v>执业医师</v>
          </cell>
          <cell r="I633" t="str">
            <v>ICU</v>
          </cell>
        </row>
        <row r="633">
          <cell r="M633">
            <v>0</v>
          </cell>
          <cell r="N633">
            <v>0</v>
          </cell>
          <cell r="O633">
            <v>0</v>
          </cell>
          <cell r="P633">
            <v>0</v>
          </cell>
          <cell r="Q633">
            <v>0</v>
          </cell>
          <cell r="R633">
            <v>100</v>
          </cell>
          <cell r="S633">
            <v>150</v>
          </cell>
          <cell r="T633">
            <v>150</v>
          </cell>
          <cell r="U633">
            <v>100</v>
          </cell>
          <cell r="V633">
            <v>100</v>
          </cell>
          <cell r="W633">
            <v>0</v>
          </cell>
          <cell r="X633">
            <v>100</v>
          </cell>
          <cell r="Y633">
            <v>21</v>
          </cell>
        </row>
        <row r="634">
          <cell r="B634" t="str">
            <v>7AM304</v>
          </cell>
          <cell r="C634">
            <v>-14959</v>
          </cell>
          <cell r="D634" t="str">
            <v>麻醉科</v>
          </cell>
          <cell r="E634">
            <v>15868708123</v>
          </cell>
          <cell r="F634" t="str">
            <v>2021年</v>
          </cell>
          <cell r="G634" t="str">
            <v>规培研究生</v>
          </cell>
          <cell r="H634" t="str">
            <v>执业医师</v>
          </cell>
          <cell r="I634" t="str">
            <v>麻醉科（神经外科麻醉）</v>
          </cell>
        </row>
        <row r="634">
          <cell r="M634">
            <v>0</v>
          </cell>
          <cell r="N634">
            <v>0</v>
          </cell>
          <cell r="O634">
            <v>20</v>
          </cell>
          <cell r="P634">
            <v>20</v>
          </cell>
          <cell r="Q634">
            <v>0</v>
          </cell>
          <cell r="R634">
            <v>100</v>
          </cell>
          <cell r="S634">
            <v>150</v>
          </cell>
          <cell r="T634">
            <v>150</v>
          </cell>
          <cell r="U634">
            <v>100</v>
          </cell>
          <cell r="V634">
            <v>100</v>
          </cell>
          <cell r="W634">
            <v>0</v>
          </cell>
          <cell r="X634">
            <v>100</v>
          </cell>
          <cell r="Y634">
            <v>21</v>
          </cell>
        </row>
        <row r="635">
          <cell r="B635" t="str">
            <v>7AM305</v>
          </cell>
          <cell r="C635">
            <v>-14960</v>
          </cell>
          <cell r="D635" t="str">
            <v>麻醉科</v>
          </cell>
          <cell r="E635">
            <v>15279871301</v>
          </cell>
          <cell r="F635" t="str">
            <v>2021年</v>
          </cell>
          <cell r="G635" t="str">
            <v>规培研究生</v>
          </cell>
          <cell r="H635" t="str">
            <v>执业医师</v>
          </cell>
          <cell r="I635" t="str">
            <v>麻醉科（妇产科麻醉）</v>
          </cell>
        </row>
        <row r="635">
          <cell r="M635">
            <v>0</v>
          </cell>
          <cell r="N635">
            <v>0</v>
          </cell>
          <cell r="O635">
            <v>0</v>
          </cell>
          <cell r="P635">
            <v>0</v>
          </cell>
          <cell r="Q635">
            <v>0</v>
          </cell>
          <cell r="R635">
            <v>100</v>
          </cell>
          <cell r="S635">
            <v>150</v>
          </cell>
          <cell r="T635">
            <v>150</v>
          </cell>
          <cell r="U635">
            <v>100</v>
          </cell>
          <cell r="V635">
            <v>100</v>
          </cell>
          <cell r="W635">
            <v>0</v>
          </cell>
          <cell r="X635">
            <v>100</v>
          </cell>
          <cell r="Y635">
            <v>21</v>
          </cell>
        </row>
        <row r="636">
          <cell r="B636" t="str">
            <v>7AM306</v>
          </cell>
          <cell r="C636">
            <v>-14961</v>
          </cell>
          <cell r="D636" t="str">
            <v>麻醉科</v>
          </cell>
          <cell r="E636">
            <v>15868713188</v>
          </cell>
          <cell r="F636" t="str">
            <v>2021年</v>
          </cell>
          <cell r="G636" t="str">
            <v>规培研究生</v>
          </cell>
          <cell r="H636" t="str">
            <v>执业医师</v>
          </cell>
          <cell r="I636" t="str">
            <v>麻醉科（神经外科麻醉）</v>
          </cell>
        </row>
        <row r="636">
          <cell r="M636">
            <v>0</v>
          </cell>
          <cell r="N636">
            <v>0</v>
          </cell>
          <cell r="O636">
            <v>20</v>
          </cell>
          <cell r="P636">
            <v>20</v>
          </cell>
          <cell r="Q636">
            <v>0</v>
          </cell>
          <cell r="R636">
            <v>100</v>
          </cell>
          <cell r="S636">
            <v>150</v>
          </cell>
          <cell r="T636">
            <v>150</v>
          </cell>
          <cell r="U636">
            <v>100</v>
          </cell>
          <cell r="V636">
            <v>100</v>
          </cell>
          <cell r="W636">
            <v>0</v>
          </cell>
          <cell r="X636">
            <v>100</v>
          </cell>
          <cell r="Y636">
            <v>21</v>
          </cell>
        </row>
        <row r="637">
          <cell r="B637" t="str">
            <v>7AM307</v>
          </cell>
          <cell r="C637">
            <v>-14962</v>
          </cell>
          <cell r="D637" t="str">
            <v>麻醉科</v>
          </cell>
          <cell r="E637">
            <v>15258683330</v>
          </cell>
          <cell r="F637" t="str">
            <v>2021年</v>
          </cell>
          <cell r="G637" t="str">
            <v>规培研究生</v>
          </cell>
          <cell r="H637" t="str">
            <v>执业医师</v>
          </cell>
          <cell r="I637" t="str">
            <v>疼痛科</v>
          </cell>
        </row>
        <row r="637">
          <cell r="M637">
            <v>0</v>
          </cell>
          <cell r="N637">
            <v>0</v>
          </cell>
          <cell r="O637">
            <v>0</v>
          </cell>
          <cell r="P637">
            <v>0</v>
          </cell>
          <cell r="Q637">
            <v>0</v>
          </cell>
          <cell r="R637">
            <v>100</v>
          </cell>
          <cell r="S637">
            <v>150</v>
          </cell>
          <cell r="T637">
            <v>150</v>
          </cell>
          <cell r="U637">
            <v>100</v>
          </cell>
          <cell r="V637">
            <v>100</v>
          </cell>
          <cell r="W637">
            <v>0</v>
          </cell>
          <cell r="X637">
            <v>100</v>
          </cell>
          <cell r="Y637">
            <v>21</v>
          </cell>
        </row>
        <row r="638">
          <cell r="B638" t="str">
            <v>7AM308</v>
          </cell>
          <cell r="C638">
            <v>-14963</v>
          </cell>
          <cell r="D638" t="str">
            <v>麻醉科</v>
          </cell>
          <cell r="E638">
            <v>18858829588</v>
          </cell>
          <cell r="F638" t="str">
            <v>2021年</v>
          </cell>
          <cell r="G638" t="str">
            <v>规培研究生</v>
          </cell>
          <cell r="H638" t="str">
            <v>执业医师</v>
          </cell>
          <cell r="I638" t="str">
            <v>麻醉科（胸心血管外科麻醉）</v>
          </cell>
        </row>
        <row r="638">
          <cell r="M638">
            <v>0</v>
          </cell>
          <cell r="N638">
            <v>0</v>
          </cell>
          <cell r="O638">
            <v>0</v>
          </cell>
          <cell r="P638">
            <v>0</v>
          </cell>
          <cell r="Q638">
            <v>0</v>
          </cell>
          <cell r="R638">
            <v>100</v>
          </cell>
          <cell r="S638">
            <v>150</v>
          </cell>
          <cell r="T638">
            <v>150</v>
          </cell>
          <cell r="U638">
            <v>100</v>
          </cell>
          <cell r="V638">
            <v>100</v>
          </cell>
          <cell r="W638">
            <v>0</v>
          </cell>
          <cell r="X638">
            <v>100</v>
          </cell>
          <cell r="Y638">
            <v>21</v>
          </cell>
        </row>
        <row r="639">
          <cell r="B639" t="str">
            <v>7AM309</v>
          </cell>
          <cell r="C639">
            <v>-14964</v>
          </cell>
          <cell r="D639" t="str">
            <v>麻醉科</v>
          </cell>
          <cell r="E639">
            <v>15957791538</v>
          </cell>
          <cell r="F639" t="str">
            <v>2021年</v>
          </cell>
          <cell r="G639" t="str">
            <v>规培研究生</v>
          </cell>
          <cell r="H639" t="str">
            <v>执业医师</v>
          </cell>
          <cell r="I639" t="str">
            <v>ICU</v>
          </cell>
        </row>
        <row r="639">
          <cell r="M639">
            <v>0</v>
          </cell>
          <cell r="N639">
            <v>0</v>
          </cell>
          <cell r="O639">
            <v>0</v>
          </cell>
          <cell r="P639">
            <v>0</v>
          </cell>
          <cell r="Q639">
            <v>0</v>
          </cell>
          <cell r="R639">
            <v>100</v>
          </cell>
          <cell r="S639">
            <v>150</v>
          </cell>
          <cell r="T639">
            <v>150</v>
          </cell>
          <cell r="U639">
            <v>100</v>
          </cell>
          <cell r="V639">
            <v>100</v>
          </cell>
          <cell r="W639">
            <v>0</v>
          </cell>
          <cell r="X639">
            <v>100</v>
          </cell>
          <cell r="Y639">
            <v>21</v>
          </cell>
        </row>
        <row r="640">
          <cell r="B640" t="str">
            <v>7AM310</v>
          </cell>
          <cell r="C640">
            <v>-14965</v>
          </cell>
          <cell r="D640" t="str">
            <v>麻醉科</v>
          </cell>
          <cell r="E640">
            <v>19518179290</v>
          </cell>
          <cell r="F640" t="str">
            <v>2021年</v>
          </cell>
          <cell r="G640" t="str">
            <v>规培研究生</v>
          </cell>
          <cell r="H640" t="str">
            <v>无</v>
          </cell>
          <cell r="I640" t="str">
            <v>ICU</v>
          </cell>
        </row>
        <row r="640">
          <cell r="M640">
            <v>0</v>
          </cell>
          <cell r="N640">
            <v>0</v>
          </cell>
          <cell r="O640">
            <v>0</v>
          </cell>
          <cell r="P640">
            <v>0</v>
          </cell>
          <cell r="Q640">
            <v>0</v>
          </cell>
          <cell r="R640">
            <v>0</v>
          </cell>
          <cell r="S640">
            <v>0</v>
          </cell>
          <cell r="T640">
            <v>0</v>
          </cell>
          <cell r="U640">
            <v>0</v>
          </cell>
          <cell r="V640">
            <v>0</v>
          </cell>
          <cell r="W640">
            <v>0</v>
          </cell>
          <cell r="X640">
            <v>100</v>
          </cell>
          <cell r="Y640">
            <v>21</v>
          </cell>
        </row>
        <row r="641">
          <cell r="B641" t="str">
            <v>7AM311</v>
          </cell>
          <cell r="C641">
            <v>-14966</v>
          </cell>
          <cell r="D641" t="str">
            <v>麻醉科</v>
          </cell>
          <cell r="E641">
            <v>18357227806</v>
          </cell>
          <cell r="F641" t="str">
            <v>2021年</v>
          </cell>
          <cell r="G641" t="str">
            <v>规培研究生</v>
          </cell>
          <cell r="H641" t="str">
            <v>执业医师</v>
          </cell>
          <cell r="I641" t="str">
            <v>麻醉科（小儿外科麻醉）</v>
          </cell>
        </row>
        <row r="641">
          <cell r="M641">
            <v>0</v>
          </cell>
          <cell r="N641">
            <v>0</v>
          </cell>
          <cell r="O641">
            <v>0</v>
          </cell>
          <cell r="P641">
            <v>0</v>
          </cell>
          <cell r="Q641">
            <v>0</v>
          </cell>
          <cell r="R641">
            <v>100</v>
          </cell>
          <cell r="S641">
            <v>150</v>
          </cell>
          <cell r="T641">
            <v>150</v>
          </cell>
          <cell r="U641">
            <v>100</v>
          </cell>
          <cell r="V641">
            <v>100</v>
          </cell>
          <cell r="W641">
            <v>0</v>
          </cell>
          <cell r="X641">
            <v>100</v>
          </cell>
          <cell r="Y641">
            <v>21</v>
          </cell>
        </row>
        <row r="642">
          <cell r="B642" t="str">
            <v>7AM312</v>
          </cell>
          <cell r="C642">
            <v>-14967</v>
          </cell>
          <cell r="D642" t="str">
            <v>临床病理科</v>
          </cell>
          <cell r="E642">
            <v>15067832930</v>
          </cell>
          <cell r="F642" t="str">
            <v>2021年</v>
          </cell>
          <cell r="G642" t="str">
            <v>规培研究生</v>
          </cell>
          <cell r="H642" t="str">
            <v>无</v>
          </cell>
          <cell r="I642" t="str">
            <v>病理科（组织病理诊断和/分子病理诊断）</v>
          </cell>
        </row>
        <row r="642">
          <cell r="M642">
            <v>0</v>
          </cell>
          <cell r="N642">
            <v>0</v>
          </cell>
          <cell r="O642">
            <v>0</v>
          </cell>
          <cell r="P642">
            <v>0</v>
          </cell>
          <cell r="Q642">
            <v>0</v>
          </cell>
          <cell r="R642">
            <v>0</v>
          </cell>
          <cell r="S642">
            <v>0</v>
          </cell>
          <cell r="T642">
            <v>0</v>
          </cell>
          <cell r="U642">
            <v>0</v>
          </cell>
          <cell r="V642">
            <v>0</v>
          </cell>
          <cell r="W642">
            <v>0</v>
          </cell>
          <cell r="X642">
            <v>100</v>
          </cell>
          <cell r="Y642">
            <v>21</v>
          </cell>
        </row>
        <row r="643">
          <cell r="B643" t="str">
            <v>7AM313</v>
          </cell>
          <cell r="C643">
            <v>-14968</v>
          </cell>
          <cell r="D643" t="str">
            <v>临床病理科</v>
          </cell>
          <cell r="E643">
            <v>15868709889</v>
          </cell>
          <cell r="F643" t="str">
            <v>2021年</v>
          </cell>
          <cell r="G643" t="str">
            <v>规培研究生</v>
          </cell>
          <cell r="H643" t="str">
            <v>执业医师</v>
          </cell>
          <cell r="I643" t="str">
            <v>病理科（组织病理诊断和/分子病理诊断）</v>
          </cell>
        </row>
        <row r="643">
          <cell r="M643">
            <v>0</v>
          </cell>
          <cell r="N643">
            <v>0</v>
          </cell>
          <cell r="O643">
            <v>0</v>
          </cell>
          <cell r="P643">
            <v>0</v>
          </cell>
          <cell r="Q643">
            <v>0</v>
          </cell>
          <cell r="R643">
            <v>100</v>
          </cell>
          <cell r="S643">
            <v>150</v>
          </cell>
          <cell r="T643">
            <v>150</v>
          </cell>
          <cell r="U643">
            <v>0</v>
          </cell>
          <cell r="V643">
            <v>0</v>
          </cell>
          <cell r="W643">
            <v>0</v>
          </cell>
          <cell r="X643">
            <v>100</v>
          </cell>
          <cell r="Y643">
            <v>21</v>
          </cell>
        </row>
        <row r="644">
          <cell r="B644" t="str">
            <v>7AM314</v>
          </cell>
          <cell r="C644">
            <v>-14969</v>
          </cell>
          <cell r="D644" t="str">
            <v>检验医学科</v>
          </cell>
          <cell r="E644">
            <v>15825121822</v>
          </cell>
          <cell r="F644" t="str">
            <v>2021年</v>
          </cell>
          <cell r="G644" t="str">
            <v>规培研究生</v>
          </cell>
          <cell r="H644" t="str">
            <v>执业医师</v>
          </cell>
          <cell r="I644" t="str">
            <v>检验科（临床体液血液检验专业）输血</v>
          </cell>
          <cell r="J644">
            <v>20</v>
          </cell>
        </row>
        <row r="644">
          <cell r="M644">
            <v>20</v>
          </cell>
          <cell r="N644">
            <v>20</v>
          </cell>
          <cell r="O644">
            <v>40</v>
          </cell>
          <cell r="P644">
            <v>80</v>
          </cell>
          <cell r="Q644">
            <v>0</v>
          </cell>
          <cell r="R644">
            <v>100</v>
          </cell>
          <cell r="S644">
            <v>150</v>
          </cell>
          <cell r="T644">
            <v>150</v>
          </cell>
          <cell r="U644">
            <v>0</v>
          </cell>
          <cell r="V644">
            <v>0</v>
          </cell>
          <cell r="W644">
            <v>0</v>
          </cell>
          <cell r="X644">
            <v>100</v>
          </cell>
          <cell r="Y644">
            <v>21</v>
          </cell>
        </row>
        <row r="645">
          <cell r="B645" t="str">
            <v>7AM315</v>
          </cell>
          <cell r="C645">
            <v>-14970</v>
          </cell>
          <cell r="D645" t="str">
            <v>检验医学科</v>
          </cell>
          <cell r="E645">
            <v>15140871289</v>
          </cell>
          <cell r="F645" t="str">
            <v>2021年</v>
          </cell>
          <cell r="G645" t="str">
            <v>规培研究生</v>
          </cell>
          <cell r="H645" t="str">
            <v>执业医师</v>
          </cell>
          <cell r="I645" t="str">
            <v>检验科（临床体液血液检验专业）临检1</v>
          </cell>
          <cell r="J645">
            <v>20</v>
          </cell>
        </row>
        <row r="645">
          <cell r="L645">
            <v>20</v>
          </cell>
          <cell r="M645">
            <v>40</v>
          </cell>
          <cell r="N645">
            <v>20</v>
          </cell>
          <cell r="O645">
            <v>20</v>
          </cell>
          <cell r="P645">
            <v>80</v>
          </cell>
          <cell r="Q645">
            <v>0</v>
          </cell>
          <cell r="R645">
            <v>100</v>
          </cell>
          <cell r="S645">
            <v>150</v>
          </cell>
          <cell r="T645">
            <v>150</v>
          </cell>
          <cell r="U645">
            <v>0</v>
          </cell>
          <cell r="V645">
            <v>0</v>
          </cell>
          <cell r="W645">
            <v>0</v>
          </cell>
          <cell r="X645">
            <v>100</v>
          </cell>
          <cell r="Y645">
            <v>21</v>
          </cell>
        </row>
        <row r="646">
          <cell r="B646" t="str">
            <v>7AM316</v>
          </cell>
          <cell r="C646">
            <v>-14971</v>
          </cell>
          <cell r="D646" t="str">
            <v>检验医学科</v>
          </cell>
          <cell r="E646">
            <v>13420182654</v>
          </cell>
          <cell r="F646" t="str">
            <v>2021年</v>
          </cell>
          <cell r="G646" t="str">
            <v>规培研究生</v>
          </cell>
          <cell r="H646" t="str">
            <v>执业医师</v>
          </cell>
          <cell r="I646" t="str">
            <v>检验科（临床免疫学专业）</v>
          </cell>
          <cell r="J646">
            <v>20</v>
          </cell>
        </row>
        <row r="646">
          <cell r="M646">
            <v>20</v>
          </cell>
          <cell r="N646">
            <v>0</v>
          </cell>
          <cell r="O646">
            <v>60</v>
          </cell>
          <cell r="P646">
            <v>80</v>
          </cell>
          <cell r="Q646">
            <v>0</v>
          </cell>
          <cell r="R646">
            <v>100</v>
          </cell>
          <cell r="S646">
            <v>150</v>
          </cell>
          <cell r="T646">
            <v>150</v>
          </cell>
          <cell r="U646">
            <v>0</v>
          </cell>
          <cell r="V646">
            <v>0</v>
          </cell>
          <cell r="W646">
            <v>0</v>
          </cell>
          <cell r="X646">
            <v>100</v>
          </cell>
          <cell r="Y646">
            <v>21</v>
          </cell>
        </row>
        <row r="647">
          <cell r="B647" t="str">
            <v>7AM317</v>
          </cell>
          <cell r="C647">
            <v>-14972</v>
          </cell>
          <cell r="D647" t="str">
            <v>检验医学科</v>
          </cell>
          <cell r="E647">
            <v>13525032262</v>
          </cell>
          <cell r="F647" t="str">
            <v>2021年</v>
          </cell>
          <cell r="G647" t="str">
            <v>规培研究生</v>
          </cell>
          <cell r="H647" t="str">
            <v>执业医师</v>
          </cell>
          <cell r="I647" t="str">
            <v>检验科（临床体液血液检验专业）细胞</v>
          </cell>
          <cell r="J647">
            <v>20</v>
          </cell>
        </row>
        <row r="647">
          <cell r="M647">
            <v>20</v>
          </cell>
          <cell r="N647">
            <v>0</v>
          </cell>
          <cell r="O647">
            <v>60</v>
          </cell>
          <cell r="P647">
            <v>80</v>
          </cell>
          <cell r="Q647">
            <v>0</v>
          </cell>
          <cell r="R647">
            <v>100</v>
          </cell>
          <cell r="S647">
            <v>150</v>
          </cell>
          <cell r="T647">
            <v>150</v>
          </cell>
          <cell r="U647">
            <v>0</v>
          </cell>
          <cell r="V647">
            <v>0</v>
          </cell>
          <cell r="W647">
            <v>0</v>
          </cell>
          <cell r="X647">
            <v>100</v>
          </cell>
          <cell r="Y647">
            <v>21</v>
          </cell>
        </row>
        <row r="648">
          <cell r="B648" t="str">
            <v>7AM318</v>
          </cell>
          <cell r="C648">
            <v>-14973</v>
          </cell>
          <cell r="D648" t="str">
            <v>检验医学科</v>
          </cell>
          <cell r="E648">
            <v>17718132437</v>
          </cell>
          <cell r="F648" t="str">
            <v>2021年</v>
          </cell>
          <cell r="G648" t="str">
            <v>规培研究生</v>
          </cell>
          <cell r="H648" t="str">
            <v>执业医师</v>
          </cell>
          <cell r="I648" t="str">
            <v>检验科（临床体液血液检验专业）临检1</v>
          </cell>
          <cell r="J648">
            <v>20</v>
          </cell>
          <cell r="K648">
            <v>20</v>
          </cell>
          <cell r="L648">
            <v>20</v>
          </cell>
          <cell r="M648">
            <v>60</v>
          </cell>
          <cell r="N648">
            <v>20</v>
          </cell>
          <cell r="O648">
            <v>60</v>
          </cell>
          <cell r="P648">
            <v>80</v>
          </cell>
          <cell r="Q648">
            <v>20</v>
          </cell>
          <cell r="R648">
            <v>100</v>
          </cell>
          <cell r="S648">
            <v>150</v>
          </cell>
          <cell r="T648">
            <v>150</v>
          </cell>
          <cell r="U648">
            <v>0</v>
          </cell>
          <cell r="V648">
            <v>0</v>
          </cell>
          <cell r="W648">
            <v>0</v>
          </cell>
          <cell r="X648">
            <v>100</v>
          </cell>
          <cell r="Y648">
            <v>21</v>
          </cell>
        </row>
        <row r="649">
          <cell r="B649" t="str">
            <v>7AM319</v>
          </cell>
          <cell r="C649">
            <v>-14974</v>
          </cell>
          <cell r="D649" t="str">
            <v>检验医学科</v>
          </cell>
          <cell r="E649">
            <v>18773119872</v>
          </cell>
          <cell r="F649" t="str">
            <v>2021年</v>
          </cell>
          <cell r="G649" t="str">
            <v>规培研究生</v>
          </cell>
          <cell r="H649" t="str">
            <v>执业医师</v>
          </cell>
          <cell r="I649" t="str">
            <v>检验科（临床体液血液检验专业）急诊</v>
          </cell>
          <cell r="J649">
            <v>20</v>
          </cell>
          <cell r="K649">
            <v>20</v>
          </cell>
          <cell r="L649">
            <v>20</v>
          </cell>
          <cell r="M649">
            <v>60</v>
          </cell>
          <cell r="N649">
            <v>20</v>
          </cell>
          <cell r="O649">
            <v>60</v>
          </cell>
          <cell r="P649">
            <v>80</v>
          </cell>
          <cell r="Q649">
            <v>20</v>
          </cell>
          <cell r="R649">
            <v>100</v>
          </cell>
          <cell r="S649">
            <v>150</v>
          </cell>
          <cell r="T649">
            <v>150</v>
          </cell>
          <cell r="U649">
            <v>0</v>
          </cell>
          <cell r="V649">
            <v>0</v>
          </cell>
          <cell r="W649">
            <v>0</v>
          </cell>
          <cell r="X649">
            <v>100</v>
          </cell>
          <cell r="Y649">
            <v>21</v>
          </cell>
        </row>
        <row r="650">
          <cell r="B650" t="str">
            <v>7AM320</v>
          </cell>
          <cell r="C650">
            <v>-14975</v>
          </cell>
          <cell r="D650" t="str">
            <v>检验医学科</v>
          </cell>
          <cell r="E650">
            <v>18113641285</v>
          </cell>
          <cell r="F650" t="str">
            <v>2021年</v>
          </cell>
          <cell r="G650" t="str">
            <v>规培研究生</v>
          </cell>
          <cell r="H650" t="str">
            <v>执业医师</v>
          </cell>
          <cell r="I650" t="str">
            <v>检验科（临床微生物学专业）</v>
          </cell>
          <cell r="J650">
            <v>20</v>
          </cell>
        </row>
        <row r="650">
          <cell r="M650">
            <v>20</v>
          </cell>
          <cell r="N650">
            <v>0</v>
          </cell>
          <cell r="O650">
            <v>60</v>
          </cell>
          <cell r="P650">
            <v>80</v>
          </cell>
          <cell r="Q650">
            <v>0</v>
          </cell>
          <cell r="R650">
            <v>100</v>
          </cell>
          <cell r="S650">
            <v>150</v>
          </cell>
          <cell r="T650">
            <v>150</v>
          </cell>
          <cell r="U650">
            <v>0</v>
          </cell>
          <cell r="V650">
            <v>0</v>
          </cell>
          <cell r="W650">
            <v>0</v>
          </cell>
          <cell r="X650">
            <v>100</v>
          </cell>
          <cell r="Y650">
            <v>21</v>
          </cell>
        </row>
        <row r="651">
          <cell r="B651" t="str">
            <v>7AM321</v>
          </cell>
          <cell r="C651">
            <v>-14976</v>
          </cell>
          <cell r="D651" t="str">
            <v>检验医学科</v>
          </cell>
          <cell r="E651">
            <v>15888472273</v>
          </cell>
          <cell r="F651" t="str">
            <v>2021年</v>
          </cell>
          <cell r="G651" t="str">
            <v>规培研究生</v>
          </cell>
          <cell r="H651" t="str">
            <v>执业医师</v>
          </cell>
          <cell r="I651" t="str">
            <v>检验科（临床化学专业）</v>
          </cell>
          <cell r="J651">
            <v>20</v>
          </cell>
        </row>
        <row r="651">
          <cell r="L651">
            <v>20</v>
          </cell>
          <cell r="M651">
            <v>40</v>
          </cell>
          <cell r="N651">
            <v>20</v>
          </cell>
          <cell r="O651">
            <v>60</v>
          </cell>
          <cell r="P651">
            <v>80</v>
          </cell>
          <cell r="Q651">
            <v>20</v>
          </cell>
          <cell r="R651">
            <v>100</v>
          </cell>
          <cell r="S651">
            <v>150</v>
          </cell>
          <cell r="T651">
            <v>150</v>
          </cell>
          <cell r="U651">
            <v>0</v>
          </cell>
          <cell r="V651">
            <v>0</v>
          </cell>
          <cell r="W651">
            <v>0</v>
          </cell>
          <cell r="X651">
            <v>100</v>
          </cell>
          <cell r="Y651">
            <v>21</v>
          </cell>
        </row>
        <row r="652">
          <cell r="B652" t="str">
            <v>7AM322</v>
          </cell>
          <cell r="C652">
            <v>-14977</v>
          </cell>
          <cell r="D652" t="str">
            <v>检验医学科</v>
          </cell>
          <cell r="E652">
            <v>15736168405</v>
          </cell>
          <cell r="F652" t="str">
            <v>2021年</v>
          </cell>
          <cell r="G652" t="str">
            <v>规培研究生</v>
          </cell>
          <cell r="H652" t="str">
            <v>执业医师</v>
          </cell>
          <cell r="I652" t="str">
            <v>检验科（临床免疫学专业）</v>
          </cell>
          <cell r="J652">
            <v>20</v>
          </cell>
        </row>
        <row r="652">
          <cell r="M652">
            <v>20</v>
          </cell>
          <cell r="N652">
            <v>0</v>
          </cell>
          <cell r="O652">
            <v>60</v>
          </cell>
          <cell r="P652">
            <v>80</v>
          </cell>
          <cell r="Q652">
            <v>0</v>
          </cell>
          <cell r="R652">
            <v>100</v>
          </cell>
          <cell r="S652">
            <v>150</v>
          </cell>
          <cell r="T652">
            <v>150</v>
          </cell>
          <cell r="U652">
            <v>0</v>
          </cell>
          <cell r="V652">
            <v>0</v>
          </cell>
          <cell r="W652">
            <v>0</v>
          </cell>
          <cell r="X652">
            <v>100</v>
          </cell>
          <cell r="Y652">
            <v>21</v>
          </cell>
        </row>
        <row r="653">
          <cell r="B653" t="str">
            <v>7AM323</v>
          </cell>
          <cell r="C653">
            <v>-14978</v>
          </cell>
          <cell r="D653" t="str">
            <v>外科</v>
          </cell>
          <cell r="E653">
            <v>13033618850</v>
          </cell>
          <cell r="F653" t="str">
            <v>2021年</v>
          </cell>
          <cell r="G653" t="str">
            <v>规培研究生</v>
          </cell>
          <cell r="H653" t="str">
            <v>无</v>
          </cell>
          <cell r="I653" t="str">
            <v>神经外科</v>
          </cell>
        </row>
        <row r="653">
          <cell r="M653">
            <v>0</v>
          </cell>
          <cell r="N653">
            <v>0</v>
          </cell>
          <cell r="O653">
            <v>0</v>
          </cell>
          <cell r="P653">
            <v>0</v>
          </cell>
          <cell r="Q653">
            <v>0</v>
          </cell>
          <cell r="R653">
            <v>0</v>
          </cell>
          <cell r="S653">
            <v>0</v>
          </cell>
          <cell r="T653">
            <v>0</v>
          </cell>
          <cell r="U653">
            <v>0</v>
          </cell>
          <cell r="V653">
            <v>0</v>
          </cell>
          <cell r="W653">
            <v>0</v>
          </cell>
          <cell r="X653">
            <v>100</v>
          </cell>
          <cell r="Y653">
            <v>21</v>
          </cell>
        </row>
        <row r="654">
          <cell r="B654" t="str">
            <v>7AM324</v>
          </cell>
          <cell r="C654">
            <v>-14979</v>
          </cell>
          <cell r="D654" t="str">
            <v>外科</v>
          </cell>
          <cell r="E654">
            <v>15033931622</v>
          </cell>
          <cell r="F654" t="str">
            <v>2021年</v>
          </cell>
          <cell r="G654" t="str">
            <v>规培研究生</v>
          </cell>
          <cell r="H654" t="str">
            <v>执业医师</v>
          </cell>
          <cell r="I654" t="str">
            <v>乳腺A</v>
          </cell>
        </row>
        <row r="654">
          <cell r="M654">
            <v>0</v>
          </cell>
          <cell r="N654">
            <v>0</v>
          </cell>
          <cell r="O654">
            <v>0</v>
          </cell>
          <cell r="P654">
            <v>0</v>
          </cell>
          <cell r="Q654">
            <v>0</v>
          </cell>
          <cell r="R654">
            <v>100</v>
          </cell>
          <cell r="S654">
            <v>150</v>
          </cell>
          <cell r="T654">
            <v>150</v>
          </cell>
          <cell r="U654">
            <v>100</v>
          </cell>
          <cell r="V654">
            <v>100</v>
          </cell>
          <cell r="W654">
            <v>0</v>
          </cell>
          <cell r="X654">
            <v>100</v>
          </cell>
          <cell r="Y654">
            <v>21</v>
          </cell>
        </row>
        <row r="655">
          <cell r="B655" t="str">
            <v>7AM325</v>
          </cell>
          <cell r="C655">
            <v>-14980</v>
          </cell>
          <cell r="D655" t="str">
            <v>放射肿瘤科</v>
          </cell>
          <cell r="E655">
            <v>15868502718</v>
          </cell>
          <cell r="F655" t="str">
            <v>2021年</v>
          </cell>
          <cell r="G655" t="str">
            <v>规培研究生</v>
          </cell>
          <cell r="H655" t="str">
            <v>执业医师</v>
          </cell>
          <cell r="I655" t="str">
            <v>放疗科</v>
          </cell>
        </row>
        <row r="655">
          <cell r="M655">
            <v>0</v>
          </cell>
          <cell r="N655">
            <v>0</v>
          </cell>
          <cell r="O655">
            <v>0</v>
          </cell>
          <cell r="P655">
            <v>0</v>
          </cell>
          <cell r="Q655">
            <v>0</v>
          </cell>
          <cell r="R655">
            <v>100</v>
          </cell>
          <cell r="S655">
            <v>0</v>
          </cell>
          <cell r="T655">
            <v>0</v>
          </cell>
          <cell r="U655">
            <v>0</v>
          </cell>
          <cell r="V655">
            <v>0</v>
          </cell>
          <cell r="W655">
            <v>0</v>
          </cell>
          <cell r="X655">
            <v>100</v>
          </cell>
          <cell r="Y655">
            <v>21</v>
          </cell>
        </row>
        <row r="656">
          <cell r="B656" t="str">
            <v>7AM326</v>
          </cell>
          <cell r="C656">
            <v>-14981</v>
          </cell>
          <cell r="D656" t="str">
            <v>放射肿瘤科</v>
          </cell>
          <cell r="E656">
            <v>15988801347</v>
          </cell>
          <cell r="F656" t="str">
            <v>2021年</v>
          </cell>
          <cell r="G656" t="str">
            <v>规培研究生</v>
          </cell>
          <cell r="H656" t="str">
            <v>执业医师</v>
          </cell>
          <cell r="I656" t="str">
            <v>ICU</v>
          </cell>
        </row>
        <row r="656">
          <cell r="M656">
            <v>0</v>
          </cell>
          <cell r="N656">
            <v>0</v>
          </cell>
          <cell r="O656">
            <v>0</v>
          </cell>
          <cell r="P656">
            <v>0</v>
          </cell>
          <cell r="Q656">
            <v>0</v>
          </cell>
          <cell r="R656">
            <v>100</v>
          </cell>
          <cell r="S656">
            <v>150</v>
          </cell>
          <cell r="T656">
            <v>150</v>
          </cell>
          <cell r="U656">
            <v>100</v>
          </cell>
          <cell r="V656">
            <v>100</v>
          </cell>
          <cell r="W656">
            <v>0</v>
          </cell>
          <cell r="X656">
            <v>100</v>
          </cell>
          <cell r="Y656">
            <v>21</v>
          </cell>
        </row>
        <row r="657">
          <cell r="B657" t="str">
            <v>7AM327</v>
          </cell>
          <cell r="C657">
            <v>-14982</v>
          </cell>
          <cell r="D657" t="str">
            <v>放射肿瘤科</v>
          </cell>
          <cell r="E657">
            <v>15888717696</v>
          </cell>
          <cell r="F657" t="str">
            <v>2021年</v>
          </cell>
          <cell r="G657" t="str">
            <v>规培研究生</v>
          </cell>
          <cell r="H657" t="str">
            <v>无</v>
          </cell>
          <cell r="I657" t="str">
            <v>放疗科</v>
          </cell>
        </row>
        <row r="657">
          <cell r="M657">
            <v>0</v>
          </cell>
          <cell r="N657">
            <v>0</v>
          </cell>
          <cell r="O657">
            <v>0</v>
          </cell>
          <cell r="P657">
            <v>0</v>
          </cell>
          <cell r="Q657">
            <v>0</v>
          </cell>
          <cell r="R657">
            <v>0</v>
          </cell>
          <cell r="S657">
            <v>0</v>
          </cell>
          <cell r="T657">
            <v>0</v>
          </cell>
          <cell r="U657">
            <v>0</v>
          </cell>
          <cell r="V657">
            <v>0</v>
          </cell>
          <cell r="W657">
            <v>0</v>
          </cell>
          <cell r="X657">
            <v>100</v>
          </cell>
          <cell r="Y657">
            <v>21</v>
          </cell>
        </row>
        <row r="658">
          <cell r="B658" t="str">
            <v>7AM328</v>
          </cell>
          <cell r="C658">
            <v>-14983</v>
          </cell>
          <cell r="D658" t="str">
            <v>放射肿瘤科</v>
          </cell>
          <cell r="E658">
            <v>18815013675</v>
          </cell>
          <cell r="F658" t="str">
            <v>2021年</v>
          </cell>
          <cell r="G658" t="str">
            <v>规培研究生</v>
          </cell>
          <cell r="H658" t="str">
            <v>执业医师</v>
          </cell>
          <cell r="I658" t="str">
            <v>ICU</v>
          </cell>
        </row>
        <row r="658">
          <cell r="M658">
            <v>0</v>
          </cell>
          <cell r="N658">
            <v>0</v>
          </cell>
          <cell r="O658">
            <v>0</v>
          </cell>
          <cell r="P658">
            <v>0</v>
          </cell>
          <cell r="Q658">
            <v>0</v>
          </cell>
          <cell r="R658">
            <v>100</v>
          </cell>
          <cell r="S658">
            <v>150</v>
          </cell>
          <cell r="T658">
            <v>150</v>
          </cell>
          <cell r="U658">
            <v>100</v>
          </cell>
          <cell r="V658">
            <v>100</v>
          </cell>
          <cell r="W658">
            <v>0</v>
          </cell>
          <cell r="X658">
            <v>100</v>
          </cell>
          <cell r="Y658">
            <v>21</v>
          </cell>
        </row>
        <row r="659">
          <cell r="B659" t="str">
            <v>7AM329</v>
          </cell>
          <cell r="C659">
            <v>-14984</v>
          </cell>
          <cell r="D659" t="str">
            <v>放射肿瘤科</v>
          </cell>
          <cell r="E659">
            <v>15968772552</v>
          </cell>
          <cell r="F659" t="str">
            <v>2021年</v>
          </cell>
          <cell r="G659" t="str">
            <v>规培研究生</v>
          </cell>
          <cell r="H659" t="str">
            <v>执业医师</v>
          </cell>
          <cell r="I659" t="str">
            <v>心血管内科</v>
          </cell>
        </row>
        <row r="659">
          <cell r="M659">
            <v>0</v>
          </cell>
          <cell r="N659">
            <v>0</v>
          </cell>
          <cell r="O659">
            <v>0</v>
          </cell>
          <cell r="P659">
            <v>0</v>
          </cell>
          <cell r="Q659">
            <v>0</v>
          </cell>
          <cell r="R659">
            <v>100</v>
          </cell>
          <cell r="S659">
            <v>150</v>
          </cell>
          <cell r="T659">
            <v>150</v>
          </cell>
          <cell r="U659">
            <v>100</v>
          </cell>
          <cell r="V659">
            <v>100</v>
          </cell>
          <cell r="W659">
            <v>0</v>
          </cell>
          <cell r="X659">
            <v>100</v>
          </cell>
          <cell r="Y659">
            <v>21</v>
          </cell>
        </row>
        <row r="660">
          <cell r="B660" t="str">
            <v>7AM330</v>
          </cell>
          <cell r="C660">
            <v>-14985</v>
          </cell>
          <cell r="D660" t="str">
            <v>放射肿瘤科</v>
          </cell>
          <cell r="E660">
            <v>13575905981</v>
          </cell>
          <cell r="F660" t="str">
            <v>2021年</v>
          </cell>
          <cell r="G660" t="str">
            <v>规培研究生</v>
          </cell>
          <cell r="H660" t="str">
            <v>无</v>
          </cell>
          <cell r="I660" t="str">
            <v>病理科</v>
          </cell>
        </row>
        <row r="660">
          <cell r="M660">
            <v>0</v>
          </cell>
          <cell r="N660">
            <v>0</v>
          </cell>
          <cell r="O660">
            <v>0</v>
          </cell>
          <cell r="P660">
            <v>0</v>
          </cell>
          <cell r="Q660">
            <v>0</v>
          </cell>
          <cell r="R660">
            <v>0</v>
          </cell>
          <cell r="S660">
            <v>0</v>
          </cell>
          <cell r="T660">
            <v>0</v>
          </cell>
          <cell r="U660">
            <v>0</v>
          </cell>
          <cell r="V660">
            <v>0</v>
          </cell>
          <cell r="W660">
            <v>0</v>
          </cell>
          <cell r="X660">
            <v>100</v>
          </cell>
          <cell r="Y660">
            <v>21</v>
          </cell>
        </row>
        <row r="661">
          <cell r="B661" t="str">
            <v>7AM331</v>
          </cell>
          <cell r="C661">
            <v>-14986</v>
          </cell>
          <cell r="D661" t="str">
            <v>放射肿瘤科</v>
          </cell>
          <cell r="E661">
            <v>13665829396</v>
          </cell>
          <cell r="F661" t="str">
            <v>2021年</v>
          </cell>
          <cell r="G661" t="str">
            <v>规培研究生</v>
          </cell>
          <cell r="H661" t="str">
            <v>执业医师</v>
          </cell>
          <cell r="I661" t="str">
            <v>放疗科</v>
          </cell>
        </row>
        <row r="661">
          <cell r="M661">
            <v>0</v>
          </cell>
          <cell r="N661">
            <v>0</v>
          </cell>
          <cell r="O661">
            <v>0</v>
          </cell>
          <cell r="P661">
            <v>0</v>
          </cell>
          <cell r="Q661">
            <v>0</v>
          </cell>
          <cell r="R661">
            <v>100</v>
          </cell>
          <cell r="S661">
            <v>150</v>
          </cell>
          <cell r="T661">
            <v>150</v>
          </cell>
          <cell r="U661">
            <v>0</v>
          </cell>
          <cell r="V661">
            <v>0</v>
          </cell>
          <cell r="W661">
            <v>0</v>
          </cell>
          <cell r="X661">
            <v>100</v>
          </cell>
          <cell r="Y661">
            <v>21</v>
          </cell>
        </row>
        <row r="662">
          <cell r="B662" t="str">
            <v>7AM332</v>
          </cell>
          <cell r="C662">
            <v>-14987</v>
          </cell>
          <cell r="D662" t="str">
            <v>放射肿瘤科</v>
          </cell>
          <cell r="E662">
            <v>15268838690</v>
          </cell>
          <cell r="F662" t="str">
            <v>2021年</v>
          </cell>
          <cell r="G662" t="str">
            <v>规培研究生</v>
          </cell>
          <cell r="H662" t="str">
            <v>执业医师</v>
          </cell>
          <cell r="I662" t="str">
            <v>肿瘤内科</v>
          </cell>
        </row>
        <row r="662">
          <cell r="M662">
            <v>0</v>
          </cell>
          <cell r="N662">
            <v>0</v>
          </cell>
          <cell r="O662">
            <v>0</v>
          </cell>
          <cell r="P662">
            <v>0</v>
          </cell>
          <cell r="Q662">
            <v>0</v>
          </cell>
          <cell r="R662">
            <v>100</v>
          </cell>
          <cell r="S662">
            <v>150</v>
          </cell>
          <cell r="T662">
            <v>150</v>
          </cell>
          <cell r="U662">
            <v>100</v>
          </cell>
          <cell r="V662">
            <v>100</v>
          </cell>
          <cell r="W662">
            <v>0</v>
          </cell>
          <cell r="X662">
            <v>100</v>
          </cell>
          <cell r="Y662">
            <v>21</v>
          </cell>
        </row>
        <row r="663">
          <cell r="B663" t="str">
            <v>7AM334</v>
          </cell>
          <cell r="C663">
            <v>-14989</v>
          </cell>
          <cell r="D663" t="str">
            <v>放射科</v>
          </cell>
          <cell r="E663">
            <v>15868720069</v>
          </cell>
          <cell r="F663" t="str">
            <v>2021年</v>
          </cell>
          <cell r="G663" t="str">
            <v>规培研究生</v>
          </cell>
          <cell r="H663" t="str">
            <v>执业医师</v>
          </cell>
          <cell r="I663" t="str">
            <v>介入科</v>
          </cell>
        </row>
        <row r="663">
          <cell r="M663">
            <v>0</v>
          </cell>
          <cell r="N663">
            <v>0</v>
          </cell>
          <cell r="O663">
            <v>0</v>
          </cell>
          <cell r="P663">
            <v>0</v>
          </cell>
          <cell r="Q663">
            <v>0</v>
          </cell>
          <cell r="R663">
            <v>100</v>
          </cell>
          <cell r="S663">
            <v>0</v>
          </cell>
          <cell r="T663">
            <v>0</v>
          </cell>
          <cell r="U663">
            <v>0</v>
          </cell>
          <cell r="V663">
            <v>0</v>
          </cell>
          <cell r="W663">
            <v>0</v>
          </cell>
          <cell r="X663">
            <v>100</v>
          </cell>
          <cell r="Y663">
            <v>21</v>
          </cell>
        </row>
        <row r="664">
          <cell r="B664" t="str">
            <v>7AM335</v>
          </cell>
          <cell r="C664">
            <v>-14990</v>
          </cell>
          <cell r="D664" t="str">
            <v>放射科</v>
          </cell>
          <cell r="E664">
            <v>13858851309</v>
          </cell>
          <cell r="F664" t="str">
            <v>2021年</v>
          </cell>
          <cell r="G664" t="str">
            <v>规培研究生</v>
          </cell>
          <cell r="H664" t="str">
            <v>执业医师</v>
          </cell>
          <cell r="I664" t="str">
            <v>普放CT</v>
          </cell>
        </row>
        <row r="664">
          <cell r="M664">
            <v>0</v>
          </cell>
          <cell r="N664">
            <v>0</v>
          </cell>
          <cell r="O664">
            <v>0</v>
          </cell>
          <cell r="P664">
            <v>0</v>
          </cell>
          <cell r="Q664">
            <v>0</v>
          </cell>
          <cell r="R664">
            <v>100</v>
          </cell>
          <cell r="S664">
            <v>150</v>
          </cell>
          <cell r="T664">
            <v>150</v>
          </cell>
          <cell r="U664">
            <v>0</v>
          </cell>
          <cell r="V664">
            <v>0</v>
          </cell>
          <cell r="W664">
            <v>0</v>
          </cell>
          <cell r="X664">
            <v>100</v>
          </cell>
          <cell r="Y664">
            <v>21</v>
          </cell>
        </row>
        <row r="665">
          <cell r="B665" t="str">
            <v>7AM336</v>
          </cell>
          <cell r="C665">
            <v>-14991</v>
          </cell>
          <cell r="D665" t="str">
            <v>放射科</v>
          </cell>
          <cell r="E665">
            <v>15868056002</v>
          </cell>
          <cell r="F665" t="str">
            <v>2021年</v>
          </cell>
          <cell r="G665" t="str">
            <v>规培研究生</v>
          </cell>
          <cell r="H665" t="str">
            <v>执业医师</v>
          </cell>
          <cell r="I665" t="str">
            <v>普放CT</v>
          </cell>
        </row>
        <row r="665">
          <cell r="L665">
            <v>20</v>
          </cell>
          <cell r="M665">
            <v>20</v>
          </cell>
          <cell r="N665">
            <v>0</v>
          </cell>
          <cell r="O665">
            <v>0</v>
          </cell>
          <cell r="P665">
            <v>20</v>
          </cell>
          <cell r="Q665">
            <v>0</v>
          </cell>
          <cell r="R665">
            <v>100</v>
          </cell>
          <cell r="S665">
            <v>150</v>
          </cell>
          <cell r="T665">
            <v>150</v>
          </cell>
          <cell r="U665">
            <v>0</v>
          </cell>
          <cell r="V665">
            <v>0</v>
          </cell>
          <cell r="W665">
            <v>0</v>
          </cell>
          <cell r="X665">
            <v>100</v>
          </cell>
          <cell r="Y665">
            <v>21</v>
          </cell>
        </row>
        <row r="666">
          <cell r="B666" t="str">
            <v>7AM337</v>
          </cell>
          <cell r="C666">
            <v>-14992</v>
          </cell>
          <cell r="D666" t="str">
            <v>放射科</v>
          </cell>
          <cell r="E666">
            <v>15924231289</v>
          </cell>
          <cell r="F666" t="str">
            <v>2021年</v>
          </cell>
          <cell r="G666" t="str">
            <v>规培研究生</v>
          </cell>
          <cell r="H666" t="str">
            <v>执业医师</v>
          </cell>
          <cell r="I666" t="str">
            <v>普放CT</v>
          </cell>
        </row>
        <row r="666">
          <cell r="L666">
            <v>20</v>
          </cell>
          <cell r="M666">
            <v>20</v>
          </cell>
          <cell r="N666">
            <v>0</v>
          </cell>
          <cell r="O666">
            <v>0</v>
          </cell>
          <cell r="P666">
            <v>20</v>
          </cell>
          <cell r="Q666">
            <v>0</v>
          </cell>
          <cell r="R666">
            <v>100</v>
          </cell>
          <cell r="S666">
            <v>150</v>
          </cell>
          <cell r="T666">
            <v>150</v>
          </cell>
          <cell r="U666">
            <v>0</v>
          </cell>
          <cell r="V666">
            <v>0</v>
          </cell>
          <cell r="W666">
            <v>0</v>
          </cell>
          <cell r="X666">
            <v>100</v>
          </cell>
          <cell r="Y666">
            <v>21</v>
          </cell>
        </row>
        <row r="667">
          <cell r="B667" t="str">
            <v>7AM338</v>
          </cell>
          <cell r="C667">
            <v>-14993</v>
          </cell>
          <cell r="D667" t="str">
            <v>放射科</v>
          </cell>
          <cell r="E667">
            <v>18072215679</v>
          </cell>
          <cell r="F667" t="str">
            <v>2021年</v>
          </cell>
          <cell r="G667" t="str">
            <v>规培研究生</v>
          </cell>
          <cell r="H667" t="str">
            <v>执业医师</v>
          </cell>
          <cell r="I667" t="str">
            <v>MR</v>
          </cell>
        </row>
        <row r="667">
          <cell r="M667">
            <v>0</v>
          </cell>
          <cell r="N667">
            <v>0</v>
          </cell>
          <cell r="O667">
            <v>0</v>
          </cell>
          <cell r="P667">
            <v>0</v>
          </cell>
          <cell r="Q667">
            <v>0</v>
          </cell>
          <cell r="R667">
            <v>100</v>
          </cell>
          <cell r="S667">
            <v>150</v>
          </cell>
          <cell r="T667">
            <v>150</v>
          </cell>
          <cell r="U667">
            <v>0</v>
          </cell>
          <cell r="V667">
            <v>0</v>
          </cell>
          <cell r="W667">
            <v>0</v>
          </cell>
          <cell r="X667">
            <v>100</v>
          </cell>
          <cell r="Y667">
            <v>21</v>
          </cell>
        </row>
        <row r="668">
          <cell r="B668" t="str">
            <v>7AM339</v>
          </cell>
          <cell r="C668">
            <v>-14994</v>
          </cell>
          <cell r="D668" t="str">
            <v>放射科</v>
          </cell>
          <cell r="E668">
            <v>18858792050</v>
          </cell>
          <cell r="F668" t="str">
            <v>2021年</v>
          </cell>
          <cell r="G668" t="str">
            <v>规培研究生</v>
          </cell>
          <cell r="H668" t="str">
            <v>执业医师</v>
          </cell>
          <cell r="I668" t="str">
            <v>普放CT</v>
          </cell>
        </row>
        <row r="668">
          <cell r="M668">
            <v>0</v>
          </cell>
          <cell r="N668">
            <v>0</v>
          </cell>
          <cell r="O668">
            <v>0</v>
          </cell>
          <cell r="P668">
            <v>0</v>
          </cell>
          <cell r="Q668">
            <v>0</v>
          </cell>
          <cell r="R668">
            <v>100</v>
          </cell>
          <cell r="S668">
            <v>150</v>
          </cell>
          <cell r="T668">
            <v>150</v>
          </cell>
          <cell r="U668">
            <v>0</v>
          </cell>
          <cell r="V668">
            <v>0</v>
          </cell>
          <cell r="W668">
            <v>0</v>
          </cell>
          <cell r="X668">
            <v>100</v>
          </cell>
          <cell r="Y668">
            <v>21</v>
          </cell>
        </row>
        <row r="669">
          <cell r="B669" t="str">
            <v>7AM341</v>
          </cell>
          <cell r="C669">
            <v>-14996</v>
          </cell>
          <cell r="D669" t="str">
            <v>口腔全科</v>
          </cell>
          <cell r="E669">
            <v>13874904823</v>
          </cell>
          <cell r="F669" t="str">
            <v>2021年</v>
          </cell>
          <cell r="G669" t="str">
            <v>规培研究生</v>
          </cell>
          <cell r="H669" t="str">
            <v>执业医师</v>
          </cell>
          <cell r="I669" t="str">
            <v>口腔科（口腔黏膜科）</v>
          </cell>
        </row>
        <row r="669">
          <cell r="M669">
            <v>0</v>
          </cell>
          <cell r="N669">
            <v>0</v>
          </cell>
          <cell r="O669">
            <v>0</v>
          </cell>
          <cell r="P669">
            <v>0</v>
          </cell>
          <cell r="Q669">
            <v>0</v>
          </cell>
          <cell r="R669">
            <v>100</v>
          </cell>
          <cell r="S669">
            <v>0</v>
          </cell>
          <cell r="T669">
            <v>0</v>
          </cell>
          <cell r="U669">
            <v>0</v>
          </cell>
          <cell r="V669">
            <v>0</v>
          </cell>
          <cell r="W669">
            <v>0</v>
          </cell>
          <cell r="X669">
            <v>100</v>
          </cell>
          <cell r="Y669">
            <v>21</v>
          </cell>
        </row>
        <row r="670">
          <cell r="B670" t="str">
            <v>7AM342</v>
          </cell>
          <cell r="C670">
            <v>-14997</v>
          </cell>
          <cell r="D670" t="str">
            <v>口腔全科</v>
          </cell>
          <cell r="E670">
            <v>18857463881</v>
          </cell>
          <cell r="F670" t="str">
            <v>2021年</v>
          </cell>
          <cell r="G670" t="str">
            <v>规培研究生</v>
          </cell>
          <cell r="H670" t="str">
            <v>执业医师</v>
          </cell>
          <cell r="I670" t="str">
            <v>口腔科（口腔颌面外科）</v>
          </cell>
        </row>
        <row r="670">
          <cell r="M670">
            <v>0</v>
          </cell>
          <cell r="N670">
            <v>0</v>
          </cell>
          <cell r="O670">
            <v>0</v>
          </cell>
          <cell r="P670">
            <v>0</v>
          </cell>
          <cell r="Q670">
            <v>0</v>
          </cell>
          <cell r="R670">
            <v>100</v>
          </cell>
          <cell r="S670">
            <v>0</v>
          </cell>
          <cell r="T670">
            <v>0</v>
          </cell>
          <cell r="U670">
            <v>0</v>
          </cell>
          <cell r="V670">
            <v>0</v>
          </cell>
          <cell r="W670">
            <v>0</v>
          </cell>
          <cell r="X670">
            <v>100</v>
          </cell>
          <cell r="Y670">
            <v>21</v>
          </cell>
        </row>
        <row r="671">
          <cell r="B671" t="str">
            <v>7AM343</v>
          </cell>
          <cell r="C671">
            <v>-14998</v>
          </cell>
          <cell r="D671" t="str">
            <v>口腔全科</v>
          </cell>
          <cell r="E671">
            <v>13860169582</v>
          </cell>
          <cell r="F671" t="str">
            <v>2021年</v>
          </cell>
          <cell r="G671" t="str">
            <v>规培研究生</v>
          </cell>
          <cell r="H671" t="str">
            <v>执业医师</v>
          </cell>
          <cell r="I671" t="str">
            <v>口腔科（牙周科）</v>
          </cell>
        </row>
        <row r="671">
          <cell r="M671">
            <v>0</v>
          </cell>
          <cell r="N671">
            <v>0</v>
          </cell>
          <cell r="O671">
            <v>0</v>
          </cell>
          <cell r="P671">
            <v>0</v>
          </cell>
          <cell r="Q671">
            <v>0</v>
          </cell>
          <cell r="R671">
            <v>100</v>
          </cell>
          <cell r="S671">
            <v>0</v>
          </cell>
          <cell r="T671">
            <v>0</v>
          </cell>
          <cell r="U671">
            <v>0</v>
          </cell>
          <cell r="V671">
            <v>0</v>
          </cell>
          <cell r="W671">
            <v>0</v>
          </cell>
          <cell r="X671">
            <v>100</v>
          </cell>
          <cell r="Y671">
            <v>21</v>
          </cell>
        </row>
        <row r="672">
          <cell r="B672" t="str">
            <v>7AM344</v>
          </cell>
          <cell r="C672">
            <v>-14999</v>
          </cell>
          <cell r="D672" t="str">
            <v>口腔全科</v>
          </cell>
          <cell r="E672">
            <v>18267720618</v>
          </cell>
          <cell r="F672" t="str">
            <v>2021年</v>
          </cell>
          <cell r="G672" t="str">
            <v>规培研究生</v>
          </cell>
          <cell r="H672" t="str">
            <v>执业医师</v>
          </cell>
          <cell r="I672" t="str">
            <v>口腔科（口腔黏膜科）</v>
          </cell>
        </row>
        <row r="672">
          <cell r="M672">
            <v>0</v>
          </cell>
          <cell r="N672">
            <v>0</v>
          </cell>
          <cell r="O672">
            <v>0</v>
          </cell>
          <cell r="P672">
            <v>0</v>
          </cell>
          <cell r="Q672">
            <v>0</v>
          </cell>
          <cell r="R672">
            <v>100</v>
          </cell>
          <cell r="S672">
            <v>0</v>
          </cell>
          <cell r="T672">
            <v>0</v>
          </cell>
          <cell r="U672">
            <v>0</v>
          </cell>
          <cell r="V672">
            <v>0</v>
          </cell>
          <cell r="W672">
            <v>0</v>
          </cell>
          <cell r="X672">
            <v>100</v>
          </cell>
          <cell r="Y672">
            <v>21</v>
          </cell>
        </row>
        <row r="673">
          <cell r="B673" t="str">
            <v>7AM345</v>
          </cell>
          <cell r="C673">
            <v>-15000</v>
          </cell>
          <cell r="D673" t="str">
            <v>口腔全科</v>
          </cell>
          <cell r="E673">
            <v>17858905909</v>
          </cell>
          <cell r="F673" t="str">
            <v>2021年</v>
          </cell>
          <cell r="G673" t="str">
            <v>规培研究生</v>
          </cell>
          <cell r="H673" t="str">
            <v>执业医师</v>
          </cell>
          <cell r="I673" t="str">
            <v>口腔科（口腔颌面外科）</v>
          </cell>
        </row>
        <row r="673">
          <cell r="M673">
            <v>0</v>
          </cell>
          <cell r="N673">
            <v>0</v>
          </cell>
          <cell r="O673">
            <v>0</v>
          </cell>
          <cell r="P673">
            <v>0</v>
          </cell>
          <cell r="Q673">
            <v>0</v>
          </cell>
          <cell r="R673">
            <v>100</v>
          </cell>
          <cell r="S673">
            <v>0</v>
          </cell>
          <cell r="T673">
            <v>0</v>
          </cell>
          <cell r="U673">
            <v>0</v>
          </cell>
          <cell r="V673">
            <v>0</v>
          </cell>
          <cell r="W673">
            <v>0</v>
          </cell>
          <cell r="X673">
            <v>100</v>
          </cell>
          <cell r="Y673">
            <v>21</v>
          </cell>
        </row>
        <row r="674">
          <cell r="B674" t="str">
            <v>7AM346</v>
          </cell>
          <cell r="C674">
            <v>-15001</v>
          </cell>
          <cell r="D674" t="str">
            <v>口腔全科</v>
          </cell>
          <cell r="E674">
            <v>15968763256</v>
          </cell>
          <cell r="F674" t="str">
            <v>2021年</v>
          </cell>
          <cell r="G674" t="str">
            <v>规培研究生</v>
          </cell>
          <cell r="H674" t="str">
            <v>执业医师</v>
          </cell>
          <cell r="I674" t="str">
            <v>口腔科（牙周科）</v>
          </cell>
        </row>
        <row r="674">
          <cell r="M674">
            <v>0</v>
          </cell>
          <cell r="N674">
            <v>0</v>
          </cell>
          <cell r="O674">
            <v>0</v>
          </cell>
          <cell r="P674">
            <v>0</v>
          </cell>
          <cell r="Q674">
            <v>0</v>
          </cell>
          <cell r="R674">
            <v>100</v>
          </cell>
          <cell r="S674">
            <v>0</v>
          </cell>
          <cell r="T674">
            <v>0</v>
          </cell>
          <cell r="U674">
            <v>0</v>
          </cell>
          <cell r="V674">
            <v>0</v>
          </cell>
          <cell r="W674">
            <v>0</v>
          </cell>
          <cell r="X674">
            <v>100</v>
          </cell>
          <cell r="Y674">
            <v>21</v>
          </cell>
        </row>
        <row r="675">
          <cell r="B675" t="str">
            <v>7AM482</v>
          </cell>
          <cell r="C675">
            <v>-15092</v>
          </cell>
          <cell r="D675" t="str">
            <v>精神科</v>
          </cell>
          <cell r="E675">
            <v>15888719812</v>
          </cell>
          <cell r="F675" t="str">
            <v>2021年</v>
          </cell>
          <cell r="G675" t="str">
            <v>规培研究生</v>
          </cell>
          <cell r="H675" t="str">
            <v>执业医师</v>
          </cell>
          <cell r="I675" t="str">
            <v>精神科轻症病房</v>
          </cell>
        </row>
        <row r="675">
          <cell r="M675">
            <v>0</v>
          </cell>
          <cell r="N675">
            <v>0</v>
          </cell>
          <cell r="O675">
            <v>0</v>
          </cell>
          <cell r="P675">
            <v>0</v>
          </cell>
          <cell r="Q675">
            <v>0</v>
          </cell>
          <cell r="R675">
            <v>100</v>
          </cell>
          <cell r="S675">
            <v>150</v>
          </cell>
          <cell r="T675">
            <v>150</v>
          </cell>
          <cell r="U675">
            <v>100</v>
          </cell>
          <cell r="V675">
            <v>100</v>
          </cell>
          <cell r="W675">
            <v>0</v>
          </cell>
          <cell r="X675">
            <v>100</v>
          </cell>
          <cell r="Y675">
            <v>21</v>
          </cell>
        </row>
        <row r="676">
          <cell r="B676" t="str">
            <v>7AM483</v>
          </cell>
          <cell r="C676">
            <v>-15093</v>
          </cell>
          <cell r="D676" t="str">
            <v>精神科</v>
          </cell>
          <cell r="E676">
            <v>15868713338</v>
          </cell>
          <cell r="F676" t="str">
            <v>2021年</v>
          </cell>
          <cell r="G676" t="str">
            <v>规培研究生</v>
          </cell>
          <cell r="H676" t="str">
            <v>执业医师</v>
          </cell>
          <cell r="I676" t="str">
            <v>精神科轻症病房</v>
          </cell>
        </row>
        <row r="676">
          <cell r="M676">
            <v>0</v>
          </cell>
          <cell r="N676">
            <v>0</v>
          </cell>
          <cell r="O676">
            <v>0</v>
          </cell>
          <cell r="P676">
            <v>0</v>
          </cell>
          <cell r="Q676">
            <v>0</v>
          </cell>
          <cell r="R676">
            <v>100</v>
          </cell>
          <cell r="S676">
            <v>150</v>
          </cell>
          <cell r="T676">
            <v>150</v>
          </cell>
          <cell r="U676">
            <v>100</v>
          </cell>
          <cell r="V676">
            <v>100</v>
          </cell>
          <cell r="W676">
            <v>0</v>
          </cell>
          <cell r="X676">
            <v>100</v>
          </cell>
          <cell r="Y676">
            <v>21</v>
          </cell>
        </row>
        <row r="677">
          <cell r="B677" t="str">
            <v>7AM484</v>
          </cell>
          <cell r="C677">
            <v>-15094</v>
          </cell>
          <cell r="D677" t="str">
            <v>精神科</v>
          </cell>
          <cell r="E677">
            <v>18066298075</v>
          </cell>
          <cell r="F677" t="str">
            <v>2021年</v>
          </cell>
          <cell r="G677" t="str">
            <v>规培研究生</v>
          </cell>
          <cell r="H677" t="str">
            <v>执业医师</v>
          </cell>
          <cell r="I677" t="str">
            <v>精神科轻症病房</v>
          </cell>
          <cell r="J677">
            <v>20</v>
          </cell>
        </row>
        <row r="677">
          <cell r="M677">
            <v>20</v>
          </cell>
          <cell r="N677">
            <v>0</v>
          </cell>
          <cell r="O677">
            <v>40</v>
          </cell>
          <cell r="P677">
            <v>60</v>
          </cell>
          <cell r="Q677">
            <v>20</v>
          </cell>
          <cell r="R677">
            <v>100</v>
          </cell>
          <cell r="S677">
            <v>150</v>
          </cell>
          <cell r="T677">
            <v>150</v>
          </cell>
          <cell r="U677">
            <v>100</v>
          </cell>
          <cell r="V677">
            <v>100</v>
          </cell>
          <cell r="W677">
            <v>0</v>
          </cell>
          <cell r="X677">
            <v>100</v>
          </cell>
          <cell r="Y677">
            <v>21</v>
          </cell>
        </row>
        <row r="678">
          <cell r="B678" t="str">
            <v>7AM485</v>
          </cell>
          <cell r="C678">
            <v>-15095</v>
          </cell>
          <cell r="D678" t="str">
            <v>精神科</v>
          </cell>
          <cell r="E678">
            <v>13587460766</v>
          </cell>
          <cell r="F678" t="str">
            <v>2021年</v>
          </cell>
          <cell r="G678" t="str">
            <v>规培研究生</v>
          </cell>
          <cell r="H678" t="str">
            <v>执业医师</v>
          </cell>
          <cell r="I678" t="str">
            <v>精神科轻症病房</v>
          </cell>
        </row>
        <row r="678">
          <cell r="M678">
            <v>0</v>
          </cell>
          <cell r="N678">
            <v>0</v>
          </cell>
          <cell r="O678">
            <v>0</v>
          </cell>
          <cell r="P678">
            <v>0</v>
          </cell>
          <cell r="Q678">
            <v>0</v>
          </cell>
          <cell r="R678">
            <v>100</v>
          </cell>
          <cell r="S678">
            <v>150</v>
          </cell>
          <cell r="T678">
            <v>150</v>
          </cell>
          <cell r="U678">
            <v>0</v>
          </cell>
          <cell r="V678">
            <v>0</v>
          </cell>
          <cell r="W678">
            <v>0</v>
          </cell>
          <cell r="X678">
            <v>100</v>
          </cell>
          <cell r="Y678">
            <v>21</v>
          </cell>
        </row>
        <row r="679">
          <cell r="B679" t="str">
            <v>7AM486</v>
          </cell>
          <cell r="C679">
            <v>-15096</v>
          </cell>
          <cell r="D679" t="str">
            <v>核医学科</v>
          </cell>
          <cell r="E679">
            <v>19868579782</v>
          </cell>
          <cell r="F679" t="str">
            <v>2021年</v>
          </cell>
          <cell r="G679" t="str">
            <v>规培研究生</v>
          </cell>
          <cell r="H679" t="str">
            <v>执业医师</v>
          </cell>
          <cell r="I679" t="str">
            <v>核医学科技术组</v>
          </cell>
        </row>
        <row r="679">
          <cell r="M679">
            <v>0</v>
          </cell>
          <cell r="N679">
            <v>0</v>
          </cell>
          <cell r="O679">
            <v>0</v>
          </cell>
          <cell r="P679">
            <v>0</v>
          </cell>
          <cell r="Q679">
            <v>0</v>
          </cell>
          <cell r="R679">
            <v>100</v>
          </cell>
          <cell r="S679">
            <v>150</v>
          </cell>
          <cell r="T679">
            <v>150</v>
          </cell>
          <cell r="U679">
            <v>0</v>
          </cell>
          <cell r="V679">
            <v>0</v>
          </cell>
          <cell r="W679">
            <v>0</v>
          </cell>
          <cell r="X679">
            <v>100</v>
          </cell>
          <cell r="Y679">
            <v>21</v>
          </cell>
        </row>
        <row r="680">
          <cell r="B680">
            <v>622016</v>
          </cell>
          <cell r="C680">
            <v>12720</v>
          </cell>
          <cell r="D680" t="str">
            <v>放射科</v>
          </cell>
          <cell r="E680">
            <v>15067791657</v>
          </cell>
          <cell r="F680" t="str">
            <v>2022年</v>
          </cell>
          <cell r="G680" t="str">
            <v>住院医师-本院</v>
          </cell>
          <cell r="H680" t="str">
            <v>执业医师</v>
          </cell>
          <cell r="I680" t="str">
            <v>放射科（腹部影像）</v>
          </cell>
        </row>
        <row r="680">
          <cell r="M680">
            <v>0</v>
          </cell>
          <cell r="N680">
            <v>0</v>
          </cell>
          <cell r="O680">
            <v>0</v>
          </cell>
          <cell r="P680">
            <v>0</v>
          </cell>
          <cell r="Q680">
            <v>0</v>
          </cell>
          <cell r="R680">
            <v>100</v>
          </cell>
          <cell r="S680" t="e">
            <v>#N/A</v>
          </cell>
          <cell r="T680">
            <v>150</v>
          </cell>
          <cell r="U680" t="e">
            <v>#N/A</v>
          </cell>
          <cell r="V680">
            <v>100</v>
          </cell>
          <cell r="W680">
            <v>21</v>
          </cell>
          <cell r="X680">
            <v>0</v>
          </cell>
          <cell r="Y680">
            <v>0</v>
          </cell>
        </row>
        <row r="681">
          <cell r="B681">
            <v>622020</v>
          </cell>
          <cell r="C681">
            <v>15274</v>
          </cell>
          <cell r="D681" t="str">
            <v>内科</v>
          </cell>
          <cell r="E681">
            <v>18368716811</v>
          </cell>
          <cell r="F681" t="str">
            <v>2022年</v>
          </cell>
          <cell r="G681" t="str">
            <v>住院医师-本院</v>
          </cell>
          <cell r="H681" t="str">
            <v>执业医师</v>
          </cell>
          <cell r="I681" t="str">
            <v>感染科+内分泌科</v>
          </cell>
        </row>
        <row r="681">
          <cell r="M681">
            <v>0</v>
          </cell>
          <cell r="N681">
            <v>0</v>
          </cell>
          <cell r="O681">
            <v>0</v>
          </cell>
          <cell r="P681">
            <v>0</v>
          </cell>
          <cell r="Q681">
            <v>0</v>
          </cell>
          <cell r="R681">
            <v>100</v>
          </cell>
          <cell r="S681">
            <v>150</v>
          </cell>
          <cell r="T681">
            <v>150</v>
          </cell>
          <cell r="U681">
            <v>100</v>
          </cell>
          <cell r="V681">
            <v>100</v>
          </cell>
          <cell r="W681">
            <v>0</v>
          </cell>
          <cell r="X681">
            <v>100</v>
          </cell>
          <cell r="Y681">
            <v>21</v>
          </cell>
        </row>
        <row r="682">
          <cell r="B682">
            <v>622013</v>
          </cell>
          <cell r="C682">
            <v>15269</v>
          </cell>
          <cell r="D682" t="str">
            <v>内科</v>
          </cell>
          <cell r="E682">
            <v>13685762149</v>
          </cell>
          <cell r="F682" t="str">
            <v>2022年</v>
          </cell>
          <cell r="G682" t="str">
            <v>住院医师-本院</v>
          </cell>
          <cell r="H682" t="str">
            <v>执业医师</v>
          </cell>
          <cell r="I682" t="str">
            <v>心血管内科+感染科</v>
          </cell>
        </row>
        <row r="682">
          <cell r="M682">
            <v>0</v>
          </cell>
          <cell r="N682">
            <v>0</v>
          </cell>
          <cell r="O682">
            <v>0</v>
          </cell>
          <cell r="P682">
            <v>0</v>
          </cell>
          <cell r="Q682">
            <v>0</v>
          </cell>
          <cell r="R682">
            <v>100</v>
          </cell>
          <cell r="S682">
            <v>150</v>
          </cell>
          <cell r="T682">
            <v>150</v>
          </cell>
          <cell r="U682">
            <v>100</v>
          </cell>
          <cell r="V682">
            <v>100</v>
          </cell>
          <cell r="W682">
            <v>0</v>
          </cell>
          <cell r="X682">
            <v>100</v>
          </cell>
          <cell r="Y682">
            <v>21</v>
          </cell>
        </row>
        <row r="683">
          <cell r="B683">
            <v>622024</v>
          </cell>
          <cell r="C683">
            <v>15277</v>
          </cell>
          <cell r="D683" t="str">
            <v>内科</v>
          </cell>
          <cell r="E683">
            <v>18968759611</v>
          </cell>
          <cell r="F683" t="str">
            <v>2022年</v>
          </cell>
          <cell r="G683" t="str">
            <v>住院医师-本院</v>
          </cell>
          <cell r="H683" t="str">
            <v>执业医师</v>
          </cell>
          <cell r="I683" t="str">
            <v>心血管内科</v>
          </cell>
        </row>
        <row r="683">
          <cell r="M683">
            <v>0</v>
          </cell>
          <cell r="N683">
            <v>0</v>
          </cell>
          <cell r="O683">
            <v>0</v>
          </cell>
          <cell r="P683">
            <v>0</v>
          </cell>
          <cell r="Q683">
            <v>0</v>
          </cell>
          <cell r="R683">
            <v>100</v>
          </cell>
          <cell r="S683">
            <v>150</v>
          </cell>
          <cell r="T683">
            <v>150</v>
          </cell>
          <cell r="U683">
            <v>100</v>
          </cell>
          <cell r="V683">
            <v>100</v>
          </cell>
          <cell r="W683">
            <v>0</v>
          </cell>
          <cell r="X683">
            <v>100</v>
          </cell>
          <cell r="Y683">
            <v>21</v>
          </cell>
        </row>
        <row r="684">
          <cell r="B684" t="str">
            <v>729L65</v>
          </cell>
          <cell r="C684">
            <v>15388</v>
          </cell>
          <cell r="D684" t="str">
            <v>超声医学科</v>
          </cell>
          <cell r="E684">
            <v>13968866338</v>
          </cell>
          <cell r="F684" t="str">
            <v>2022年</v>
          </cell>
          <cell r="G684" t="str">
            <v>住院医师-外院</v>
          </cell>
          <cell r="H684" t="str">
            <v>执业医师</v>
          </cell>
          <cell r="I684" t="str">
            <v>超声科</v>
          </cell>
        </row>
        <row r="684">
          <cell r="M684">
            <v>0</v>
          </cell>
          <cell r="N684">
            <v>0</v>
          </cell>
          <cell r="O684">
            <v>0</v>
          </cell>
          <cell r="P684">
            <v>0</v>
          </cell>
          <cell r="Q684">
            <v>0</v>
          </cell>
          <cell r="R684">
            <v>100</v>
          </cell>
          <cell r="S684">
            <v>0</v>
          </cell>
          <cell r="T684">
            <v>0</v>
          </cell>
          <cell r="U684">
            <v>0</v>
          </cell>
          <cell r="V684">
            <v>0</v>
          </cell>
          <cell r="W684">
            <v>0</v>
          </cell>
          <cell r="X684">
            <v>100</v>
          </cell>
          <cell r="Y684">
            <v>21</v>
          </cell>
        </row>
        <row r="685">
          <cell r="B685" t="str">
            <v>729L70</v>
          </cell>
          <cell r="C685">
            <v>15393</v>
          </cell>
          <cell r="D685" t="str">
            <v>超声医学科</v>
          </cell>
          <cell r="E685">
            <v>15158577729</v>
          </cell>
          <cell r="F685" t="str">
            <v>2022年</v>
          </cell>
          <cell r="G685" t="str">
            <v>住院医师-外院</v>
          </cell>
          <cell r="H685" t="str">
            <v>无</v>
          </cell>
          <cell r="I685" t="str">
            <v>超声科</v>
          </cell>
        </row>
        <row r="685">
          <cell r="M685">
            <v>0</v>
          </cell>
          <cell r="N685">
            <v>0</v>
          </cell>
          <cell r="O685">
            <v>0</v>
          </cell>
          <cell r="P685">
            <v>0</v>
          </cell>
          <cell r="Q685">
            <v>0</v>
          </cell>
          <cell r="R685">
            <v>0</v>
          </cell>
          <cell r="S685">
            <v>0</v>
          </cell>
          <cell r="T685">
            <v>0</v>
          </cell>
          <cell r="U685">
            <v>0</v>
          </cell>
          <cell r="V685">
            <v>0</v>
          </cell>
          <cell r="W685">
            <v>0</v>
          </cell>
          <cell r="X685">
            <v>100</v>
          </cell>
          <cell r="Y685">
            <v>21</v>
          </cell>
        </row>
        <row r="686">
          <cell r="B686">
            <v>122017</v>
          </cell>
          <cell r="C686">
            <v>15321</v>
          </cell>
          <cell r="D686" t="str">
            <v>超声医学科</v>
          </cell>
          <cell r="E686">
            <v>13605778243</v>
          </cell>
          <cell r="F686" t="str">
            <v>2022年</v>
          </cell>
          <cell r="G686" t="str">
            <v>住院医师-本院</v>
          </cell>
          <cell r="H686" t="str">
            <v>执业医师</v>
          </cell>
          <cell r="I686" t="str">
            <v>超声科</v>
          </cell>
        </row>
        <row r="686">
          <cell r="M686">
            <v>0</v>
          </cell>
          <cell r="N686">
            <v>0</v>
          </cell>
          <cell r="O686">
            <v>0</v>
          </cell>
          <cell r="P686">
            <v>0</v>
          </cell>
          <cell r="Q686">
            <v>0</v>
          </cell>
          <cell r="R686">
            <v>100</v>
          </cell>
          <cell r="S686">
            <v>150</v>
          </cell>
          <cell r="T686">
            <v>150</v>
          </cell>
          <cell r="U686">
            <v>0</v>
          </cell>
          <cell r="V686">
            <v>0</v>
          </cell>
          <cell r="W686">
            <v>0</v>
          </cell>
          <cell r="X686">
            <v>100</v>
          </cell>
          <cell r="Y686">
            <v>21</v>
          </cell>
        </row>
        <row r="687">
          <cell r="B687">
            <v>122003</v>
          </cell>
          <cell r="C687">
            <v>15261</v>
          </cell>
          <cell r="D687" t="str">
            <v>超声医学科</v>
          </cell>
          <cell r="E687">
            <v>18375760074</v>
          </cell>
          <cell r="F687" t="str">
            <v>2022年</v>
          </cell>
          <cell r="G687" t="str">
            <v>住院医师-本院</v>
          </cell>
          <cell r="H687" t="str">
            <v>执业医师</v>
          </cell>
          <cell r="I687" t="str">
            <v>超声科</v>
          </cell>
        </row>
        <row r="687">
          <cell r="M687">
            <v>0</v>
          </cell>
          <cell r="N687">
            <v>0</v>
          </cell>
          <cell r="O687">
            <v>0</v>
          </cell>
          <cell r="P687">
            <v>0</v>
          </cell>
          <cell r="Q687">
            <v>0</v>
          </cell>
          <cell r="R687">
            <v>100</v>
          </cell>
          <cell r="S687">
            <v>150</v>
          </cell>
          <cell r="T687">
            <v>150</v>
          </cell>
          <cell r="U687">
            <v>0</v>
          </cell>
          <cell r="V687">
            <v>0</v>
          </cell>
          <cell r="W687">
            <v>0</v>
          </cell>
          <cell r="X687">
            <v>100</v>
          </cell>
          <cell r="Y687">
            <v>21</v>
          </cell>
        </row>
        <row r="688">
          <cell r="B688">
            <v>122004</v>
          </cell>
          <cell r="C688">
            <v>15262</v>
          </cell>
          <cell r="D688" t="str">
            <v>超声医学科</v>
          </cell>
          <cell r="E688">
            <v>17826865126</v>
          </cell>
          <cell r="F688" t="str">
            <v>2022年</v>
          </cell>
          <cell r="G688" t="str">
            <v>住院医师-本院</v>
          </cell>
          <cell r="H688" t="str">
            <v>执业医师</v>
          </cell>
          <cell r="I688" t="str">
            <v>超声科</v>
          </cell>
        </row>
        <row r="688">
          <cell r="M688">
            <v>0</v>
          </cell>
          <cell r="N688">
            <v>0</v>
          </cell>
          <cell r="O688">
            <v>0</v>
          </cell>
          <cell r="P688">
            <v>0</v>
          </cell>
          <cell r="Q688">
            <v>0</v>
          </cell>
          <cell r="R688">
            <v>100</v>
          </cell>
          <cell r="S688">
            <v>150</v>
          </cell>
          <cell r="T688">
            <v>150</v>
          </cell>
          <cell r="U688">
            <v>0</v>
          </cell>
          <cell r="V688">
            <v>0</v>
          </cell>
          <cell r="W688">
            <v>0</v>
          </cell>
          <cell r="X688">
            <v>100</v>
          </cell>
          <cell r="Y688">
            <v>21</v>
          </cell>
        </row>
        <row r="689">
          <cell r="B689" t="str">
            <v>730L13</v>
          </cell>
          <cell r="C689">
            <v>15436</v>
          </cell>
          <cell r="D689" t="str">
            <v>超声医学科</v>
          </cell>
          <cell r="E689">
            <v>15957674628</v>
          </cell>
          <cell r="F689" t="str">
            <v>2022年</v>
          </cell>
          <cell r="G689" t="str">
            <v>住院医师-外院</v>
          </cell>
          <cell r="H689" t="str">
            <v>无</v>
          </cell>
          <cell r="I689" t="str">
            <v>超声科</v>
          </cell>
        </row>
        <row r="689">
          <cell r="M689">
            <v>0</v>
          </cell>
          <cell r="N689">
            <v>0</v>
          </cell>
          <cell r="O689">
            <v>0</v>
          </cell>
          <cell r="P689">
            <v>0</v>
          </cell>
          <cell r="Q689">
            <v>0</v>
          </cell>
          <cell r="R689">
            <v>0</v>
          </cell>
          <cell r="S689">
            <v>0</v>
          </cell>
          <cell r="T689">
            <v>0</v>
          </cell>
          <cell r="U689">
            <v>0</v>
          </cell>
          <cell r="V689">
            <v>0</v>
          </cell>
          <cell r="W689">
            <v>0</v>
          </cell>
          <cell r="X689">
            <v>100</v>
          </cell>
          <cell r="Y689">
            <v>21</v>
          </cell>
        </row>
        <row r="690">
          <cell r="B690">
            <v>122002</v>
          </cell>
          <cell r="C690">
            <v>15260</v>
          </cell>
          <cell r="D690" t="str">
            <v>超声医学科</v>
          </cell>
          <cell r="E690">
            <v>15257760153</v>
          </cell>
          <cell r="F690" t="str">
            <v>2022年</v>
          </cell>
          <cell r="G690" t="str">
            <v>住院医师-本院</v>
          </cell>
          <cell r="H690" t="str">
            <v>执业医师</v>
          </cell>
          <cell r="I690" t="str">
            <v>超声科</v>
          </cell>
        </row>
        <row r="690">
          <cell r="M690">
            <v>0</v>
          </cell>
          <cell r="N690">
            <v>0</v>
          </cell>
          <cell r="O690">
            <v>0</v>
          </cell>
          <cell r="P690">
            <v>0</v>
          </cell>
          <cell r="Q690">
            <v>0</v>
          </cell>
          <cell r="R690">
            <v>100</v>
          </cell>
          <cell r="S690">
            <v>150</v>
          </cell>
          <cell r="T690">
            <v>150</v>
          </cell>
          <cell r="U690">
            <v>0</v>
          </cell>
          <cell r="V690">
            <v>0</v>
          </cell>
          <cell r="W690">
            <v>0</v>
          </cell>
          <cell r="X690">
            <v>100</v>
          </cell>
          <cell r="Y690">
            <v>21</v>
          </cell>
        </row>
        <row r="691">
          <cell r="B691" t="str">
            <v>730L50</v>
          </cell>
          <cell r="C691">
            <v>15473</v>
          </cell>
          <cell r="D691" t="str">
            <v>超声医学科</v>
          </cell>
          <cell r="E691">
            <v>13868859224</v>
          </cell>
          <cell r="F691" t="str">
            <v>2022年</v>
          </cell>
          <cell r="G691" t="str">
            <v>住院医师-外院</v>
          </cell>
          <cell r="H691" t="str">
            <v>执业医师</v>
          </cell>
          <cell r="I691" t="str">
            <v>超声科</v>
          </cell>
        </row>
        <row r="691">
          <cell r="M691">
            <v>0</v>
          </cell>
          <cell r="N691">
            <v>0</v>
          </cell>
          <cell r="O691">
            <v>0</v>
          </cell>
          <cell r="P691">
            <v>0</v>
          </cell>
          <cell r="Q691">
            <v>0</v>
          </cell>
          <cell r="R691">
            <v>100</v>
          </cell>
          <cell r="S691">
            <v>150</v>
          </cell>
          <cell r="T691">
            <v>150</v>
          </cell>
          <cell r="U691">
            <v>0</v>
          </cell>
          <cell r="V691">
            <v>0</v>
          </cell>
          <cell r="W691">
            <v>0</v>
          </cell>
          <cell r="X691">
            <v>100</v>
          </cell>
          <cell r="Y691">
            <v>21</v>
          </cell>
        </row>
        <row r="692">
          <cell r="B692">
            <v>122001</v>
          </cell>
          <cell r="C692">
            <v>15259</v>
          </cell>
          <cell r="D692" t="str">
            <v>超声医学科</v>
          </cell>
          <cell r="E692">
            <v>15058755328</v>
          </cell>
          <cell r="F692" t="str">
            <v>2022年</v>
          </cell>
          <cell r="G692" t="str">
            <v>住院医师-本院</v>
          </cell>
          <cell r="H692" t="str">
            <v>执业医师</v>
          </cell>
          <cell r="I692" t="str">
            <v>急诊科</v>
          </cell>
        </row>
        <row r="692">
          <cell r="M692">
            <v>0</v>
          </cell>
          <cell r="N692">
            <v>0</v>
          </cell>
          <cell r="O692">
            <v>0</v>
          </cell>
          <cell r="P692">
            <v>0</v>
          </cell>
          <cell r="Q692">
            <v>0</v>
          </cell>
          <cell r="R692">
            <v>100</v>
          </cell>
          <cell r="S692">
            <v>150</v>
          </cell>
          <cell r="T692">
            <v>150</v>
          </cell>
          <cell r="U692">
            <v>0</v>
          </cell>
          <cell r="V692">
            <v>0</v>
          </cell>
          <cell r="W692">
            <v>0</v>
          </cell>
          <cell r="X692">
            <v>100</v>
          </cell>
          <cell r="Y692">
            <v>21</v>
          </cell>
        </row>
        <row r="693">
          <cell r="B693" t="str">
            <v>729L60</v>
          </cell>
          <cell r="C693">
            <v>15383</v>
          </cell>
          <cell r="D693" t="str">
            <v>儿科</v>
          </cell>
          <cell r="E693">
            <v>13516764751</v>
          </cell>
          <cell r="F693" t="str">
            <v>2022年</v>
          </cell>
          <cell r="G693" t="str">
            <v>住院医师-外院</v>
          </cell>
          <cell r="H693" t="str">
            <v>无</v>
          </cell>
          <cell r="I693" t="str">
            <v>儿科（儿科血液及肿瘤）</v>
          </cell>
        </row>
        <row r="693">
          <cell r="M693">
            <v>0</v>
          </cell>
          <cell r="N693">
            <v>0</v>
          </cell>
          <cell r="O693">
            <v>0</v>
          </cell>
          <cell r="P693">
            <v>0</v>
          </cell>
          <cell r="Q693">
            <v>0</v>
          </cell>
          <cell r="R693">
            <v>0</v>
          </cell>
          <cell r="S693">
            <v>0</v>
          </cell>
          <cell r="T693">
            <v>0</v>
          </cell>
          <cell r="U693">
            <v>0</v>
          </cell>
          <cell r="V693">
            <v>0</v>
          </cell>
          <cell r="W693">
            <v>0</v>
          </cell>
          <cell r="X693">
            <v>100</v>
          </cell>
          <cell r="Y693">
            <v>21</v>
          </cell>
        </row>
        <row r="694">
          <cell r="B694" t="str">
            <v>730L52</v>
          </cell>
          <cell r="C694">
            <v>15475</v>
          </cell>
          <cell r="D694" t="str">
            <v>儿科</v>
          </cell>
          <cell r="E694">
            <v>15067898038</v>
          </cell>
          <cell r="F694" t="str">
            <v>2022年</v>
          </cell>
          <cell r="G694" t="str">
            <v>住院医师-外院</v>
          </cell>
          <cell r="H694" t="str">
            <v>无</v>
          </cell>
          <cell r="I694" t="str">
            <v>儿科（儿科消化内科）</v>
          </cell>
        </row>
        <row r="694">
          <cell r="M694">
            <v>0</v>
          </cell>
          <cell r="N694">
            <v>0</v>
          </cell>
          <cell r="O694">
            <v>0</v>
          </cell>
          <cell r="P694">
            <v>0</v>
          </cell>
          <cell r="Q694">
            <v>0</v>
          </cell>
          <cell r="R694">
            <v>0</v>
          </cell>
          <cell r="S694">
            <v>0</v>
          </cell>
          <cell r="T694">
            <v>0</v>
          </cell>
          <cell r="U694">
            <v>0</v>
          </cell>
          <cell r="V694">
            <v>0</v>
          </cell>
          <cell r="W694">
            <v>0</v>
          </cell>
          <cell r="X694">
            <v>100</v>
          </cell>
          <cell r="Y694">
            <v>21</v>
          </cell>
        </row>
        <row r="695">
          <cell r="B695" t="str">
            <v>729L80</v>
          </cell>
          <cell r="C695">
            <v>15404</v>
          </cell>
          <cell r="D695" t="str">
            <v>耳鼻咽喉科</v>
          </cell>
          <cell r="E695">
            <v>13185881588</v>
          </cell>
          <cell r="F695" t="str">
            <v>2022年</v>
          </cell>
          <cell r="G695" t="str">
            <v>住院医师-外院</v>
          </cell>
          <cell r="H695" t="str">
            <v>助理执业医师</v>
          </cell>
          <cell r="I695" t="str">
            <v>耳鼻咽喉科（鼻科病房）</v>
          </cell>
        </row>
        <row r="695">
          <cell r="M695">
            <v>0</v>
          </cell>
          <cell r="N695">
            <v>0</v>
          </cell>
          <cell r="O695">
            <v>0</v>
          </cell>
          <cell r="P695">
            <v>0</v>
          </cell>
          <cell r="Q695">
            <v>0</v>
          </cell>
          <cell r="R695">
            <v>0</v>
          </cell>
          <cell r="S695">
            <v>0</v>
          </cell>
          <cell r="T695">
            <v>0</v>
          </cell>
          <cell r="U695">
            <v>0</v>
          </cell>
          <cell r="V695">
            <v>0</v>
          </cell>
          <cell r="W695">
            <v>0</v>
          </cell>
          <cell r="X695">
            <v>100</v>
          </cell>
          <cell r="Y695">
            <v>21</v>
          </cell>
        </row>
        <row r="696">
          <cell r="B696" t="str">
            <v>730L31</v>
          </cell>
          <cell r="C696">
            <v>15454</v>
          </cell>
          <cell r="D696" t="str">
            <v>耳鼻咽喉科</v>
          </cell>
          <cell r="E696">
            <v>18268160677</v>
          </cell>
          <cell r="F696" t="str">
            <v>2022年</v>
          </cell>
          <cell r="G696" t="str">
            <v>住院医师-外院</v>
          </cell>
          <cell r="H696" t="str">
            <v>执业医师</v>
          </cell>
          <cell r="I696" t="str">
            <v>耳鼻咽喉科（咽喉头颈科病房）</v>
          </cell>
        </row>
        <row r="696">
          <cell r="M696">
            <v>0</v>
          </cell>
          <cell r="N696">
            <v>0</v>
          </cell>
          <cell r="O696">
            <v>0</v>
          </cell>
          <cell r="P696">
            <v>0</v>
          </cell>
          <cell r="Q696">
            <v>0</v>
          </cell>
          <cell r="R696">
            <v>100</v>
          </cell>
          <cell r="S696">
            <v>0</v>
          </cell>
          <cell r="T696">
            <v>0</v>
          </cell>
          <cell r="U696">
            <v>0</v>
          </cell>
          <cell r="V696">
            <v>0</v>
          </cell>
          <cell r="W696">
            <v>0</v>
          </cell>
          <cell r="X696">
            <v>100</v>
          </cell>
          <cell r="Y696">
            <v>21</v>
          </cell>
        </row>
        <row r="697">
          <cell r="B697" t="str">
            <v>729L74</v>
          </cell>
          <cell r="C697">
            <v>15397</v>
          </cell>
          <cell r="D697" t="str">
            <v>放射科</v>
          </cell>
          <cell r="E697">
            <v>15305887481</v>
          </cell>
          <cell r="F697" t="str">
            <v>2022年</v>
          </cell>
          <cell r="G697" t="str">
            <v>住院医师-外院</v>
          </cell>
          <cell r="H697" t="str">
            <v>无</v>
          </cell>
          <cell r="I697" t="str">
            <v>超声科</v>
          </cell>
        </row>
        <row r="697">
          <cell r="M697">
            <v>0</v>
          </cell>
          <cell r="N697">
            <v>0</v>
          </cell>
          <cell r="O697">
            <v>0</v>
          </cell>
          <cell r="P697">
            <v>0</v>
          </cell>
          <cell r="Q697">
            <v>0</v>
          </cell>
          <cell r="R697">
            <v>0</v>
          </cell>
          <cell r="S697">
            <v>0</v>
          </cell>
          <cell r="T697">
            <v>0</v>
          </cell>
          <cell r="U697">
            <v>0</v>
          </cell>
          <cell r="V697">
            <v>0</v>
          </cell>
          <cell r="W697">
            <v>0</v>
          </cell>
          <cell r="X697">
            <v>100</v>
          </cell>
          <cell r="Y697">
            <v>21</v>
          </cell>
        </row>
        <row r="698">
          <cell r="B698" t="str">
            <v>730L29</v>
          </cell>
          <cell r="C698">
            <v>15452</v>
          </cell>
          <cell r="D698" t="str">
            <v>放射科</v>
          </cell>
          <cell r="E698">
            <v>13586170210</v>
          </cell>
          <cell r="F698" t="str">
            <v>2022年</v>
          </cell>
          <cell r="G698" t="str">
            <v>住院医师-外院</v>
          </cell>
          <cell r="H698" t="str">
            <v>无</v>
          </cell>
          <cell r="I698" t="str">
            <v>感染科</v>
          </cell>
        </row>
        <row r="698">
          <cell r="M698">
            <v>0</v>
          </cell>
          <cell r="N698">
            <v>0</v>
          </cell>
          <cell r="O698">
            <v>0</v>
          </cell>
          <cell r="P698">
            <v>0</v>
          </cell>
          <cell r="Q698">
            <v>0</v>
          </cell>
          <cell r="R698">
            <v>0</v>
          </cell>
          <cell r="S698">
            <v>0</v>
          </cell>
          <cell r="T698">
            <v>0</v>
          </cell>
          <cell r="U698">
            <v>0</v>
          </cell>
          <cell r="V698">
            <v>0</v>
          </cell>
          <cell r="W698">
            <v>0</v>
          </cell>
          <cell r="X698">
            <v>100</v>
          </cell>
          <cell r="Y698">
            <v>21</v>
          </cell>
        </row>
        <row r="699">
          <cell r="B699" t="str">
            <v>729L57</v>
          </cell>
          <cell r="C699">
            <v>15380</v>
          </cell>
          <cell r="D699" t="str">
            <v>放射科</v>
          </cell>
          <cell r="E699">
            <v>13806809107</v>
          </cell>
          <cell r="F699" t="str">
            <v>2022年</v>
          </cell>
          <cell r="G699" t="str">
            <v>住院医师-外院</v>
          </cell>
          <cell r="H699" t="str">
            <v>无</v>
          </cell>
          <cell r="I699" t="str">
            <v>放射科（腹部影像）</v>
          </cell>
        </row>
        <row r="699">
          <cell r="M699">
            <v>0</v>
          </cell>
          <cell r="N699">
            <v>0</v>
          </cell>
          <cell r="O699">
            <v>0</v>
          </cell>
          <cell r="P699">
            <v>0</v>
          </cell>
          <cell r="Q699">
            <v>0</v>
          </cell>
          <cell r="R699">
            <v>0</v>
          </cell>
          <cell r="S699">
            <v>0</v>
          </cell>
          <cell r="T699">
            <v>0</v>
          </cell>
          <cell r="U699">
            <v>0</v>
          </cell>
          <cell r="V699">
            <v>0</v>
          </cell>
          <cell r="W699">
            <v>0</v>
          </cell>
          <cell r="X699">
            <v>100</v>
          </cell>
          <cell r="Y699">
            <v>21</v>
          </cell>
        </row>
        <row r="700">
          <cell r="B700" t="str">
            <v>730L02</v>
          </cell>
          <cell r="C700">
            <v>15425</v>
          </cell>
          <cell r="D700" t="str">
            <v>放射科</v>
          </cell>
          <cell r="E700">
            <v>13221856710</v>
          </cell>
          <cell r="F700" t="str">
            <v>2022年</v>
          </cell>
          <cell r="G700" t="str">
            <v>住院医师-外院</v>
          </cell>
          <cell r="H700" t="str">
            <v>无</v>
          </cell>
          <cell r="I700" t="str">
            <v>放射科（神经头颈影像）</v>
          </cell>
        </row>
        <row r="700">
          <cell r="M700">
            <v>0</v>
          </cell>
          <cell r="N700">
            <v>0</v>
          </cell>
          <cell r="O700">
            <v>0</v>
          </cell>
          <cell r="P700">
            <v>0</v>
          </cell>
          <cell r="Q700">
            <v>0</v>
          </cell>
          <cell r="R700">
            <v>0</v>
          </cell>
          <cell r="S700">
            <v>0</v>
          </cell>
          <cell r="T700">
            <v>0</v>
          </cell>
          <cell r="U700">
            <v>0</v>
          </cell>
          <cell r="V700">
            <v>0</v>
          </cell>
          <cell r="W700">
            <v>0</v>
          </cell>
          <cell r="X700">
            <v>100</v>
          </cell>
          <cell r="Y700">
            <v>21</v>
          </cell>
        </row>
        <row r="701">
          <cell r="B701">
            <v>622033</v>
          </cell>
          <cell r="C701">
            <v>15515</v>
          </cell>
          <cell r="D701" t="str">
            <v>放射肿瘤科</v>
          </cell>
          <cell r="E701">
            <v>15757102659</v>
          </cell>
          <cell r="F701" t="str">
            <v>2022年</v>
          </cell>
          <cell r="G701" t="str">
            <v>住院医师-本院</v>
          </cell>
          <cell r="H701" t="str">
            <v>执业医师</v>
          </cell>
          <cell r="I701" t="str">
            <v>放射科</v>
          </cell>
        </row>
        <row r="701">
          <cell r="M701">
            <v>0</v>
          </cell>
          <cell r="N701">
            <v>0</v>
          </cell>
          <cell r="O701">
            <v>0</v>
          </cell>
          <cell r="P701">
            <v>0</v>
          </cell>
          <cell r="Q701">
            <v>0</v>
          </cell>
          <cell r="R701">
            <v>100</v>
          </cell>
          <cell r="S701" t="e">
            <v>#N/A</v>
          </cell>
          <cell r="T701">
            <v>150</v>
          </cell>
          <cell r="U701" t="e">
            <v>#N/A</v>
          </cell>
          <cell r="V701">
            <v>100</v>
          </cell>
          <cell r="W701">
            <v>0</v>
          </cell>
          <cell r="X701">
            <v>100</v>
          </cell>
          <cell r="Y701">
            <v>21</v>
          </cell>
        </row>
        <row r="702">
          <cell r="B702" t="str">
            <v>730L46</v>
          </cell>
          <cell r="C702">
            <v>15469</v>
          </cell>
          <cell r="D702" t="str">
            <v>妇产科</v>
          </cell>
          <cell r="E702">
            <v>13968851053</v>
          </cell>
          <cell r="F702" t="str">
            <v>2022年</v>
          </cell>
          <cell r="G702" t="str">
            <v>住院医师-外院</v>
          </cell>
          <cell r="H702" t="str">
            <v>执业医师</v>
          </cell>
          <cell r="I702" t="str">
            <v>计生（门诊或病房）</v>
          </cell>
        </row>
        <row r="702">
          <cell r="M702">
            <v>0</v>
          </cell>
          <cell r="N702">
            <v>0</v>
          </cell>
          <cell r="O702">
            <v>0</v>
          </cell>
          <cell r="P702">
            <v>0</v>
          </cell>
          <cell r="Q702">
            <v>0</v>
          </cell>
          <cell r="R702">
            <v>100</v>
          </cell>
          <cell r="S702">
            <v>150</v>
          </cell>
          <cell r="T702">
            <v>150</v>
          </cell>
          <cell r="U702">
            <v>0</v>
          </cell>
          <cell r="V702">
            <v>0</v>
          </cell>
          <cell r="W702">
            <v>0</v>
          </cell>
          <cell r="X702">
            <v>100</v>
          </cell>
          <cell r="Y702">
            <v>21</v>
          </cell>
        </row>
        <row r="703">
          <cell r="B703" t="str">
            <v>730L65</v>
          </cell>
          <cell r="C703">
            <v>15488</v>
          </cell>
          <cell r="D703" t="str">
            <v>妇产科</v>
          </cell>
          <cell r="E703">
            <v>15058318029</v>
          </cell>
          <cell r="F703" t="str">
            <v>2022年</v>
          </cell>
          <cell r="G703" t="str">
            <v>住院医师-外院</v>
          </cell>
          <cell r="H703" t="str">
            <v>执业医师</v>
          </cell>
          <cell r="I703" t="str">
            <v>计生（门诊或病房）</v>
          </cell>
        </row>
        <row r="703">
          <cell r="M703">
            <v>0</v>
          </cell>
          <cell r="N703">
            <v>0</v>
          </cell>
          <cell r="O703">
            <v>0</v>
          </cell>
          <cell r="P703">
            <v>0</v>
          </cell>
          <cell r="Q703">
            <v>0</v>
          </cell>
          <cell r="R703">
            <v>100</v>
          </cell>
          <cell r="S703">
            <v>150</v>
          </cell>
          <cell r="T703">
            <v>150</v>
          </cell>
          <cell r="U703">
            <v>100</v>
          </cell>
          <cell r="V703">
            <v>100</v>
          </cell>
          <cell r="W703">
            <v>0</v>
          </cell>
          <cell r="X703">
            <v>100</v>
          </cell>
          <cell r="Y703">
            <v>21</v>
          </cell>
        </row>
        <row r="704">
          <cell r="B704" t="str">
            <v>731L06</v>
          </cell>
          <cell r="C704">
            <v>15535</v>
          </cell>
          <cell r="D704" t="str">
            <v>骨科</v>
          </cell>
          <cell r="E704">
            <v>13506779165</v>
          </cell>
          <cell r="F704" t="str">
            <v>2022年</v>
          </cell>
          <cell r="G704" t="str">
            <v>住院医师-外院</v>
          </cell>
          <cell r="H704" t="str">
            <v>执业医师</v>
          </cell>
          <cell r="I704" t="str">
            <v>康复医学科（骨科康复）</v>
          </cell>
        </row>
        <row r="704">
          <cell r="M704">
            <v>0</v>
          </cell>
          <cell r="N704">
            <v>0</v>
          </cell>
          <cell r="O704">
            <v>0</v>
          </cell>
          <cell r="P704">
            <v>0</v>
          </cell>
          <cell r="Q704">
            <v>0</v>
          </cell>
          <cell r="R704">
            <v>100</v>
          </cell>
          <cell r="S704">
            <v>150</v>
          </cell>
          <cell r="T704">
            <v>150</v>
          </cell>
          <cell r="U704">
            <v>100</v>
          </cell>
          <cell r="V704">
            <v>100</v>
          </cell>
          <cell r="W704">
            <v>0</v>
          </cell>
          <cell r="X704">
            <v>100</v>
          </cell>
          <cell r="Y704">
            <v>21</v>
          </cell>
        </row>
        <row r="705">
          <cell r="B705">
            <v>622022</v>
          </cell>
          <cell r="C705">
            <v>15276</v>
          </cell>
          <cell r="D705" t="str">
            <v>骨科</v>
          </cell>
          <cell r="E705">
            <v>15067752022</v>
          </cell>
          <cell r="F705" t="str">
            <v>2022年</v>
          </cell>
          <cell r="G705" t="str">
            <v>住院医师-本院</v>
          </cell>
          <cell r="H705" t="str">
            <v>执业医师</v>
          </cell>
          <cell r="I705" t="str">
            <v>放射科</v>
          </cell>
        </row>
        <row r="705">
          <cell r="M705">
            <v>0</v>
          </cell>
          <cell r="N705">
            <v>0</v>
          </cell>
          <cell r="O705">
            <v>0</v>
          </cell>
          <cell r="P705">
            <v>0</v>
          </cell>
          <cell r="Q705">
            <v>0</v>
          </cell>
          <cell r="R705">
            <v>100</v>
          </cell>
          <cell r="S705">
            <v>150</v>
          </cell>
          <cell r="T705">
            <v>150</v>
          </cell>
          <cell r="U705">
            <v>100</v>
          </cell>
          <cell r="V705">
            <v>100</v>
          </cell>
          <cell r="W705">
            <v>0</v>
          </cell>
          <cell r="X705">
            <v>100</v>
          </cell>
          <cell r="Y705">
            <v>21</v>
          </cell>
        </row>
        <row r="706">
          <cell r="B706" t="str">
            <v>730L21</v>
          </cell>
          <cell r="C706">
            <v>15444</v>
          </cell>
          <cell r="D706" t="str">
            <v>骨科</v>
          </cell>
          <cell r="E706">
            <v>18357767721</v>
          </cell>
          <cell r="F706" t="str">
            <v>2022年</v>
          </cell>
          <cell r="G706" t="str">
            <v>住院医师-外院</v>
          </cell>
          <cell r="H706" t="str">
            <v>执业医师</v>
          </cell>
          <cell r="I706" t="str">
            <v>放射科</v>
          </cell>
        </row>
        <row r="706">
          <cell r="M706">
            <v>0</v>
          </cell>
          <cell r="N706">
            <v>0</v>
          </cell>
          <cell r="O706">
            <v>0</v>
          </cell>
          <cell r="P706">
            <v>0</v>
          </cell>
          <cell r="Q706">
            <v>0</v>
          </cell>
          <cell r="R706">
            <v>100</v>
          </cell>
          <cell r="S706">
            <v>0</v>
          </cell>
          <cell r="T706">
            <v>0</v>
          </cell>
          <cell r="U706">
            <v>0</v>
          </cell>
          <cell r="V706">
            <v>0</v>
          </cell>
          <cell r="W706">
            <v>0</v>
          </cell>
          <cell r="X706">
            <v>100</v>
          </cell>
          <cell r="Y706">
            <v>21</v>
          </cell>
        </row>
        <row r="707">
          <cell r="B707">
            <v>622032</v>
          </cell>
          <cell r="C707">
            <v>15513</v>
          </cell>
          <cell r="D707" t="str">
            <v>骨科</v>
          </cell>
          <cell r="E707">
            <v>15258695657</v>
          </cell>
          <cell r="F707" t="str">
            <v>2022年</v>
          </cell>
          <cell r="G707" t="str">
            <v>住院医师-本院</v>
          </cell>
          <cell r="H707" t="str">
            <v>执业医师</v>
          </cell>
          <cell r="I707" t="str">
            <v>肝胆外科</v>
          </cell>
        </row>
        <row r="707">
          <cell r="M707">
            <v>0</v>
          </cell>
          <cell r="N707">
            <v>0</v>
          </cell>
          <cell r="O707">
            <v>0</v>
          </cell>
          <cell r="P707">
            <v>0</v>
          </cell>
          <cell r="Q707">
            <v>0</v>
          </cell>
          <cell r="R707">
            <v>100</v>
          </cell>
          <cell r="S707">
            <v>150</v>
          </cell>
          <cell r="T707">
            <v>150</v>
          </cell>
          <cell r="U707">
            <v>100</v>
          </cell>
          <cell r="V707">
            <v>100</v>
          </cell>
          <cell r="W707">
            <v>0</v>
          </cell>
          <cell r="X707">
            <v>100</v>
          </cell>
          <cell r="Y707">
            <v>21</v>
          </cell>
        </row>
        <row r="708">
          <cell r="B708" t="str">
            <v>730L36</v>
          </cell>
          <cell r="C708">
            <v>15459</v>
          </cell>
          <cell r="D708" t="str">
            <v>骨科</v>
          </cell>
          <cell r="E708">
            <v>15158589861</v>
          </cell>
          <cell r="F708" t="str">
            <v>2022年</v>
          </cell>
          <cell r="G708" t="str">
            <v>住院医师-外院</v>
          </cell>
          <cell r="H708" t="str">
            <v>执业医师</v>
          </cell>
          <cell r="I708" t="str">
            <v>乳腺外科B+结直肠肛门外科</v>
          </cell>
        </row>
        <row r="708">
          <cell r="M708">
            <v>0</v>
          </cell>
          <cell r="N708">
            <v>0</v>
          </cell>
          <cell r="O708">
            <v>0</v>
          </cell>
          <cell r="P708">
            <v>0</v>
          </cell>
          <cell r="Q708">
            <v>0</v>
          </cell>
          <cell r="R708">
            <v>100</v>
          </cell>
          <cell r="S708">
            <v>150</v>
          </cell>
          <cell r="T708">
            <v>150</v>
          </cell>
          <cell r="U708">
            <v>0</v>
          </cell>
          <cell r="V708">
            <v>0</v>
          </cell>
          <cell r="W708">
            <v>0</v>
          </cell>
          <cell r="X708">
            <v>100</v>
          </cell>
          <cell r="Y708">
            <v>21</v>
          </cell>
        </row>
        <row r="709">
          <cell r="B709" t="str">
            <v>730L05</v>
          </cell>
          <cell r="C709">
            <v>15428</v>
          </cell>
          <cell r="D709" t="str">
            <v>急诊科</v>
          </cell>
          <cell r="E709">
            <v>15967857794</v>
          </cell>
          <cell r="F709" t="str">
            <v>2022年</v>
          </cell>
          <cell r="G709" t="str">
            <v>住院医师-外院</v>
          </cell>
          <cell r="H709" t="str">
            <v>无</v>
          </cell>
          <cell r="I709" t="str">
            <v>老院急诊外科</v>
          </cell>
        </row>
        <row r="709">
          <cell r="M709">
            <v>0</v>
          </cell>
          <cell r="N709">
            <v>0</v>
          </cell>
          <cell r="O709">
            <v>0</v>
          </cell>
          <cell r="P709">
            <v>0</v>
          </cell>
          <cell r="Q709">
            <v>0</v>
          </cell>
          <cell r="R709">
            <v>0</v>
          </cell>
          <cell r="S709">
            <v>0</v>
          </cell>
          <cell r="T709">
            <v>0</v>
          </cell>
          <cell r="U709">
            <v>0</v>
          </cell>
          <cell r="V709">
            <v>0</v>
          </cell>
          <cell r="W709">
            <v>0</v>
          </cell>
          <cell r="X709">
            <v>100</v>
          </cell>
          <cell r="Y709">
            <v>21</v>
          </cell>
        </row>
        <row r="710">
          <cell r="B710" t="str">
            <v>729L78</v>
          </cell>
          <cell r="C710">
            <v>15402</v>
          </cell>
          <cell r="D710" t="str">
            <v>精神科</v>
          </cell>
          <cell r="E710">
            <v>17356293733</v>
          </cell>
          <cell r="F710" t="str">
            <v>2022年</v>
          </cell>
          <cell r="G710" t="str">
            <v>住院医师-外院</v>
          </cell>
          <cell r="H710" t="str">
            <v>执业医师</v>
          </cell>
          <cell r="I710" t="str">
            <v>精神科（精神科普通病房）</v>
          </cell>
        </row>
        <row r="710">
          <cell r="M710">
            <v>0</v>
          </cell>
          <cell r="N710">
            <v>0</v>
          </cell>
          <cell r="O710">
            <v>0</v>
          </cell>
          <cell r="P710">
            <v>0</v>
          </cell>
          <cell r="Q710">
            <v>0</v>
          </cell>
          <cell r="R710">
            <v>100</v>
          </cell>
          <cell r="S710">
            <v>150</v>
          </cell>
          <cell r="T710">
            <v>150</v>
          </cell>
          <cell r="U710">
            <v>100</v>
          </cell>
          <cell r="V710">
            <v>100</v>
          </cell>
          <cell r="W710">
            <v>0</v>
          </cell>
          <cell r="X710">
            <v>100</v>
          </cell>
          <cell r="Y710">
            <v>21</v>
          </cell>
        </row>
        <row r="711">
          <cell r="B711" t="str">
            <v>729L69</v>
          </cell>
          <cell r="C711">
            <v>15392</v>
          </cell>
          <cell r="D711" t="str">
            <v>口腔全科</v>
          </cell>
          <cell r="E711">
            <v>15157637797</v>
          </cell>
          <cell r="F711" t="str">
            <v>2022年</v>
          </cell>
          <cell r="G711" t="str">
            <v>住院医师-外院</v>
          </cell>
          <cell r="H711" t="str">
            <v>执业医师</v>
          </cell>
          <cell r="I711" t="str">
            <v>口腔科（口腔颌面影像科）</v>
          </cell>
        </row>
        <row r="711">
          <cell r="M711">
            <v>0</v>
          </cell>
          <cell r="N711">
            <v>0</v>
          </cell>
          <cell r="O711">
            <v>0</v>
          </cell>
          <cell r="P711">
            <v>0</v>
          </cell>
          <cell r="Q711">
            <v>0</v>
          </cell>
          <cell r="R711">
            <v>100</v>
          </cell>
          <cell r="S711">
            <v>150</v>
          </cell>
          <cell r="T711">
            <v>150</v>
          </cell>
          <cell r="U711">
            <v>0</v>
          </cell>
          <cell r="V711">
            <v>0</v>
          </cell>
          <cell r="W711">
            <v>0</v>
          </cell>
          <cell r="X711">
            <v>100</v>
          </cell>
          <cell r="Y711">
            <v>21</v>
          </cell>
        </row>
        <row r="712">
          <cell r="B712" t="str">
            <v>729L94</v>
          </cell>
          <cell r="C712">
            <v>15418</v>
          </cell>
          <cell r="D712" t="str">
            <v>口腔全科</v>
          </cell>
          <cell r="E712">
            <v>13750690577</v>
          </cell>
          <cell r="F712" t="str">
            <v>2022年</v>
          </cell>
          <cell r="G712" t="str">
            <v>住院医师-外院</v>
          </cell>
          <cell r="H712" t="str">
            <v>无</v>
          </cell>
          <cell r="I712" t="str">
            <v>口腔科（口腔颌面影像科）</v>
          </cell>
        </row>
        <row r="712">
          <cell r="M712">
            <v>0</v>
          </cell>
          <cell r="N712">
            <v>0</v>
          </cell>
          <cell r="O712">
            <v>0</v>
          </cell>
          <cell r="P712">
            <v>0</v>
          </cell>
          <cell r="Q712">
            <v>0</v>
          </cell>
          <cell r="R712">
            <v>0</v>
          </cell>
          <cell r="S712">
            <v>0</v>
          </cell>
          <cell r="T712">
            <v>0</v>
          </cell>
          <cell r="U712">
            <v>0</v>
          </cell>
          <cell r="V712">
            <v>0</v>
          </cell>
          <cell r="W712">
            <v>0</v>
          </cell>
          <cell r="X712">
            <v>100</v>
          </cell>
          <cell r="Y712">
            <v>21</v>
          </cell>
        </row>
        <row r="713">
          <cell r="B713" t="str">
            <v>730L38</v>
          </cell>
          <cell r="C713">
            <v>15461</v>
          </cell>
          <cell r="D713" t="str">
            <v>口腔全科</v>
          </cell>
          <cell r="E713">
            <v>17858903216</v>
          </cell>
          <cell r="F713" t="str">
            <v>2022年</v>
          </cell>
          <cell r="G713" t="str">
            <v>住院医师-外院</v>
          </cell>
          <cell r="H713" t="str">
            <v>执业医师</v>
          </cell>
          <cell r="I713" t="str">
            <v>口腔科（口腔颌面影像科）</v>
          </cell>
        </row>
        <row r="713">
          <cell r="M713">
            <v>0</v>
          </cell>
          <cell r="N713">
            <v>0</v>
          </cell>
          <cell r="O713">
            <v>0</v>
          </cell>
          <cell r="P713">
            <v>0</v>
          </cell>
          <cell r="Q713">
            <v>0</v>
          </cell>
          <cell r="R713">
            <v>100</v>
          </cell>
          <cell r="S713">
            <v>150</v>
          </cell>
          <cell r="T713">
            <v>150</v>
          </cell>
          <cell r="U713">
            <v>0</v>
          </cell>
          <cell r="V713">
            <v>0</v>
          </cell>
          <cell r="W713">
            <v>0</v>
          </cell>
          <cell r="X713">
            <v>100</v>
          </cell>
          <cell r="Y713">
            <v>21</v>
          </cell>
        </row>
        <row r="714">
          <cell r="B714" t="str">
            <v>730L59</v>
          </cell>
          <cell r="C714">
            <v>15482</v>
          </cell>
          <cell r="D714" t="str">
            <v>口腔全科</v>
          </cell>
          <cell r="E714">
            <v>15906773757</v>
          </cell>
          <cell r="F714" t="str">
            <v>2022年</v>
          </cell>
          <cell r="G714" t="str">
            <v>住院医师-外院</v>
          </cell>
          <cell r="H714" t="str">
            <v>执业医师</v>
          </cell>
          <cell r="I714" t="str">
            <v>口腔科（口腔预防科）</v>
          </cell>
        </row>
        <row r="714">
          <cell r="M714">
            <v>0</v>
          </cell>
          <cell r="N714">
            <v>0</v>
          </cell>
          <cell r="O714">
            <v>0</v>
          </cell>
          <cell r="P714">
            <v>0</v>
          </cell>
          <cell r="Q714">
            <v>0</v>
          </cell>
          <cell r="R714">
            <v>100</v>
          </cell>
          <cell r="S714">
            <v>0</v>
          </cell>
          <cell r="T714">
            <v>0</v>
          </cell>
          <cell r="U714">
            <v>0</v>
          </cell>
          <cell r="V714">
            <v>0</v>
          </cell>
          <cell r="W714">
            <v>0</v>
          </cell>
          <cell r="X714">
            <v>100</v>
          </cell>
          <cell r="Y714">
            <v>21</v>
          </cell>
        </row>
        <row r="715">
          <cell r="B715" t="str">
            <v>730L69</v>
          </cell>
          <cell r="C715">
            <v>15492</v>
          </cell>
          <cell r="D715" t="str">
            <v>口腔全科</v>
          </cell>
          <cell r="E715">
            <v>13165890215</v>
          </cell>
          <cell r="F715" t="str">
            <v>2022年</v>
          </cell>
          <cell r="G715" t="str">
            <v>住院医师-外院</v>
          </cell>
          <cell r="H715" t="str">
            <v>执业医师</v>
          </cell>
          <cell r="I715" t="str">
            <v>口腔科（牙体牙髓科）</v>
          </cell>
        </row>
        <row r="715">
          <cell r="M715">
            <v>0</v>
          </cell>
          <cell r="N715">
            <v>0</v>
          </cell>
          <cell r="O715">
            <v>0</v>
          </cell>
          <cell r="P715">
            <v>0</v>
          </cell>
          <cell r="Q715">
            <v>0</v>
          </cell>
          <cell r="R715">
            <v>100</v>
          </cell>
          <cell r="S715">
            <v>150</v>
          </cell>
          <cell r="T715">
            <v>150</v>
          </cell>
          <cell r="U715">
            <v>0</v>
          </cell>
          <cell r="V715">
            <v>0</v>
          </cell>
          <cell r="W715">
            <v>0</v>
          </cell>
          <cell r="X715">
            <v>100</v>
          </cell>
          <cell r="Y715">
            <v>21</v>
          </cell>
        </row>
        <row r="716">
          <cell r="B716" t="str">
            <v>729L92</v>
          </cell>
          <cell r="C716">
            <v>15416</v>
          </cell>
          <cell r="D716" t="str">
            <v>口腔全科</v>
          </cell>
          <cell r="E716">
            <v>18711198459</v>
          </cell>
          <cell r="F716" t="str">
            <v>2022年</v>
          </cell>
          <cell r="G716" t="str">
            <v>住院医师-外院</v>
          </cell>
          <cell r="H716" t="str">
            <v>执业医师</v>
          </cell>
          <cell r="I716" t="str">
            <v>口腔科（牙体牙髓科）</v>
          </cell>
        </row>
        <row r="716">
          <cell r="M716">
            <v>0</v>
          </cell>
          <cell r="N716">
            <v>0</v>
          </cell>
          <cell r="O716">
            <v>0</v>
          </cell>
          <cell r="P716">
            <v>0</v>
          </cell>
          <cell r="Q716">
            <v>0</v>
          </cell>
          <cell r="R716">
            <v>100</v>
          </cell>
          <cell r="S716">
            <v>150</v>
          </cell>
          <cell r="T716">
            <v>150</v>
          </cell>
          <cell r="U716">
            <v>0</v>
          </cell>
          <cell r="V716">
            <v>0</v>
          </cell>
          <cell r="W716">
            <v>0</v>
          </cell>
          <cell r="X716">
            <v>100</v>
          </cell>
          <cell r="Y716">
            <v>21</v>
          </cell>
        </row>
        <row r="717">
          <cell r="B717" t="str">
            <v>730L01</v>
          </cell>
          <cell r="C717">
            <v>15424</v>
          </cell>
          <cell r="D717" t="str">
            <v>口腔全科</v>
          </cell>
          <cell r="E717">
            <v>15088922688</v>
          </cell>
          <cell r="F717" t="str">
            <v>2022年</v>
          </cell>
          <cell r="G717" t="str">
            <v>住院医师-外院</v>
          </cell>
          <cell r="H717" t="str">
            <v>无</v>
          </cell>
          <cell r="I717" t="str">
            <v>口腔科（口腔颌面影像科）</v>
          </cell>
        </row>
        <row r="717">
          <cell r="M717">
            <v>0</v>
          </cell>
          <cell r="N717">
            <v>0</v>
          </cell>
          <cell r="O717">
            <v>0</v>
          </cell>
          <cell r="P717">
            <v>0</v>
          </cell>
          <cell r="Q717">
            <v>0</v>
          </cell>
          <cell r="R717">
            <v>0</v>
          </cell>
          <cell r="S717">
            <v>0</v>
          </cell>
          <cell r="T717">
            <v>0</v>
          </cell>
          <cell r="U717">
            <v>0</v>
          </cell>
          <cell r="V717">
            <v>0</v>
          </cell>
          <cell r="W717">
            <v>0</v>
          </cell>
          <cell r="X717">
            <v>100</v>
          </cell>
          <cell r="Y717">
            <v>21</v>
          </cell>
        </row>
        <row r="718">
          <cell r="B718" t="str">
            <v>730L24</v>
          </cell>
          <cell r="C718">
            <v>15447</v>
          </cell>
          <cell r="D718" t="str">
            <v>口腔全科</v>
          </cell>
          <cell r="E718">
            <v>15058740868</v>
          </cell>
          <cell r="F718" t="str">
            <v>2022年</v>
          </cell>
          <cell r="G718" t="str">
            <v>住院医师-外院</v>
          </cell>
          <cell r="H718" t="str">
            <v>执业医师</v>
          </cell>
          <cell r="I718" t="str">
            <v>口腔科（口腔颌面影像科）</v>
          </cell>
        </row>
        <row r="718">
          <cell r="M718">
            <v>0</v>
          </cell>
          <cell r="N718">
            <v>0</v>
          </cell>
          <cell r="O718">
            <v>0</v>
          </cell>
          <cell r="P718">
            <v>0</v>
          </cell>
          <cell r="Q718">
            <v>0</v>
          </cell>
          <cell r="R718">
            <v>100</v>
          </cell>
          <cell r="S718">
            <v>0</v>
          </cell>
          <cell r="T718">
            <v>0</v>
          </cell>
          <cell r="U718">
            <v>0</v>
          </cell>
          <cell r="V718">
            <v>0</v>
          </cell>
          <cell r="W718">
            <v>0</v>
          </cell>
          <cell r="X718">
            <v>100</v>
          </cell>
          <cell r="Y718">
            <v>21</v>
          </cell>
        </row>
        <row r="719">
          <cell r="B719" t="str">
            <v>730L35</v>
          </cell>
          <cell r="C719">
            <v>15458</v>
          </cell>
          <cell r="D719" t="str">
            <v>口腔全科</v>
          </cell>
          <cell r="E719">
            <v>13567743965</v>
          </cell>
          <cell r="F719" t="str">
            <v>2022年</v>
          </cell>
          <cell r="G719" t="str">
            <v>住院医师-外院</v>
          </cell>
          <cell r="H719" t="str">
            <v>无</v>
          </cell>
          <cell r="I719" t="str">
            <v>口腔科（口腔颌面影像科）</v>
          </cell>
        </row>
        <row r="719">
          <cell r="M719">
            <v>0</v>
          </cell>
          <cell r="N719">
            <v>0</v>
          </cell>
          <cell r="O719">
            <v>0</v>
          </cell>
          <cell r="P719">
            <v>0</v>
          </cell>
          <cell r="Q719">
            <v>0</v>
          </cell>
          <cell r="R719">
            <v>0</v>
          </cell>
          <cell r="S719">
            <v>0</v>
          </cell>
          <cell r="T719">
            <v>0</v>
          </cell>
          <cell r="U719">
            <v>0</v>
          </cell>
          <cell r="V719">
            <v>0</v>
          </cell>
          <cell r="W719">
            <v>0</v>
          </cell>
          <cell r="X719">
            <v>100</v>
          </cell>
          <cell r="Y719">
            <v>21</v>
          </cell>
        </row>
        <row r="720">
          <cell r="B720">
            <v>122024</v>
          </cell>
          <cell r="C720">
            <v>15328</v>
          </cell>
          <cell r="D720" t="str">
            <v>临床病理科</v>
          </cell>
          <cell r="E720">
            <v>15610040398</v>
          </cell>
          <cell r="F720" t="str">
            <v>2022年</v>
          </cell>
          <cell r="G720" t="str">
            <v>住院医师-本院</v>
          </cell>
          <cell r="H720" t="str">
            <v>执业医师</v>
          </cell>
          <cell r="I720" t="str">
            <v>超声科</v>
          </cell>
        </row>
        <row r="720">
          <cell r="M720">
            <v>0</v>
          </cell>
          <cell r="N720">
            <v>0</v>
          </cell>
          <cell r="O720">
            <v>0</v>
          </cell>
          <cell r="P720">
            <v>0</v>
          </cell>
          <cell r="Q720">
            <v>0</v>
          </cell>
          <cell r="R720">
            <v>100</v>
          </cell>
          <cell r="S720">
            <v>150</v>
          </cell>
          <cell r="T720">
            <v>150</v>
          </cell>
          <cell r="U720">
            <v>0</v>
          </cell>
          <cell r="V720">
            <v>0</v>
          </cell>
          <cell r="W720">
            <v>0</v>
          </cell>
          <cell r="X720">
            <v>100</v>
          </cell>
          <cell r="Y720">
            <v>21</v>
          </cell>
        </row>
        <row r="721">
          <cell r="B721">
            <v>122083</v>
          </cell>
          <cell r="C721">
            <v>15365</v>
          </cell>
          <cell r="D721" t="str">
            <v>临床病理科</v>
          </cell>
          <cell r="E721">
            <v>13858816846</v>
          </cell>
          <cell r="F721" t="str">
            <v>2022年</v>
          </cell>
          <cell r="G721" t="str">
            <v>住院医师-本院</v>
          </cell>
          <cell r="H721" t="str">
            <v>执业医师</v>
          </cell>
          <cell r="I721" t="str">
            <v>病理科（常见病组织病理诊断）</v>
          </cell>
        </row>
        <row r="721">
          <cell r="M721">
            <v>0</v>
          </cell>
          <cell r="N721">
            <v>0</v>
          </cell>
          <cell r="O721">
            <v>0</v>
          </cell>
          <cell r="P721">
            <v>0</v>
          </cell>
          <cell r="Q721">
            <v>0</v>
          </cell>
          <cell r="R721">
            <v>100</v>
          </cell>
          <cell r="S721">
            <v>150</v>
          </cell>
          <cell r="T721">
            <v>150</v>
          </cell>
          <cell r="U721">
            <v>0</v>
          </cell>
          <cell r="V721">
            <v>0</v>
          </cell>
          <cell r="W721">
            <v>0</v>
          </cell>
          <cell r="X721">
            <v>100</v>
          </cell>
          <cell r="Y721">
            <v>21</v>
          </cell>
        </row>
        <row r="722">
          <cell r="B722" t="str">
            <v>730L06</v>
          </cell>
          <cell r="C722">
            <v>15429</v>
          </cell>
          <cell r="D722" t="str">
            <v>临床病理科</v>
          </cell>
          <cell r="E722">
            <v>15167654387</v>
          </cell>
          <cell r="F722" t="str">
            <v>2022年</v>
          </cell>
          <cell r="G722" t="str">
            <v>住院医师-外院</v>
          </cell>
          <cell r="H722" t="str">
            <v>无</v>
          </cell>
          <cell r="I722" t="str">
            <v>病理科（常见病组织病理诊断）</v>
          </cell>
        </row>
        <row r="722">
          <cell r="M722">
            <v>0</v>
          </cell>
          <cell r="N722">
            <v>20</v>
          </cell>
          <cell r="O722">
            <v>20</v>
          </cell>
          <cell r="P722">
            <v>40</v>
          </cell>
          <cell r="Q722">
            <v>0</v>
          </cell>
          <cell r="R722">
            <v>0</v>
          </cell>
          <cell r="S722">
            <v>0</v>
          </cell>
          <cell r="T722">
            <v>0</v>
          </cell>
          <cell r="U722">
            <v>0</v>
          </cell>
          <cell r="V722">
            <v>0</v>
          </cell>
          <cell r="W722">
            <v>0</v>
          </cell>
          <cell r="X722">
            <v>100</v>
          </cell>
          <cell r="Y722">
            <v>21</v>
          </cell>
        </row>
        <row r="723">
          <cell r="B723" t="str">
            <v>730L30</v>
          </cell>
          <cell r="C723">
            <v>15453</v>
          </cell>
          <cell r="D723" t="str">
            <v>临床病理科</v>
          </cell>
          <cell r="E723">
            <v>13736279755</v>
          </cell>
          <cell r="F723" t="str">
            <v>2022年</v>
          </cell>
          <cell r="G723" t="str">
            <v>住院医师-外院</v>
          </cell>
          <cell r="H723" t="str">
            <v>执业医师</v>
          </cell>
          <cell r="I723" t="str">
            <v>病理科（常见病组织病理诊断）</v>
          </cell>
        </row>
        <row r="723">
          <cell r="M723">
            <v>0</v>
          </cell>
          <cell r="N723">
            <v>0</v>
          </cell>
          <cell r="O723">
            <v>0</v>
          </cell>
          <cell r="P723">
            <v>0</v>
          </cell>
          <cell r="Q723">
            <v>0</v>
          </cell>
          <cell r="R723">
            <v>100</v>
          </cell>
          <cell r="S723">
            <v>150</v>
          </cell>
          <cell r="T723">
            <v>150</v>
          </cell>
          <cell r="U723">
            <v>0</v>
          </cell>
          <cell r="V723">
            <v>0</v>
          </cell>
          <cell r="W723">
            <v>0</v>
          </cell>
          <cell r="X723">
            <v>100</v>
          </cell>
          <cell r="Y723">
            <v>21</v>
          </cell>
        </row>
        <row r="724">
          <cell r="B724">
            <v>122008</v>
          </cell>
          <cell r="C724">
            <v>15312</v>
          </cell>
          <cell r="D724" t="str">
            <v>麻醉科</v>
          </cell>
          <cell r="E724">
            <v>15867751001</v>
          </cell>
          <cell r="F724" t="str">
            <v>2022年</v>
          </cell>
          <cell r="G724" t="str">
            <v>住院医师-本院</v>
          </cell>
          <cell r="H724" t="str">
            <v>执业医师</v>
          </cell>
          <cell r="I724" t="str">
            <v>麻醉科（骨科麻醉）</v>
          </cell>
        </row>
        <row r="724">
          <cell r="M724">
            <v>0</v>
          </cell>
          <cell r="N724">
            <v>0</v>
          </cell>
          <cell r="O724">
            <v>0</v>
          </cell>
          <cell r="P724">
            <v>0</v>
          </cell>
          <cell r="Q724">
            <v>0</v>
          </cell>
          <cell r="R724">
            <v>100</v>
          </cell>
          <cell r="S724">
            <v>150</v>
          </cell>
          <cell r="T724">
            <v>150</v>
          </cell>
          <cell r="U724">
            <v>100</v>
          </cell>
          <cell r="V724">
            <v>100</v>
          </cell>
          <cell r="W724">
            <v>0</v>
          </cell>
          <cell r="X724">
            <v>100</v>
          </cell>
          <cell r="Y724">
            <v>21</v>
          </cell>
        </row>
        <row r="725">
          <cell r="B725">
            <v>122007</v>
          </cell>
          <cell r="C725">
            <v>15311</v>
          </cell>
          <cell r="D725" t="str">
            <v>麻醉科</v>
          </cell>
          <cell r="E725">
            <v>15057538938</v>
          </cell>
          <cell r="F725" t="str">
            <v>2022年</v>
          </cell>
          <cell r="G725" t="str">
            <v>住院医师-本院</v>
          </cell>
          <cell r="H725" t="str">
            <v>执业医师</v>
          </cell>
          <cell r="I725" t="str">
            <v>心胸外科</v>
          </cell>
        </row>
        <row r="725">
          <cell r="M725">
            <v>0</v>
          </cell>
          <cell r="N725">
            <v>0</v>
          </cell>
          <cell r="O725">
            <v>0</v>
          </cell>
          <cell r="P725">
            <v>0</v>
          </cell>
          <cell r="Q725">
            <v>0</v>
          </cell>
          <cell r="R725">
            <v>100</v>
          </cell>
          <cell r="S725">
            <v>150</v>
          </cell>
          <cell r="T725">
            <v>150</v>
          </cell>
          <cell r="U725">
            <v>100</v>
          </cell>
          <cell r="V725">
            <v>100</v>
          </cell>
          <cell r="W725">
            <v>0</v>
          </cell>
          <cell r="X725">
            <v>100</v>
          </cell>
          <cell r="Y725">
            <v>21</v>
          </cell>
        </row>
        <row r="726">
          <cell r="B726" t="str">
            <v>729L96</v>
          </cell>
          <cell r="C726">
            <v>15420</v>
          </cell>
          <cell r="D726" t="str">
            <v>麻醉科</v>
          </cell>
          <cell r="E726">
            <v>15088929908</v>
          </cell>
          <cell r="F726" t="str">
            <v>2022年</v>
          </cell>
          <cell r="G726" t="str">
            <v>住院医师-外院</v>
          </cell>
          <cell r="H726" t="str">
            <v>无</v>
          </cell>
          <cell r="I726" t="str">
            <v>麻醉科（普外科麻醉）</v>
          </cell>
        </row>
        <row r="726">
          <cell r="M726">
            <v>0</v>
          </cell>
          <cell r="N726">
            <v>0</v>
          </cell>
          <cell r="O726">
            <v>0</v>
          </cell>
          <cell r="P726">
            <v>0</v>
          </cell>
          <cell r="Q726">
            <v>0</v>
          </cell>
          <cell r="R726">
            <v>0</v>
          </cell>
          <cell r="S726">
            <v>0</v>
          </cell>
          <cell r="T726">
            <v>0</v>
          </cell>
          <cell r="U726">
            <v>0</v>
          </cell>
          <cell r="V726">
            <v>0</v>
          </cell>
          <cell r="W726">
            <v>0</v>
          </cell>
          <cell r="X726">
            <v>100</v>
          </cell>
          <cell r="Y726">
            <v>21</v>
          </cell>
        </row>
        <row r="727">
          <cell r="B727" t="str">
            <v>730L44</v>
          </cell>
          <cell r="C727">
            <v>15467</v>
          </cell>
          <cell r="D727" t="str">
            <v>麻醉科</v>
          </cell>
          <cell r="E727">
            <v>17764537177</v>
          </cell>
          <cell r="F727" t="str">
            <v>2022年</v>
          </cell>
          <cell r="G727" t="str">
            <v>住院医师-外院</v>
          </cell>
          <cell r="H727" t="str">
            <v>无</v>
          </cell>
          <cell r="I727" t="str">
            <v>麻醉科（妇产科麻醉）</v>
          </cell>
        </row>
        <row r="727">
          <cell r="M727">
            <v>0</v>
          </cell>
          <cell r="N727">
            <v>0</v>
          </cell>
          <cell r="O727">
            <v>0</v>
          </cell>
          <cell r="P727">
            <v>0</v>
          </cell>
          <cell r="Q727">
            <v>0</v>
          </cell>
          <cell r="R727">
            <v>0</v>
          </cell>
          <cell r="S727">
            <v>0</v>
          </cell>
          <cell r="T727">
            <v>0</v>
          </cell>
          <cell r="U727">
            <v>0</v>
          </cell>
          <cell r="V727">
            <v>0</v>
          </cell>
          <cell r="W727">
            <v>0</v>
          </cell>
          <cell r="X727">
            <v>100</v>
          </cell>
          <cell r="Y727">
            <v>21</v>
          </cell>
        </row>
        <row r="728">
          <cell r="B728" t="str">
            <v>730L70</v>
          </cell>
          <cell r="C728">
            <v>15493</v>
          </cell>
          <cell r="D728" t="str">
            <v>麻醉科</v>
          </cell>
          <cell r="E728">
            <v>15067817332</v>
          </cell>
          <cell r="F728" t="str">
            <v>2022年</v>
          </cell>
          <cell r="G728" t="str">
            <v>住院医师-外院</v>
          </cell>
          <cell r="H728" t="str">
            <v>执业医师</v>
          </cell>
          <cell r="I728" t="str">
            <v>麻醉科（妇产科麻醉）</v>
          </cell>
        </row>
        <row r="728">
          <cell r="M728">
            <v>0</v>
          </cell>
          <cell r="N728">
            <v>0</v>
          </cell>
          <cell r="O728">
            <v>20</v>
          </cell>
          <cell r="P728">
            <v>20</v>
          </cell>
          <cell r="Q728">
            <v>0</v>
          </cell>
          <cell r="R728">
            <v>100</v>
          </cell>
          <cell r="S728">
            <v>150</v>
          </cell>
          <cell r="T728">
            <v>150</v>
          </cell>
          <cell r="U728">
            <v>0</v>
          </cell>
          <cell r="V728">
            <v>0</v>
          </cell>
          <cell r="W728">
            <v>0</v>
          </cell>
          <cell r="X728">
            <v>100</v>
          </cell>
          <cell r="Y728">
            <v>21</v>
          </cell>
        </row>
        <row r="729">
          <cell r="B729" t="str">
            <v>729L76</v>
          </cell>
          <cell r="C729">
            <v>15399</v>
          </cell>
          <cell r="D729" t="str">
            <v>麻醉科</v>
          </cell>
          <cell r="E729">
            <v>13587637023</v>
          </cell>
          <cell r="F729" t="str">
            <v>2022年</v>
          </cell>
          <cell r="G729" t="str">
            <v>住院医师-外院</v>
          </cell>
          <cell r="H729" t="str">
            <v>无</v>
          </cell>
          <cell r="I729" t="str">
            <v>麻醉科（麻醉恢复室）</v>
          </cell>
        </row>
        <row r="729">
          <cell r="M729">
            <v>0</v>
          </cell>
          <cell r="N729">
            <v>0</v>
          </cell>
          <cell r="O729">
            <v>0</v>
          </cell>
          <cell r="P729">
            <v>0</v>
          </cell>
          <cell r="Q729">
            <v>0</v>
          </cell>
          <cell r="R729">
            <v>0</v>
          </cell>
          <cell r="S729">
            <v>0</v>
          </cell>
          <cell r="T729">
            <v>0</v>
          </cell>
          <cell r="U729">
            <v>0</v>
          </cell>
          <cell r="V729">
            <v>0</v>
          </cell>
          <cell r="W729">
            <v>0</v>
          </cell>
          <cell r="X729">
            <v>100</v>
          </cell>
          <cell r="Y729">
            <v>21</v>
          </cell>
        </row>
        <row r="730">
          <cell r="B730" t="str">
            <v>729L62</v>
          </cell>
          <cell r="C730">
            <v>15385</v>
          </cell>
          <cell r="D730" t="str">
            <v>内科</v>
          </cell>
          <cell r="E730">
            <v>13819036259</v>
          </cell>
          <cell r="F730" t="str">
            <v>2022年</v>
          </cell>
          <cell r="G730" t="str">
            <v>住院医师-外院</v>
          </cell>
          <cell r="H730" t="str">
            <v>执业医师</v>
          </cell>
          <cell r="I730" t="str">
            <v>皮肤科病房</v>
          </cell>
        </row>
        <row r="730">
          <cell r="M730">
            <v>0</v>
          </cell>
          <cell r="N730">
            <v>0</v>
          </cell>
          <cell r="O730">
            <v>0</v>
          </cell>
          <cell r="P730">
            <v>0</v>
          </cell>
          <cell r="Q730">
            <v>0</v>
          </cell>
          <cell r="R730">
            <v>100</v>
          </cell>
          <cell r="S730">
            <v>150</v>
          </cell>
          <cell r="T730">
            <v>150</v>
          </cell>
          <cell r="U730">
            <v>100</v>
          </cell>
          <cell r="V730">
            <v>100</v>
          </cell>
          <cell r="W730">
            <v>0</v>
          </cell>
          <cell r="X730">
            <v>100</v>
          </cell>
          <cell r="Y730">
            <v>21</v>
          </cell>
        </row>
        <row r="731">
          <cell r="B731" t="str">
            <v>730L72</v>
          </cell>
          <cell r="C731">
            <v>15495</v>
          </cell>
          <cell r="D731" t="str">
            <v>内科</v>
          </cell>
          <cell r="E731">
            <v>13868524605</v>
          </cell>
          <cell r="F731" t="str">
            <v>2022年</v>
          </cell>
          <cell r="G731" t="str">
            <v>住院医师-外院</v>
          </cell>
          <cell r="H731" t="str">
            <v>执业医师</v>
          </cell>
          <cell r="I731" t="str">
            <v>风湿免疫科</v>
          </cell>
        </row>
        <row r="731">
          <cell r="M731">
            <v>0</v>
          </cell>
          <cell r="N731">
            <v>0</v>
          </cell>
          <cell r="O731">
            <v>0</v>
          </cell>
          <cell r="P731">
            <v>0</v>
          </cell>
          <cell r="Q731">
            <v>0</v>
          </cell>
          <cell r="R731">
            <v>100</v>
          </cell>
          <cell r="S731">
            <v>150</v>
          </cell>
          <cell r="T731">
            <v>150</v>
          </cell>
          <cell r="U731">
            <v>100</v>
          </cell>
          <cell r="V731">
            <v>100</v>
          </cell>
          <cell r="W731">
            <v>0</v>
          </cell>
          <cell r="X731">
            <v>100</v>
          </cell>
          <cell r="Y731">
            <v>21</v>
          </cell>
        </row>
        <row r="732">
          <cell r="B732" t="str">
            <v>729L66</v>
          </cell>
          <cell r="C732">
            <v>15389</v>
          </cell>
          <cell r="D732" t="str">
            <v>内科</v>
          </cell>
          <cell r="E732">
            <v>13758451369</v>
          </cell>
          <cell r="F732" t="str">
            <v>2022年</v>
          </cell>
          <cell r="G732" t="str">
            <v>住院医师-外院</v>
          </cell>
          <cell r="H732" t="str">
            <v>助理执业医师</v>
          </cell>
          <cell r="I732" t="str">
            <v>消化内科</v>
          </cell>
        </row>
        <row r="732">
          <cell r="M732">
            <v>0</v>
          </cell>
          <cell r="N732">
            <v>0</v>
          </cell>
          <cell r="O732">
            <v>0</v>
          </cell>
          <cell r="P732">
            <v>0</v>
          </cell>
          <cell r="Q732">
            <v>0</v>
          </cell>
          <cell r="R732">
            <v>0</v>
          </cell>
          <cell r="S732">
            <v>0</v>
          </cell>
          <cell r="T732">
            <v>0</v>
          </cell>
          <cell r="U732">
            <v>0</v>
          </cell>
          <cell r="V732">
            <v>0</v>
          </cell>
          <cell r="W732">
            <v>0</v>
          </cell>
          <cell r="X732">
            <v>100</v>
          </cell>
          <cell r="Y732">
            <v>21</v>
          </cell>
        </row>
        <row r="733">
          <cell r="B733" t="str">
            <v>730L12</v>
          </cell>
          <cell r="C733">
            <v>15435</v>
          </cell>
          <cell r="D733" t="str">
            <v>内科</v>
          </cell>
          <cell r="E733">
            <v>15871676733</v>
          </cell>
          <cell r="F733" t="str">
            <v>2022年</v>
          </cell>
          <cell r="G733" t="str">
            <v>住院医师-外院</v>
          </cell>
          <cell r="H733" t="str">
            <v>无</v>
          </cell>
          <cell r="I733" t="str">
            <v>呼吸内科</v>
          </cell>
        </row>
        <row r="733">
          <cell r="M733">
            <v>0</v>
          </cell>
          <cell r="N733">
            <v>0</v>
          </cell>
          <cell r="O733">
            <v>0</v>
          </cell>
          <cell r="P733">
            <v>0</v>
          </cell>
          <cell r="Q733">
            <v>0</v>
          </cell>
          <cell r="R733">
            <v>0</v>
          </cell>
          <cell r="S733">
            <v>0</v>
          </cell>
          <cell r="T733">
            <v>0</v>
          </cell>
          <cell r="U733">
            <v>0</v>
          </cell>
          <cell r="V733">
            <v>0</v>
          </cell>
          <cell r="W733">
            <v>0</v>
          </cell>
          <cell r="X733">
            <v>100</v>
          </cell>
          <cell r="Y733">
            <v>21</v>
          </cell>
        </row>
        <row r="734">
          <cell r="B734" t="str">
            <v>730L22</v>
          </cell>
          <cell r="C734">
            <v>15445</v>
          </cell>
          <cell r="D734" t="str">
            <v>内科</v>
          </cell>
          <cell r="E734">
            <v>18404906472</v>
          </cell>
          <cell r="F734" t="str">
            <v>2022年</v>
          </cell>
          <cell r="G734" t="str">
            <v>住院医师-外院</v>
          </cell>
          <cell r="H734" t="str">
            <v>执业医师</v>
          </cell>
          <cell r="I734" t="str">
            <v>风湿免疫科</v>
          </cell>
        </row>
        <row r="734">
          <cell r="M734">
            <v>0</v>
          </cell>
          <cell r="N734">
            <v>0</v>
          </cell>
          <cell r="O734">
            <v>0</v>
          </cell>
          <cell r="P734">
            <v>0</v>
          </cell>
          <cell r="Q734">
            <v>0</v>
          </cell>
          <cell r="R734">
            <v>100</v>
          </cell>
          <cell r="S734">
            <v>150</v>
          </cell>
          <cell r="T734">
            <v>150</v>
          </cell>
          <cell r="U734">
            <v>100</v>
          </cell>
          <cell r="V734">
            <v>100</v>
          </cell>
          <cell r="W734">
            <v>0</v>
          </cell>
          <cell r="X734">
            <v>100</v>
          </cell>
          <cell r="Y734">
            <v>21</v>
          </cell>
        </row>
        <row r="735">
          <cell r="B735" t="str">
            <v>730L48</v>
          </cell>
          <cell r="C735">
            <v>15471</v>
          </cell>
          <cell r="D735" t="str">
            <v>内科</v>
          </cell>
          <cell r="E735">
            <v>19857055813</v>
          </cell>
          <cell r="F735" t="str">
            <v>2022年</v>
          </cell>
          <cell r="G735" t="str">
            <v>住院医师-外院</v>
          </cell>
          <cell r="H735" t="str">
            <v>执业医师</v>
          </cell>
          <cell r="I735" t="str">
            <v>感染科</v>
          </cell>
        </row>
        <row r="735">
          <cell r="M735">
            <v>0</v>
          </cell>
          <cell r="N735">
            <v>0</v>
          </cell>
          <cell r="O735">
            <v>0</v>
          </cell>
          <cell r="P735">
            <v>0</v>
          </cell>
          <cell r="Q735">
            <v>0</v>
          </cell>
          <cell r="R735">
            <v>100</v>
          </cell>
          <cell r="S735">
            <v>150</v>
          </cell>
          <cell r="T735">
            <v>150</v>
          </cell>
          <cell r="U735">
            <v>100</v>
          </cell>
          <cell r="V735">
            <v>100</v>
          </cell>
          <cell r="W735">
            <v>0</v>
          </cell>
          <cell r="X735">
            <v>100</v>
          </cell>
          <cell r="Y735">
            <v>21</v>
          </cell>
        </row>
        <row r="736">
          <cell r="B736" t="str">
            <v>730L51</v>
          </cell>
          <cell r="C736">
            <v>15474</v>
          </cell>
          <cell r="D736" t="str">
            <v>内科</v>
          </cell>
          <cell r="E736">
            <v>15067890663</v>
          </cell>
          <cell r="F736" t="str">
            <v>2022年</v>
          </cell>
          <cell r="G736" t="str">
            <v>住院医师-外院</v>
          </cell>
          <cell r="H736" t="str">
            <v>执业医师</v>
          </cell>
          <cell r="I736" t="str">
            <v>内分泌科</v>
          </cell>
        </row>
        <row r="736">
          <cell r="M736">
            <v>0</v>
          </cell>
          <cell r="N736">
            <v>0</v>
          </cell>
          <cell r="O736">
            <v>0</v>
          </cell>
          <cell r="P736">
            <v>0</v>
          </cell>
          <cell r="Q736">
            <v>0</v>
          </cell>
          <cell r="R736">
            <v>100</v>
          </cell>
          <cell r="S736">
            <v>150</v>
          </cell>
          <cell r="T736">
            <v>150</v>
          </cell>
          <cell r="U736">
            <v>100</v>
          </cell>
          <cell r="V736">
            <v>100</v>
          </cell>
          <cell r="W736">
            <v>0</v>
          </cell>
          <cell r="X736">
            <v>100</v>
          </cell>
          <cell r="Y736">
            <v>21</v>
          </cell>
        </row>
        <row r="737">
          <cell r="B737" t="str">
            <v>730L63</v>
          </cell>
          <cell r="C737">
            <v>15486</v>
          </cell>
          <cell r="D737" t="str">
            <v>内科</v>
          </cell>
          <cell r="E737">
            <v>15757796767</v>
          </cell>
          <cell r="F737" t="str">
            <v>2022年</v>
          </cell>
          <cell r="G737" t="str">
            <v>住院医师-外院</v>
          </cell>
          <cell r="H737" t="str">
            <v>无</v>
          </cell>
          <cell r="I737" t="str">
            <v>神经内科</v>
          </cell>
        </row>
        <row r="737">
          <cell r="M737">
            <v>0</v>
          </cell>
          <cell r="N737">
            <v>0</v>
          </cell>
          <cell r="O737">
            <v>0</v>
          </cell>
          <cell r="P737">
            <v>0</v>
          </cell>
          <cell r="Q737">
            <v>0</v>
          </cell>
          <cell r="R737">
            <v>0</v>
          </cell>
          <cell r="S737">
            <v>0</v>
          </cell>
          <cell r="T737">
            <v>0</v>
          </cell>
          <cell r="U737">
            <v>0</v>
          </cell>
          <cell r="V737">
            <v>0</v>
          </cell>
          <cell r="W737">
            <v>0</v>
          </cell>
          <cell r="X737">
            <v>100</v>
          </cell>
          <cell r="Y737">
            <v>21</v>
          </cell>
        </row>
        <row r="738">
          <cell r="B738" t="str">
            <v>729L85</v>
          </cell>
          <cell r="C738">
            <v>15409</v>
          </cell>
          <cell r="D738" t="str">
            <v>内科</v>
          </cell>
          <cell r="E738">
            <v>15067632303</v>
          </cell>
          <cell r="F738" t="str">
            <v>2022年</v>
          </cell>
          <cell r="G738" t="str">
            <v>住院医师-外院</v>
          </cell>
          <cell r="H738" t="str">
            <v>执业医师</v>
          </cell>
          <cell r="I738" t="str">
            <v>皮肤科病房</v>
          </cell>
        </row>
        <row r="738">
          <cell r="M738">
            <v>0</v>
          </cell>
          <cell r="N738">
            <v>0</v>
          </cell>
          <cell r="O738">
            <v>40</v>
          </cell>
          <cell r="P738">
            <v>40</v>
          </cell>
          <cell r="Q738">
            <v>0</v>
          </cell>
          <cell r="R738">
            <v>100</v>
          </cell>
          <cell r="S738">
            <v>150</v>
          </cell>
          <cell r="T738">
            <v>150</v>
          </cell>
          <cell r="U738">
            <v>100</v>
          </cell>
          <cell r="V738">
            <v>100</v>
          </cell>
          <cell r="W738">
            <v>0</v>
          </cell>
          <cell r="X738">
            <v>100</v>
          </cell>
          <cell r="Y738">
            <v>21</v>
          </cell>
        </row>
        <row r="739">
          <cell r="B739" t="str">
            <v>729L98</v>
          </cell>
          <cell r="C739">
            <v>15422</v>
          </cell>
          <cell r="D739" t="str">
            <v>内科</v>
          </cell>
          <cell r="E739">
            <v>13106199668</v>
          </cell>
          <cell r="F739" t="str">
            <v>2022年</v>
          </cell>
          <cell r="G739" t="str">
            <v>住院医师-外院</v>
          </cell>
          <cell r="H739" t="str">
            <v>无</v>
          </cell>
          <cell r="I739" t="str">
            <v>皮肤科病房</v>
          </cell>
        </row>
        <row r="739">
          <cell r="M739">
            <v>0</v>
          </cell>
          <cell r="N739">
            <v>0</v>
          </cell>
          <cell r="O739">
            <v>0</v>
          </cell>
          <cell r="P739">
            <v>0</v>
          </cell>
          <cell r="Q739">
            <v>0</v>
          </cell>
          <cell r="R739">
            <v>0</v>
          </cell>
          <cell r="S739">
            <v>0</v>
          </cell>
          <cell r="T739">
            <v>0</v>
          </cell>
          <cell r="U739">
            <v>0</v>
          </cell>
          <cell r="V739">
            <v>0</v>
          </cell>
          <cell r="W739">
            <v>0</v>
          </cell>
          <cell r="X739">
            <v>100</v>
          </cell>
          <cell r="Y739">
            <v>21</v>
          </cell>
        </row>
        <row r="740">
          <cell r="B740" t="str">
            <v>730L15</v>
          </cell>
          <cell r="C740">
            <v>15438</v>
          </cell>
          <cell r="D740" t="str">
            <v>内科</v>
          </cell>
          <cell r="E740">
            <v>18333195775</v>
          </cell>
          <cell r="F740" t="str">
            <v>2022年</v>
          </cell>
          <cell r="G740" t="str">
            <v>住院医师-外院</v>
          </cell>
          <cell r="H740" t="str">
            <v>执业医师</v>
          </cell>
          <cell r="I740" t="str">
            <v>血液内科</v>
          </cell>
        </row>
        <row r="740">
          <cell r="M740">
            <v>0</v>
          </cell>
          <cell r="N740">
            <v>0</v>
          </cell>
          <cell r="O740">
            <v>20</v>
          </cell>
          <cell r="P740">
            <v>20</v>
          </cell>
          <cell r="Q740">
            <v>0</v>
          </cell>
          <cell r="R740">
            <v>100</v>
          </cell>
          <cell r="S740" t="e">
            <v>#N/A</v>
          </cell>
          <cell r="T740">
            <v>150</v>
          </cell>
          <cell r="U740" t="e">
            <v>#N/A</v>
          </cell>
          <cell r="V740">
            <v>100</v>
          </cell>
          <cell r="W740">
            <v>0</v>
          </cell>
          <cell r="X740">
            <v>100</v>
          </cell>
          <cell r="Y740">
            <v>21</v>
          </cell>
        </row>
        <row r="741">
          <cell r="B741" t="str">
            <v>730L19</v>
          </cell>
          <cell r="C741">
            <v>15442</v>
          </cell>
          <cell r="D741" t="str">
            <v>内科</v>
          </cell>
          <cell r="E741">
            <v>15957777271</v>
          </cell>
          <cell r="F741" t="str">
            <v>2022年</v>
          </cell>
          <cell r="G741" t="str">
            <v>住院医师-外院</v>
          </cell>
          <cell r="H741" t="str">
            <v>无</v>
          </cell>
          <cell r="I741" t="str">
            <v>肿瘤内科</v>
          </cell>
        </row>
        <row r="741">
          <cell r="M741">
            <v>0</v>
          </cell>
          <cell r="N741">
            <v>0</v>
          </cell>
          <cell r="O741">
            <v>0</v>
          </cell>
          <cell r="P741">
            <v>0</v>
          </cell>
          <cell r="Q741">
            <v>0</v>
          </cell>
          <cell r="R741">
            <v>0</v>
          </cell>
          <cell r="S741" t="e">
            <v>#N/A</v>
          </cell>
          <cell r="T741">
            <v>0</v>
          </cell>
          <cell r="U741" t="e">
            <v>#N/A</v>
          </cell>
          <cell r="V741">
            <v>0</v>
          </cell>
          <cell r="W741">
            <v>0</v>
          </cell>
          <cell r="X741">
            <v>100</v>
          </cell>
          <cell r="Y741">
            <v>21</v>
          </cell>
        </row>
        <row r="742">
          <cell r="B742" t="str">
            <v>730L60</v>
          </cell>
          <cell r="C742">
            <v>15483</v>
          </cell>
          <cell r="D742" t="str">
            <v>内科</v>
          </cell>
          <cell r="E742">
            <v>13600651024</v>
          </cell>
          <cell r="F742" t="str">
            <v>2022年</v>
          </cell>
          <cell r="G742" t="str">
            <v>住院医师-外院</v>
          </cell>
          <cell r="H742" t="str">
            <v>执业医师</v>
          </cell>
          <cell r="I742" t="str">
            <v>心血管内科</v>
          </cell>
        </row>
        <row r="742">
          <cell r="M742">
            <v>0</v>
          </cell>
          <cell r="N742">
            <v>0</v>
          </cell>
          <cell r="O742">
            <v>0</v>
          </cell>
          <cell r="P742">
            <v>0</v>
          </cell>
          <cell r="Q742">
            <v>0</v>
          </cell>
          <cell r="R742">
            <v>100</v>
          </cell>
          <cell r="S742">
            <v>150</v>
          </cell>
          <cell r="T742">
            <v>150</v>
          </cell>
          <cell r="U742">
            <v>100</v>
          </cell>
          <cell r="V742">
            <v>100</v>
          </cell>
          <cell r="W742">
            <v>0</v>
          </cell>
          <cell r="X742">
            <v>100</v>
          </cell>
          <cell r="Y742">
            <v>21</v>
          </cell>
        </row>
        <row r="743">
          <cell r="B743">
            <v>122078</v>
          </cell>
          <cell r="C743">
            <v>15360</v>
          </cell>
          <cell r="D743" t="str">
            <v>内科</v>
          </cell>
          <cell r="E743">
            <v>19858734668</v>
          </cell>
          <cell r="F743" t="str">
            <v>2022年</v>
          </cell>
          <cell r="G743" t="str">
            <v>住院医师-本院</v>
          </cell>
          <cell r="H743" t="str">
            <v>执业医师</v>
          </cell>
          <cell r="I743" t="str">
            <v>呼吸内科</v>
          </cell>
        </row>
        <row r="743">
          <cell r="K743">
            <v>20</v>
          </cell>
        </row>
        <row r="743">
          <cell r="M743">
            <v>20</v>
          </cell>
          <cell r="N743">
            <v>0</v>
          </cell>
          <cell r="O743">
            <v>0</v>
          </cell>
          <cell r="P743">
            <v>20</v>
          </cell>
          <cell r="Q743">
            <v>0</v>
          </cell>
          <cell r="R743">
            <v>100</v>
          </cell>
          <cell r="S743">
            <v>150</v>
          </cell>
          <cell r="T743">
            <v>150</v>
          </cell>
          <cell r="U743">
            <v>100</v>
          </cell>
          <cell r="V743">
            <v>100</v>
          </cell>
          <cell r="W743">
            <v>0</v>
          </cell>
          <cell r="X743">
            <v>100</v>
          </cell>
          <cell r="Y743">
            <v>21</v>
          </cell>
        </row>
        <row r="744">
          <cell r="B744">
            <v>622026</v>
          </cell>
          <cell r="C744">
            <v>15279</v>
          </cell>
          <cell r="D744" t="str">
            <v>内科</v>
          </cell>
          <cell r="E744">
            <v>18317175312</v>
          </cell>
          <cell r="F744" t="str">
            <v>2022年</v>
          </cell>
          <cell r="G744" t="str">
            <v>住院医师-本院</v>
          </cell>
          <cell r="H744" t="str">
            <v>执业医师</v>
          </cell>
          <cell r="I744" t="str">
            <v>血液内科</v>
          </cell>
        </row>
        <row r="744">
          <cell r="M744">
            <v>0</v>
          </cell>
          <cell r="N744">
            <v>0</v>
          </cell>
          <cell r="O744">
            <v>0</v>
          </cell>
          <cell r="P744">
            <v>0</v>
          </cell>
          <cell r="Q744">
            <v>0</v>
          </cell>
          <cell r="R744">
            <v>100</v>
          </cell>
          <cell r="S744">
            <v>150</v>
          </cell>
          <cell r="T744">
            <v>150</v>
          </cell>
          <cell r="U744">
            <v>100</v>
          </cell>
          <cell r="V744">
            <v>100</v>
          </cell>
          <cell r="W744">
            <v>0</v>
          </cell>
          <cell r="X744">
            <v>100</v>
          </cell>
          <cell r="Y744">
            <v>21</v>
          </cell>
        </row>
        <row r="745">
          <cell r="B745">
            <v>622035</v>
          </cell>
          <cell r="C745">
            <v>14971</v>
          </cell>
          <cell r="D745" t="str">
            <v>内科</v>
          </cell>
          <cell r="E745">
            <v>19802110142</v>
          </cell>
          <cell r="F745" t="str">
            <v>2022年</v>
          </cell>
          <cell r="G745" t="str">
            <v>住院医师-本院</v>
          </cell>
          <cell r="H745" t="str">
            <v>执业医师</v>
          </cell>
          <cell r="I745" t="str">
            <v>风湿免疫科</v>
          </cell>
        </row>
        <row r="745">
          <cell r="M745">
            <v>0</v>
          </cell>
          <cell r="N745">
            <v>0</v>
          </cell>
          <cell r="O745">
            <v>0</v>
          </cell>
          <cell r="P745">
            <v>0</v>
          </cell>
          <cell r="Q745">
            <v>0</v>
          </cell>
          <cell r="R745">
            <v>100</v>
          </cell>
          <cell r="S745" t="e">
            <v>#N/A</v>
          </cell>
          <cell r="T745">
            <v>150</v>
          </cell>
          <cell r="U745" t="e">
            <v>#N/A</v>
          </cell>
          <cell r="V745">
            <v>100</v>
          </cell>
          <cell r="W745">
            <v>0</v>
          </cell>
          <cell r="X745">
            <v>100</v>
          </cell>
          <cell r="Y745">
            <v>21</v>
          </cell>
        </row>
        <row r="746">
          <cell r="B746">
            <v>622017</v>
          </cell>
          <cell r="C746">
            <v>15271</v>
          </cell>
          <cell r="D746" t="str">
            <v>内科</v>
          </cell>
          <cell r="E746">
            <v>18319248502</v>
          </cell>
          <cell r="F746" t="str">
            <v>2022年</v>
          </cell>
          <cell r="G746" t="str">
            <v>住院医师-本院</v>
          </cell>
          <cell r="H746" t="str">
            <v>执业医师</v>
          </cell>
          <cell r="I746" t="str">
            <v>心血管内科</v>
          </cell>
        </row>
        <row r="746">
          <cell r="L746">
            <v>20</v>
          </cell>
          <cell r="M746">
            <v>20</v>
          </cell>
          <cell r="N746">
            <v>0</v>
          </cell>
          <cell r="O746">
            <v>0</v>
          </cell>
          <cell r="P746">
            <v>20</v>
          </cell>
          <cell r="Q746">
            <v>0</v>
          </cell>
          <cell r="R746">
            <v>100</v>
          </cell>
          <cell r="S746">
            <v>150</v>
          </cell>
          <cell r="T746">
            <v>150</v>
          </cell>
          <cell r="U746">
            <v>100</v>
          </cell>
          <cell r="V746">
            <v>100</v>
          </cell>
          <cell r="W746">
            <v>0</v>
          </cell>
          <cell r="X746">
            <v>100</v>
          </cell>
          <cell r="Y746">
            <v>21</v>
          </cell>
        </row>
        <row r="747">
          <cell r="B747">
            <v>622012</v>
          </cell>
          <cell r="C747">
            <v>15268</v>
          </cell>
          <cell r="D747" t="str">
            <v>内科</v>
          </cell>
          <cell r="E747">
            <v>13968883321</v>
          </cell>
          <cell r="F747" t="str">
            <v>2022年</v>
          </cell>
          <cell r="G747" t="str">
            <v>住院医师-本院</v>
          </cell>
          <cell r="H747" t="str">
            <v>执业医师</v>
          </cell>
          <cell r="I747" t="str">
            <v>内分泌科</v>
          </cell>
        </row>
        <row r="747">
          <cell r="M747">
            <v>0</v>
          </cell>
          <cell r="N747">
            <v>0</v>
          </cell>
          <cell r="O747">
            <v>0</v>
          </cell>
          <cell r="P747">
            <v>0</v>
          </cell>
          <cell r="Q747">
            <v>0</v>
          </cell>
          <cell r="R747">
            <v>100</v>
          </cell>
          <cell r="S747">
            <v>150</v>
          </cell>
          <cell r="T747">
            <v>150</v>
          </cell>
          <cell r="U747">
            <v>100</v>
          </cell>
          <cell r="V747">
            <v>100</v>
          </cell>
          <cell r="W747">
            <v>0</v>
          </cell>
          <cell r="X747">
            <v>100</v>
          </cell>
          <cell r="Y747">
            <v>21</v>
          </cell>
        </row>
        <row r="748">
          <cell r="B748" t="str">
            <v>729L91</v>
          </cell>
          <cell r="C748">
            <v>15415</v>
          </cell>
          <cell r="D748" t="str">
            <v>皮肤科</v>
          </cell>
          <cell r="E748">
            <v>15868757798</v>
          </cell>
          <cell r="F748" t="str">
            <v>2022年</v>
          </cell>
          <cell r="G748" t="str">
            <v>住院医师-外院</v>
          </cell>
          <cell r="H748" t="str">
            <v>无</v>
          </cell>
          <cell r="I748" t="str">
            <v>内分泌科</v>
          </cell>
        </row>
        <row r="748">
          <cell r="M748">
            <v>0</v>
          </cell>
          <cell r="N748">
            <v>0</v>
          </cell>
          <cell r="O748">
            <v>0</v>
          </cell>
          <cell r="P748">
            <v>0</v>
          </cell>
          <cell r="Q748">
            <v>0</v>
          </cell>
          <cell r="R748">
            <v>0</v>
          </cell>
          <cell r="S748">
            <v>0</v>
          </cell>
          <cell r="T748">
            <v>0</v>
          </cell>
          <cell r="U748">
            <v>0</v>
          </cell>
          <cell r="V748">
            <v>0</v>
          </cell>
          <cell r="W748">
            <v>0</v>
          </cell>
          <cell r="X748">
            <v>100</v>
          </cell>
          <cell r="Y748">
            <v>21</v>
          </cell>
        </row>
        <row r="749">
          <cell r="B749" t="str">
            <v>730L37</v>
          </cell>
          <cell r="C749">
            <v>15460</v>
          </cell>
          <cell r="D749" t="str">
            <v>皮肤科</v>
          </cell>
          <cell r="E749">
            <v>19550221750</v>
          </cell>
          <cell r="F749" t="str">
            <v>2022年</v>
          </cell>
          <cell r="G749" t="str">
            <v>住院医师-外院</v>
          </cell>
          <cell r="H749" t="str">
            <v>无</v>
          </cell>
          <cell r="I749" t="str">
            <v>心血管内科</v>
          </cell>
        </row>
        <row r="749">
          <cell r="K749">
            <v>20</v>
          </cell>
        </row>
        <row r="749">
          <cell r="M749">
            <v>20</v>
          </cell>
          <cell r="N749">
            <v>0</v>
          </cell>
          <cell r="O749">
            <v>40</v>
          </cell>
          <cell r="P749">
            <v>60</v>
          </cell>
          <cell r="Q749">
            <v>0</v>
          </cell>
          <cell r="R749">
            <v>0</v>
          </cell>
          <cell r="S749">
            <v>0</v>
          </cell>
          <cell r="T749">
            <v>0</v>
          </cell>
          <cell r="U749">
            <v>0</v>
          </cell>
          <cell r="V749">
            <v>0</v>
          </cell>
          <cell r="W749">
            <v>0</v>
          </cell>
          <cell r="X749">
            <v>100</v>
          </cell>
          <cell r="Y749">
            <v>21</v>
          </cell>
        </row>
        <row r="750">
          <cell r="B750" t="str">
            <v>730L09</v>
          </cell>
          <cell r="C750">
            <v>15432</v>
          </cell>
          <cell r="D750" t="str">
            <v>皮肤科</v>
          </cell>
          <cell r="E750">
            <v>17857332923</v>
          </cell>
          <cell r="F750" t="str">
            <v>2022年</v>
          </cell>
          <cell r="G750" t="str">
            <v>住院医师-外院</v>
          </cell>
          <cell r="H750" t="str">
            <v>无</v>
          </cell>
          <cell r="I750" t="str">
            <v>呼吸内科</v>
          </cell>
        </row>
        <row r="750">
          <cell r="M750">
            <v>0</v>
          </cell>
          <cell r="N750">
            <v>0</v>
          </cell>
          <cell r="O750">
            <v>0</v>
          </cell>
          <cell r="P750">
            <v>0</v>
          </cell>
          <cell r="Q750">
            <v>0</v>
          </cell>
          <cell r="R750">
            <v>0</v>
          </cell>
          <cell r="S750">
            <v>0</v>
          </cell>
          <cell r="T750">
            <v>0</v>
          </cell>
          <cell r="U750">
            <v>0</v>
          </cell>
          <cell r="V750">
            <v>0</v>
          </cell>
          <cell r="W750">
            <v>0</v>
          </cell>
          <cell r="X750">
            <v>100</v>
          </cell>
          <cell r="Y750">
            <v>21</v>
          </cell>
        </row>
        <row r="751">
          <cell r="B751" t="str">
            <v>730L77</v>
          </cell>
          <cell r="C751">
            <v>15500</v>
          </cell>
          <cell r="D751" t="str">
            <v>全科医学科</v>
          </cell>
          <cell r="E751">
            <v>15968729818</v>
          </cell>
          <cell r="F751" t="str">
            <v>2022年</v>
          </cell>
          <cell r="G751" t="str">
            <v>住院医师-外院</v>
          </cell>
          <cell r="H751" t="str">
            <v>无</v>
          </cell>
          <cell r="I751" t="str">
            <v>神经内科</v>
          </cell>
        </row>
        <row r="751">
          <cell r="M751">
            <v>0</v>
          </cell>
          <cell r="N751">
            <v>0</v>
          </cell>
          <cell r="O751">
            <v>0</v>
          </cell>
          <cell r="P751">
            <v>0</v>
          </cell>
          <cell r="Q751">
            <v>0</v>
          </cell>
          <cell r="R751">
            <v>0</v>
          </cell>
          <cell r="S751">
            <v>0</v>
          </cell>
          <cell r="T751">
            <v>0</v>
          </cell>
          <cell r="U751">
            <v>0</v>
          </cell>
          <cell r="V751">
            <v>0</v>
          </cell>
          <cell r="W751">
            <v>0</v>
          </cell>
          <cell r="X751">
            <v>100</v>
          </cell>
          <cell r="Y751">
            <v>21</v>
          </cell>
        </row>
        <row r="752">
          <cell r="B752" t="str">
            <v>730L28</v>
          </cell>
          <cell r="C752">
            <v>15451</v>
          </cell>
          <cell r="D752" t="str">
            <v>全科医学科</v>
          </cell>
          <cell r="E752">
            <v>15669781080</v>
          </cell>
          <cell r="F752" t="str">
            <v>2022年</v>
          </cell>
          <cell r="G752" t="str">
            <v>住院医师-外院</v>
          </cell>
          <cell r="H752" t="str">
            <v>执业医师</v>
          </cell>
          <cell r="I752" t="str">
            <v>神经内科</v>
          </cell>
        </row>
        <row r="752">
          <cell r="M752">
            <v>0</v>
          </cell>
          <cell r="N752">
            <v>0</v>
          </cell>
          <cell r="O752">
            <v>0</v>
          </cell>
          <cell r="P752">
            <v>0</v>
          </cell>
          <cell r="Q752">
            <v>0</v>
          </cell>
          <cell r="R752">
            <v>100</v>
          </cell>
          <cell r="S752">
            <v>150</v>
          </cell>
          <cell r="T752">
            <v>150</v>
          </cell>
          <cell r="U752">
            <v>100</v>
          </cell>
          <cell r="V752">
            <v>100</v>
          </cell>
          <cell r="W752">
            <v>0</v>
          </cell>
          <cell r="X752">
            <v>100</v>
          </cell>
          <cell r="Y752">
            <v>21</v>
          </cell>
        </row>
        <row r="753">
          <cell r="B753" t="str">
            <v>730L79</v>
          </cell>
          <cell r="C753">
            <v>15504</v>
          </cell>
          <cell r="D753" t="str">
            <v>全科医学科</v>
          </cell>
          <cell r="E753">
            <v>17346850070</v>
          </cell>
          <cell r="F753" t="str">
            <v>2022年</v>
          </cell>
          <cell r="G753" t="str">
            <v>住院医师-外院</v>
          </cell>
          <cell r="H753" t="str">
            <v>无</v>
          </cell>
          <cell r="I753" t="str">
            <v>内分泌科</v>
          </cell>
        </row>
        <row r="753">
          <cell r="M753">
            <v>0</v>
          </cell>
          <cell r="N753">
            <v>0</v>
          </cell>
          <cell r="O753">
            <v>0</v>
          </cell>
          <cell r="P753">
            <v>0</v>
          </cell>
          <cell r="Q753">
            <v>0</v>
          </cell>
          <cell r="R753">
            <v>0</v>
          </cell>
          <cell r="S753">
            <v>0</v>
          </cell>
          <cell r="T753">
            <v>0</v>
          </cell>
          <cell r="U753">
            <v>0</v>
          </cell>
          <cell r="V753">
            <v>0</v>
          </cell>
          <cell r="W753">
            <v>0</v>
          </cell>
          <cell r="X753">
            <v>100</v>
          </cell>
          <cell r="Y753">
            <v>21</v>
          </cell>
        </row>
        <row r="754">
          <cell r="B754" t="str">
            <v>730L16</v>
          </cell>
          <cell r="C754">
            <v>15439</v>
          </cell>
          <cell r="D754" t="str">
            <v>全科医学科</v>
          </cell>
          <cell r="E754">
            <v>15258786600</v>
          </cell>
          <cell r="F754" t="str">
            <v>2022年</v>
          </cell>
          <cell r="G754" t="str">
            <v>住院医师-外院</v>
          </cell>
          <cell r="H754" t="str">
            <v>无</v>
          </cell>
          <cell r="I754" t="str">
            <v>神经内科</v>
          </cell>
        </row>
        <row r="754">
          <cell r="M754">
            <v>0</v>
          </cell>
          <cell r="N754">
            <v>0</v>
          </cell>
          <cell r="O754">
            <v>0</v>
          </cell>
          <cell r="P754">
            <v>0</v>
          </cell>
          <cell r="Q754">
            <v>0</v>
          </cell>
          <cell r="R754">
            <v>0</v>
          </cell>
          <cell r="S754" t="e">
            <v>#N/A</v>
          </cell>
          <cell r="T754">
            <v>0</v>
          </cell>
          <cell r="U754" t="e">
            <v>#N/A</v>
          </cell>
          <cell r="V754">
            <v>0</v>
          </cell>
          <cell r="W754">
            <v>0</v>
          </cell>
          <cell r="X754">
            <v>100</v>
          </cell>
          <cell r="Y754">
            <v>21</v>
          </cell>
        </row>
        <row r="755">
          <cell r="B755" t="str">
            <v>730L80</v>
          </cell>
          <cell r="C755">
            <v>15505</v>
          </cell>
          <cell r="D755" t="str">
            <v>全科医学科</v>
          </cell>
          <cell r="E755">
            <v>13732029035</v>
          </cell>
          <cell r="F755" t="str">
            <v>2022年</v>
          </cell>
          <cell r="G755" t="str">
            <v>住院医师-外院</v>
          </cell>
          <cell r="H755" t="str">
            <v>无</v>
          </cell>
          <cell r="I755" t="str">
            <v>心血管内科</v>
          </cell>
        </row>
        <row r="755">
          <cell r="M755">
            <v>0</v>
          </cell>
          <cell r="N755">
            <v>0</v>
          </cell>
          <cell r="O755">
            <v>0</v>
          </cell>
          <cell r="P755">
            <v>0</v>
          </cell>
          <cell r="Q755">
            <v>0</v>
          </cell>
          <cell r="R755">
            <v>0</v>
          </cell>
          <cell r="S755">
            <v>0</v>
          </cell>
          <cell r="T755">
            <v>0</v>
          </cell>
          <cell r="U755">
            <v>0</v>
          </cell>
          <cell r="V755">
            <v>0</v>
          </cell>
          <cell r="W755">
            <v>0</v>
          </cell>
          <cell r="X755">
            <v>100</v>
          </cell>
          <cell r="Y755">
            <v>21</v>
          </cell>
        </row>
        <row r="756">
          <cell r="B756" t="str">
            <v>729L68</v>
          </cell>
          <cell r="C756">
            <v>15391</v>
          </cell>
          <cell r="D756" t="str">
            <v>全科医学科</v>
          </cell>
          <cell r="E756">
            <v>17769525837</v>
          </cell>
          <cell r="F756" t="str">
            <v>2022年</v>
          </cell>
          <cell r="G756" t="str">
            <v>住院医师-外院</v>
          </cell>
          <cell r="H756" t="str">
            <v>无</v>
          </cell>
          <cell r="I756" t="str">
            <v>呼吸内科</v>
          </cell>
        </row>
        <row r="756">
          <cell r="M756">
            <v>0</v>
          </cell>
          <cell r="N756">
            <v>0</v>
          </cell>
          <cell r="O756">
            <v>0</v>
          </cell>
          <cell r="P756">
            <v>0</v>
          </cell>
          <cell r="Q756">
            <v>0</v>
          </cell>
          <cell r="R756">
            <v>0</v>
          </cell>
          <cell r="S756">
            <v>0</v>
          </cell>
          <cell r="T756">
            <v>0</v>
          </cell>
          <cell r="U756">
            <v>0</v>
          </cell>
          <cell r="V756">
            <v>0</v>
          </cell>
          <cell r="W756">
            <v>0</v>
          </cell>
          <cell r="X756">
            <v>100</v>
          </cell>
          <cell r="Y756">
            <v>21</v>
          </cell>
        </row>
        <row r="757">
          <cell r="B757" t="str">
            <v>729L79</v>
          </cell>
          <cell r="C757">
            <v>15403</v>
          </cell>
          <cell r="D757" t="str">
            <v>全科医学科</v>
          </cell>
          <cell r="E757">
            <v>13738316776</v>
          </cell>
          <cell r="F757" t="str">
            <v>2022年</v>
          </cell>
          <cell r="G757" t="str">
            <v>住院医师-外院</v>
          </cell>
          <cell r="H757" t="str">
            <v>无</v>
          </cell>
          <cell r="I757" t="str">
            <v>全科医学科</v>
          </cell>
        </row>
        <row r="757">
          <cell r="M757">
            <v>0</v>
          </cell>
          <cell r="N757">
            <v>0</v>
          </cell>
          <cell r="O757">
            <v>0</v>
          </cell>
          <cell r="P757">
            <v>0</v>
          </cell>
          <cell r="Q757">
            <v>0</v>
          </cell>
          <cell r="R757">
            <v>0</v>
          </cell>
          <cell r="S757">
            <v>0</v>
          </cell>
          <cell r="T757">
            <v>0</v>
          </cell>
          <cell r="U757">
            <v>0</v>
          </cell>
          <cell r="V757">
            <v>0</v>
          </cell>
          <cell r="W757">
            <v>0</v>
          </cell>
          <cell r="X757">
            <v>100</v>
          </cell>
          <cell r="Y757">
            <v>21</v>
          </cell>
        </row>
        <row r="758">
          <cell r="B758" t="str">
            <v>729L83</v>
          </cell>
          <cell r="C758">
            <v>15407</v>
          </cell>
          <cell r="D758" t="str">
            <v>全科医学科</v>
          </cell>
          <cell r="E758">
            <v>15868092200</v>
          </cell>
          <cell r="F758" t="str">
            <v>2022年</v>
          </cell>
          <cell r="G758" t="str">
            <v>住院医师-外院</v>
          </cell>
          <cell r="H758" t="str">
            <v>无</v>
          </cell>
          <cell r="I758" t="str">
            <v>内分泌科</v>
          </cell>
        </row>
        <row r="758">
          <cell r="M758">
            <v>0</v>
          </cell>
          <cell r="N758">
            <v>0</v>
          </cell>
          <cell r="O758">
            <v>0</v>
          </cell>
          <cell r="P758">
            <v>0</v>
          </cell>
          <cell r="Q758">
            <v>0</v>
          </cell>
          <cell r="R758">
            <v>0</v>
          </cell>
          <cell r="S758">
            <v>0</v>
          </cell>
          <cell r="T758">
            <v>0</v>
          </cell>
          <cell r="U758">
            <v>0</v>
          </cell>
          <cell r="V758">
            <v>0</v>
          </cell>
          <cell r="W758">
            <v>0</v>
          </cell>
          <cell r="X758">
            <v>100</v>
          </cell>
          <cell r="Y758">
            <v>21</v>
          </cell>
        </row>
        <row r="759">
          <cell r="B759" t="str">
            <v>729L97</v>
          </cell>
          <cell r="C759">
            <v>15421</v>
          </cell>
          <cell r="D759" t="str">
            <v>全科医学科</v>
          </cell>
          <cell r="E759">
            <v>15258723858</v>
          </cell>
          <cell r="F759" t="str">
            <v>2022年</v>
          </cell>
          <cell r="G759" t="str">
            <v>住院医师-外院</v>
          </cell>
          <cell r="H759" t="str">
            <v>无</v>
          </cell>
          <cell r="I759" t="str">
            <v>神经内科</v>
          </cell>
        </row>
        <row r="759">
          <cell r="M759">
            <v>0</v>
          </cell>
          <cell r="N759">
            <v>0</v>
          </cell>
          <cell r="O759">
            <v>0</v>
          </cell>
          <cell r="P759">
            <v>0</v>
          </cell>
          <cell r="Q759">
            <v>0</v>
          </cell>
          <cell r="R759">
            <v>0</v>
          </cell>
          <cell r="S759">
            <v>0</v>
          </cell>
          <cell r="T759">
            <v>0</v>
          </cell>
          <cell r="U759">
            <v>0</v>
          </cell>
          <cell r="V759">
            <v>0</v>
          </cell>
          <cell r="W759">
            <v>0</v>
          </cell>
          <cell r="X759">
            <v>100</v>
          </cell>
          <cell r="Y759">
            <v>21</v>
          </cell>
        </row>
        <row r="760">
          <cell r="B760" t="str">
            <v>730L04</v>
          </cell>
          <cell r="C760">
            <v>15427</v>
          </cell>
          <cell r="D760" t="str">
            <v>全科医学科</v>
          </cell>
          <cell r="E760">
            <v>13091926050</v>
          </cell>
          <cell r="F760" t="str">
            <v>2022年</v>
          </cell>
          <cell r="G760" t="str">
            <v>住院医师-外院</v>
          </cell>
          <cell r="H760" t="str">
            <v>无</v>
          </cell>
          <cell r="I760" t="str">
            <v>神经内科</v>
          </cell>
        </row>
        <row r="760">
          <cell r="M760">
            <v>0</v>
          </cell>
          <cell r="N760">
            <v>0</v>
          </cell>
          <cell r="O760">
            <v>0</v>
          </cell>
          <cell r="P760">
            <v>0</v>
          </cell>
          <cell r="Q760">
            <v>0</v>
          </cell>
          <cell r="R760">
            <v>0</v>
          </cell>
          <cell r="S760" t="e">
            <v>#N/A</v>
          </cell>
          <cell r="T760">
            <v>0</v>
          </cell>
          <cell r="U760" t="e">
            <v>#N/A</v>
          </cell>
          <cell r="V760">
            <v>0</v>
          </cell>
          <cell r="W760">
            <v>0</v>
          </cell>
          <cell r="X760">
            <v>100</v>
          </cell>
          <cell r="Y760">
            <v>21</v>
          </cell>
        </row>
        <row r="761">
          <cell r="B761" t="str">
            <v>730L39</v>
          </cell>
          <cell r="C761">
            <v>15462</v>
          </cell>
          <cell r="D761" t="str">
            <v>全科医学科</v>
          </cell>
          <cell r="E761">
            <v>13868491701</v>
          </cell>
          <cell r="F761" t="str">
            <v>2022年</v>
          </cell>
          <cell r="G761" t="str">
            <v>住院医师-外院</v>
          </cell>
          <cell r="H761" t="str">
            <v>无</v>
          </cell>
          <cell r="I761" t="str">
            <v>全科医学科</v>
          </cell>
        </row>
        <row r="761">
          <cell r="M761">
            <v>0</v>
          </cell>
          <cell r="N761">
            <v>0</v>
          </cell>
          <cell r="O761">
            <v>0</v>
          </cell>
          <cell r="P761">
            <v>0</v>
          </cell>
          <cell r="Q761">
            <v>0</v>
          </cell>
          <cell r="R761">
            <v>0</v>
          </cell>
          <cell r="S761" t="e">
            <v>#N/A</v>
          </cell>
          <cell r="T761">
            <v>0</v>
          </cell>
          <cell r="U761" t="e">
            <v>#N/A</v>
          </cell>
          <cell r="V761">
            <v>0</v>
          </cell>
          <cell r="W761">
            <v>0</v>
          </cell>
          <cell r="X761">
            <v>100</v>
          </cell>
          <cell r="Y761">
            <v>21</v>
          </cell>
        </row>
        <row r="762">
          <cell r="B762" t="str">
            <v>730L42</v>
          </cell>
          <cell r="C762">
            <v>15465</v>
          </cell>
          <cell r="D762" t="str">
            <v>全科医学科</v>
          </cell>
          <cell r="E762">
            <v>18858717928</v>
          </cell>
          <cell r="F762" t="str">
            <v>2022年</v>
          </cell>
          <cell r="G762" t="str">
            <v>住院医师-外院</v>
          </cell>
          <cell r="H762" t="str">
            <v>无</v>
          </cell>
          <cell r="I762" t="str">
            <v>神经内科</v>
          </cell>
        </row>
        <row r="762">
          <cell r="M762">
            <v>0</v>
          </cell>
          <cell r="N762">
            <v>0</v>
          </cell>
          <cell r="O762">
            <v>0</v>
          </cell>
          <cell r="P762">
            <v>0</v>
          </cell>
          <cell r="Q762">
            <v>0</v>
          </cell>
          <cell r="R762">
            <v>0</v>
          </cell>
          <cell r="S762">
            <v>0</v>
          </cell>
          <cell r="T762">
            <v>0</v>
          </cell>
          <cell r="U762">
            <v>0</v>
          </cell>
          <cell r="V762">
            <v>0</v>
          </cell>
          <cell r="W762">
            <v>0</v>
          </cell>
          <cell r="X762">
            <v>100</v>
          </cell>
          <cell r="Y762">
            <v>21</v>
          </cell>
        </row>
        <row r="763">
          <cell r="B763" t="str">
            <v>730L54</v>
          </cell>
          <cell r="C763">
            <v>15477</v>
          </cell>
          <cell r="D763" t="str">
            <v>全科医学科</v>
          </cell>
          <cell r="E763">
            <v>18757769551</v>
          </cell>
          <cell r="F763" t="str">
            <v>2022年</v>
          </cell>
          <cell r="G763" t="str">
            <v>住院医师-外院</v>
          </cell>
          <cell r="H763" t="str">
            <v>无</v>
          </cell>
          <cell r="I763" t="str">
            <v>心血管内科</v>
          </cell>
        </row>
        <row r="763">
          <cell r="M763">
            <v>0</v>
          </cell>
          <cell r="N763">
            <v>0</v>
          </cell>
          <cell r="O763">
            <v>0</v>
          </cell>
          <cell r="P763">
            <v>0</v>
          </cell>
          <cell r="Q763">
            <v>0</v>
          </cell>
          <cell r="R763">
            <v>0</v>
          </cell>
          <cell r="S763">
            <v>0</v>
          </cell>
          <cell r="T763">
            <v>0</v>
          </cell>
          <cell r="U763">
            <v>0</v>
          </cell>
          <cell r="V763">
            <v>0</v>
          </cell>
          <cell r="W763">
            <v>0</v>
          </cell>
          <cell r="X763">
            <v>100</v>
          </cell>
          <cell r="Y763">
            <v>21</v>
          </cell>
        </row>
        <row r="764">
          <cell r="B764" t="str">
            <v>730L55</v>
          </cell>
          <cell r="C764">
            <v>15478</v>
          </cell>
          <cell r="D764" t="str">
            <v>全科医学科</v>
          </cell>
          <cell r="E764">
            <v>13736723918</v>
          </cell>
          <cell r="F764" t="str">
            <v>2022年</v>
          </cell>
          <cell r="G764" t="str">
            <v>住院医师-外院</v>
          </cell>
          <cell r="H764" t="str">
            <v>无</v>
          </cell>
          <cell r="I764" t="str">
            <v>呼吸内科</v>
          </cell>
        </row>
        <row r="764">
          <cell r="M764">
            <v>0</v>
          </cell>
          <cell r="N764">
            <v>0</v>
          </cell>
          <cell r="O764">
            <v>20</v>
          </cell>
          <cell r="P764">
            <v>20</v>
          </cell>
          <cell r="Q764">
            <v>0</v>
          </cell>
          <cell r="R764">
            <v>0</v>
          </cell>
          <cell r="S764">
            <v>0</v>
          </cell>
          <cell r="T764">
            <v>0</v>
          </cell>
          <cell r="U764">
            <v>0</v>
          </cell>
          <cell r="V764">
            <v>0</v>
          </cell>
          <cell r="W764">
            <v>0</v>
          </cell>
          <cell r="X764">
            <v>100</v>
          </cell>
          <cell r="Y764">
            <v>21</v>
          </cell>
        </row>
        <row r="765">
          <cell r="B765" t="str">
            <v>729L59</v>
          </cell>
          <cell r="C765">
            <v>15382</v>
          </cell>
          <cell r="D765" t="str">
            <v>全科医学科</v>
          </cell>
          <cell r="E765">
            <v>15658576520</v>
          </cell>
          <cell r="F765" t="str">
            <v>2022年</v>
          </cell>
          <cell r="G765" t="str">
            <v>住院医师-外院</v>
          </cell>
          <cell r="H765" t="str">
            <v>执业医师</v>
          </cell>
          <cell r="I765" t="str">
            <v>内分泌科</v>
          </cell>
        </row>
        <row r="765">
          <cell r="M765">
            <v>0</v>
          </cell>
          <cell r="N765">
            <v>0</v>
          </cell>
          <cell r="O765">
            <v>0</v>
          </cell>
          <cell r="P765">
            <v>0</v>
          </cell>
          <cell r="Q765">
            <v>0</v>
          </cell>
          <cell r="R765">
            <v>100</v>
          </cell>
          <cell r="S765">
            <v>150</v>
          </cell>
          <cell r="T765">
            <v>150</v>
          </cell>
          <cell r="U765">
            <v>100</v>
          </cell>
          <cell r="V765">
            <v>100</v>
          </cell>
          <cell r="W765">
            <v>0</v>
          </cell>
          <cell r="X765">
            <v>100</v>
          </cell>
          <cell r="Y765">
            <v>21</v>
          </cell>
        </row>
        <row r="766">
          <cell r="B766" t="str">
            <v>730L61</v>
          </cell>
          <cell r="C766">
            <v>15484</v>
          </cell>
          <cell r="D766" t="str">
            <v>全科医学科</v>
          </cell>
          <cell r="E766">
            <v>15057730928</v>
          </cell>
          <cell r="F766" t="str">
            <v>2022年</v>
          </cell>
          <cell r="G766" t="str">
            <v>住院医师-外院</v>
          </cell>
          <cell r="H766" t="str">
            <v>执业医师</v>
          </cell>
          <cell r="I766" t="str">
            <v>神经内科</v>
          </cell>
        </row>
        <row r="766">
          <cell r="L766">
            <v>20</v>
          </cell>
          <cell r="M766">
            <v>20</v>
          </cell>
          <cell r="N766">
            <v>20</v>
          </cell>
          <cell r="O766">
            <v>20</v>
          </cell>
          <cell r="P766">
            <v>60</v>
          </cell>
          <cell r="Q766">
            <v>0</v>
          </cell>
          <cell r="R766">
            <v>100</v>
          </cell>
          <cell r="S766">
            <v>0</v>
          </cell>
          <cell r="T766">
            <v>0</v>
          </cell>
          <cell r="U766">
            <v>0</v>
          </cell>
          <cell r="V766">
            <v>0</v>
          </cell>
          <cell r="W766">
            <v>0</v>
          </cell>
          <cell r="X766">
            <v>100</v>
          </cell>
          <cell r="Y766">
            <v>21</v>
          </cell>
        </row>
        <row r="767">
          <cell r="B767" t="str">
            <v>730L10</v>
          </cell>
          <cell r="C767">
            <v>15433</v>
          </cell>
          <cell r="D767" t="str">
            <v>神经内科</v>
          </cell>
          <cell r="E767">
            <v>13600570977</v>
          </cell>
          <cell r="F767" t="str">
            <v>2022年</v>
          </cell>
          <cell r="G767" t="str">
            <v>住院医师-外院</v>
          </cell>
          <cell r="H767" t="str">
            <v>无</v>
          </cell>
          <cell r="I767" t="str">
            <v>内分泌科</v>
          </cell>
        </row>
        <row r="767">
          <cell r="M767">
            <v>0</v>
          </cell>
          <cell r="N767">
            <v>0</v>
          </cell>
          <cell r="O767">
            <v>0</v>
          </cell>
          <cell r="P767">
            <v>0</v>
          </cell>
          <cell r="Q767">
            <v>0</v>
          </cell>
          <cell r="R767">
            <v>0</v>
          </cell>
          <cell r="S767">
            <v>0</v>
          </cell>
          <cell r="T767">
            <v>0</v>
          </cell>
          <cell r="U767">
            <v>0</v>
          </cell>
          <cell r="V767">
            <v>0</v>
          </cell>
          <cell r="W767">
            <v>0</v>
          </cell>
          <cell r="X767">
            <v>100</v>
          </cell>
          <cell r="Y767">
            <v>21</v>
          </cell>
        </row>
        <row r="768">
          <cell r="B768" t="str">
            <v>729L89</v>
          </cell>
          <cell r="C768">
            <v>15413</v>
          </cell>
          <cell r="D768" t="str">
            <v>外科</v>
          </cell>
          <cell r="E768">
            <v>19858734707</v>
          </cell>
          <cell r="F768" t="str">
            <v>2022年</v>
          </cell>
          <cell r="G768" t="str">
            <v>住院医师-外院</v>
          </cell>
          <cell r="H768" t="str">
            <v>执业医师</v>
          </cell>
          <cell r="I768" t="str">
            <v>急诊外科（含门急诊）</v>
          </cell>
        </row>
        <row r="768">
          <cell r="M768">
            <v>0</v>
          </cell>
          <cell r="N768">
            <v>0</v>
          </cell>
          <cell r="O768">
            <v>0</v>
          </cell>
          <cell r="P768">
            <v>0</v>
          </cell>
          <cell r="Q768">
            <v>20</v>
          </cell>
          <cell r="R768">
            <v>100</v>
          </cell>
          <cell r="S768">
            <v>0</v>
          </cell>
          <cell r="T768">
            <v>0</v>
          </cell>
          <cell r="U768">
            <v>0</v>
          </cell>
          <cell r="V768">
            <v>0</v>
          </cell>
          <cell r="W768">
            <v>0</v>
          </cell>
          <cell r="X768">
            <v>100</v>
          </cell>
          <cell r="Y768">
            <v>21</v>
          </cell>
        </row>
        <row r="769">
          <cell r="B769" t="str">
            <v>730L71</v>
          </cell>
          <cell r="C769">
            <v>15494</v>
          </cell>
          <cell r="D769" t="str">
            <v>外科</v>
          </cell>
          <cell r="E769">
            <v>15158589859</v>
          </cell>
          <cell r="F769" t="str">
            <v>2022年</v>
          </cell>
          <cell r="G769" t="str">
            <v>住院医师-社会人</v>
          </cell>
          <cell r="H769" t="str">
            <v>执业医师</v>
          </cell>
          <cell r="I769" t="str">
            <v>甲状腺外科</v>
          </cell>
        </row>
        <row r="769">
          <cell r="M769">
            <v>0</v>
          </cell>
          <cell r="N769">
            <v>0</v>
          </cell>
          <cell r="O769">
            <v>0</v>
          </cell>
          <cell r="P769">
            <v>0</v>
          </cell>
          <cell r="Q769">
            <v>0</v>
          </cell>
          <cell r="R769">
            <v>100</v>
          </cell>
          <cell r="S769">
            <v>0</v>
          </cell>
          <cell r="T769">
            <v>0</v>
          </cell>
          <cell r="U769">
            <v>0</v>
          </cell>
          <cell r="V769">
            <v>0</v>
          </cell>
          <cell r="W769">
            <v>0</v>
          </cell>
          <cell r="X769">
            <v>100</v>
          </cell>
          <cell r="Y769">
            <v>21</v>
          </cell>
        </row>
        <row r="770">
          <cell r="B770" t="str">
            <v>730L43</v>
          </cell>
          <cell r="C770">
            <v>15466</v>
          </cell>
          <cell r="D770" t="str">
            <v>外科</v>
          </cell>
          <cell r="E770">
            <v>15168759873</v>
          </cell>
          <cell r="F770" t="str">
            <v>2022年</v>
          </cell>
          <cell r="G770" t="str">
            <v>住院医师-外院</v>
          </cell>
          <cell r="H770" t="str">
            <v>执业医师</v>
          </cell>
          <cell r="I770" t="str">
            <v>甲状腺外科</v>
          </cell>
        </row>
        <row r="770">
          <cell r="M770">
            <v>0</v>
          </cell>
          <cell r="N770">
            <v>0</v>
          </cell>
          <cell r="O770">
            <v>0</v>
          </cell>
          <cell r="P770">
            <v>0</v>
          </cell>
          <cell r="Q770">
            <v>20</v>
          </cell>
          <cell r="R770">
            <v>100</v>
          </cell>
          <cell r="S770">
            <v>0</v>
          </cell>
          <cell r="T770">
            <v>0</v>
          </cell>
          <cell r="U770">
            <v>0</v>
          </cell>
          <cell r="V770">
            <v>0</v>
          </cell>
          <cell r="W770">
            <v>0</v>
          </cell>
          <cell r="X770">
            <v>100</v>
          </cell>
          <cell r="Y770">
            <v>21</v>
          </cell>
        </row>
        <row r="771">
          <cell r="B771" t="str">
            <v>730L53</v>
          </cell>
          <cell r="C771">
            <v>15476</v>
          </cell>
          <cell r="D771" t="str">
            <v>外科</v>
          </cell>
          <cell r="E771">
            <v>18758792828</v>
          </cell>
          <cell r="F771" t="str">
            <v>2022年</v>
          </cell>
          <cell r="G771" t="str">
            <v>住院医师-外院</v>
          </cell>
          <cell r="H771" t="str">
            <v>执业医师</v>
          </cell>
          <cell r="I771" t="str">
            <v>胃肠外科</v>
          </cell>
        </row>
        <row r="771">
          <cell r="M771">
            <v>0</v>
          </cell>
          <cell r="N771">
            <v>0</v>
          </cell>
          <cell r="O771">
            <v>0</v>
          </cell>
          <cell r="P771">
            <v>0</v>
          </cell>
          <cell r="Q771">
            <v>0</v>
          </cell>
          <cell r="R771">
            <v>100</v>
          </cell>
          <cell r="S771">
            <v>0</v>
          </cell>
          <cell r="T771">
            <v>0</v>
          </cell>
          <cell r="U771">
            <v>0</v>
          </cell>
          <cell r="V771">
            <v>0</v>
          </cell>
          <cell r="W771">
            <v>0</v>
          </cell>
          <cell r="X771">
            <v>100</v>
          </cell>
          <cell r="Y771">
            <v>21</v>
          </cell>
        </row>
        <row r="772">
          <cell r="B772" t="str">
            <v>730L57</v>
          </cell>
          <cell r="C772">
            <v>15480</v>
          </cell>
          <cell r="D772" t="str">
            <v>外科</v>
          </cell>
          <cell r="E772">
            <v>13905841201</v>
          </cell>
          <cell r="F772" t="str">
            <v>2022年</v>
          </cell>
          <cell r="G772" t="str">
            <v>住院医师-外院</v>
          </cell>
          <cell r="H772" t="str">
            <v>执业医师</v>
          </cell>
          <cell r="I772" t="str">
            <v>骨科</v>
          </cell>
        </row>
        <row r="772">
          <cell r="M772">
            <v>0</v>
          </cell>
          <cell r="N772">
            <v>0</v>
          </cell>
          <cell r="O772">
            <v>0</v>
          </cell>
          <cell r="P772">
            <v>0</v>
          </cell>
          <cell r="Q772">
            <v>0</v>
          </cell>
          <cell r="R772">
            <v>100</v>
          </cell>
          <cell r="S772">
            <v>150</v>
          </cell>
          <cell r="T772">
            <v>150</v>
          </cell>
          <cell r="U772">
            <v>0</v>
          </cell>
          <cell r="V772">
            <v>0</v>
          </cell>
          <cell r="W772">
            <v>0</v>
          </cell>
          <cell r="X772">
            <v>100</v>
          </cell>
          <cell r="Y772">
            <v>21</v>
          </cell>
        </row>
        <row r="773">
          <cell r="B773" t="str">
            <v>729L61</v>
          </cell>
          <cell r="C773">
            <v>15384</v>
          </cell>
          <cell r="D773" t="str">
            <v>外科</v>
          </cell>
          <cell r="E773">
            <v>15869001161</v>
          </cell>
          <cell r="F773" t="str">
            <v>2022年</v>
          </cell>
          <cell r="G773" t="str">
            <v>住院医师-外院</v>
          </cell>
          <cell r="H773" t="str">
            <v>无</v>
          </cell>
          <cell r="I773" t="str">
            <v>结直肠肛门外科</v>
          </cell>
        </row>
        <row r="773">
          <cell r="M773">
            <v>0</v>
          </cell>
          <cell r="N773">
            <v>0</v>
          </cell>
          <cell r="O773">
            <v>0</v>
          </cell>
          <cell r="P773">
            <v>0</v>
          </cell>
          <cell r="Q773">
            <v>0</v>
          </cell>
          <cell r="R773">
            <v>0</v>
          </cell>
          <cell r="S773">
            <v>0</v>
          </cell>
          <cell r="T773">
            <v>0</v>
          </cell>
          <cell r="U773">
            <v>0</v>
          </cell>
          <cell r="V773">
            <v>0</v>
          </cell>
          <cell r="W773">
            <v>0</v>
          </cell>
          <cell r="X773">
            <v>100</v>
          </cell>
          <cell r="Y773">
            <v>21</v>
          </cell>
        </row>
        <row r="774">
          <cell r="B774" t="str">
            <v>729L81</v>
          </cell>
          <cell r="C774">
            <v>15405</v>
          </cell>
          <cell r="D774" t="str">
            <v>外科</v>
          </cell>
          <cell r="E774">
            <v>13676441293</v>
          </cell>
          <cell r="F774" t="str">
            <v>2022年</v>
          </cell>
          <cell r="G774" t="str">
            <v>住院医师-外院</v>
          </cell>
          <cell r="H774" t="str">
            <v>执业医师</v>
          </cell>
          <cell r="I774" t="str">
            <v>骨科</v>
          </cell>
        </row>
        <row r="774">
          <cell r="M774">
            <v>0</v>
          </cell>
          <cell r="N774">
            <v>0</v>
          </cell>
          <cell r="O774">
            <v>0</v>
          </cell>
          <cell r="P774">
            <v>0</v>
          </cell>
          <cell r="Q774">
            <v>0</v>
          </cell>
          <cell r="R774">
            <v>100</v>
          </cell>
          <cell r="S774">
            <v>150</v>
          </cell>
          <cell r="T774">
            <v>150</v>
          </cell>
          <cell r="U774">
            <v>100</v>
          </cell>
          <cell r="V774">
            <v>100</v>
          </cell>
          <cell r="W774">
            <v>0</v>
          </cell>
          <cell r="X774">
            <v>100</v>
          </cell>
          <cell r="Y774">
            <v>21</v>
          </cell>
        </row>
        <row r="775">
          <cell r="B775" t="str">
            <v>730L41</v>
          </cell>
          <cell r="C775">
            <v>15464</v>
          </cell>
          <cell r="D775" t="str">
            <v>外科</v>
          </cell>
          <cell r="E775">
            <v>13456218280</v>
          </cell>
          <cell r="F775" t="str">
            <v>2022年</v>
          </cell>
          <cell r="G775" t="str">
            <v>住院医师-外院</v>
          </cell>
          <cell r="H775" t="str">
            <v>无</v>
          </cell>
          <cell r="I775" t="str">
            <v>急诊外科（含门急诊）</v>
          </cell>
        </row>
        <row r="775">
          <cell r="L775">
            <v>20</v>
          </cell>
          <cell r="M775">
            <v>20</v>
          </cell>
          <cell r="N775">
            <v>20</v>
          </cell>
          <cell r="O775">
            <v>0</v>
          </cell>
          <cell r="P775">
            <v>40</v>
          </cell>
          <cell r="Q775">
            <v>0</v>
          </cell>
          <cell r="R775">
            <v>0</v>
          </cell>
          <cell r="S775">
            <v>0</v>
          </cell>
          <cell r="T775">
            <v>0</v>
          </cell>
          <cell r="U775">
            <v>0</v>
          </cell>
          <cell r="V775">
            <v>0</v>
          </cell>
          <cell r="W775">
            <v>0</v>
          </cell>
          <cell r="X775">
            <v>100</v>
          </cell>
          <cell r="Y775">
            <v>21</v>
          </cell>
        </row>
        <row r="776">
          <cell r="B776">
            <v>622008</v>
          </cell>
          <cell r="C776">
            <v>15256</v>
          </cell>
          <cell r="D776" t="str">
            <v>外科</v>
          </cell>
          <cell r="E776">
            <v>15058756957</v>
          </cell>
          <cell r="F776" t="str">
            <v>2022年</v>
          </cell>
          <cell r="G776" t="str">
            <v>住院医师-本院</v>
          </cell>
          <cell r="H776" t="str">
            <v>执业医师</v>
          </cell>
          <cell r="I776" t="str">
            <v>胃肠外科</v>
          </cell>
        </row>
        <row r="776">
          <cell r="M776">
            <v>0</v>
          </cell>
          <cell r="N776">
            <v>0</v>
          </cell>
          <cell r="O776">
            <v>0</v>
          </cell>
          <cell r="P776">
            <v>0</v>
          </cell>
          <cell r="Q776">
            <v>0</v>
          </cell>
          <cell r="R776">
            <v>100</v>
          </cell>
          <cell r="S776">
            <v>150</v>
          </cell>
          <cell r="T776">
            <v>150</v>
          </cell>
          <cell r="U776">
            <v>100</v>
          </cell>
          <cell r="V776">
            <v>100</v>
          </cell>
          <cell r="W776">
            <v>0</v>
          </cell>
          <cell r="X776">
            <v>100</v>
          </cell>
          <cell r="Y776">
            <v>21</v>
          </cell>
        </row>
        <row r="777">
          <cell r="B777">
            <v>622028</v>
          </cell>
          <cell r="C777">
            <v>15280</v>
          </cell>
          <cell r="D777" t="str">
            <v>外科</v>
          </cell>
          <cell r="E777">
            <v>15057716961</v>
          </cell>
          <cell r="F777" t="str">
            <v>2022年</v>
          </cell>
          <cell r="G777" t="str">
            <v>住院医师-本院</v>
          </cell>
          <cell r="H777" t="str">
            <v>执业医师</v>
          </cell>
          <cell r="I777" t="str">
            <v>甲状腺外科+烧伤·伤口中心</v>
          </cell>
        </row>
        <row r="777">
          <cell r="M777">
            <v>0</v>
          </cell>
          <cell r="N777">
            <v>0</v>
          </cell>
          <cell r="O777">
            <v>0</v>
          </cell>
          <cell r="P777">
            <v>0</v>
          </cell>
          <cell r="Q777">
            <v>0</v>
          </cell>
          <cell r="R777">
            <v>100</v>
          </cell>
          <cell r="S777">
            <v>150</v>
          </cell>
          <cell r="T777">
            <v>150</v>
          </cell>
          <cell r="U777">
            <v>100</v>
          </cell>
          <cell r="V777">
            <v>100</v>
          </cell>
          <cell r="W777">
            <v>0</v>
          </cell>
          <cell r="X777">
            <v>100</v>
          </cell>
          <cell r="Y777">
            <v>21</v>
          </cell>
        </row>
        <row r="778">
          <cell r="B778">
            <v>622009</v>
          </cell>
          <cell r="C778">
            <v>15257</v>
          </cell>
          <cell r="D778" t="str">
            <v>外科</v>
          </cell>
          <cell r="E778">
            <v>18367813235</v>
          </cell>
          <cell r="F778" t="str">
            <v>2022年</v>
          </cell>
          <cell r="G778" t="str">
            <v>住院医师-本院</v>
          </cell>
          <cell r="H778" t="str">
            <v>执业医师</v>
          </cell>
          <cell r="I778" t="str">
            <v>甲状腺外科</v>
          </cell>
        </row>
        <row r="778">
          <cell r="M778">
            <v>0</v>
          </cell>
          <cell r="N778">
            <v>0</v>
          </cell>
          <cell r="O778">
            <v>0</v>
          </cell>
          <cell r="P778">
            <v>0</v>
          </cell>
          <cell r="Q778">
            <v>0</v>
          </cell>
          <cell r="R778">
            <v>100</v>
          </cell>
          <cell r="S778">
            <v>150</v>
          </cell>
          <cell r="T778">
            <v>150</v>
          </cell>
          <cell r="U778">
            <v>100</v>
          </cell>
          <cell r="V778">
            <v>100</v>
          </cell>
          <cell r="W778">
            <v>0</v>
          </cell>
          <cell r="X778">
            <v>100</v>
          </cell>
          <cell r="Y778">
            <v>21</v>
          </cell>
        </row>
        <row r="779">
          <cell r="B779">
            <v>122079</v>
          </cell>
          <cell r="C779">
            <v>15361</v>
          </cell>
          <cell r="D779" t="str">
            <v>外科（神经外科方向）</v>
          </cell>
          <cell r="E779">
            <v>19817562113</v>
          </cell>
          <cell r="F779" t="str">
            <v>2022年</v>
          </cell>
          <cell r="G779" t="str">
            <v>住院医师-本院</v>
          </cell>
          <cell r="H779" t="str">
            <v>执业医师</v>
          </cell>
          <cell r="I779" t="str">
            <v>胃肠外科</v>
          </cell>
        </row>
        <row r="779">
          <cell r="M779">
            <v>0</v>
          </cell>
          <cell r="N779">
            <v>0</v>
          </cell>
          <cell r="O779">
            <v>0</v>
          </cell>
          <cell r="P779">
            <v>0</v>
          </cell>
          <cell r="Q779">
            <v>0</v>
          </cell>
          <cell r="R779">
            <v>100</v>
          </cell>
          <cell r="S779">
            <v>150</v>
          </cell>
          <cell r="T779">
            <v>150</v>
          </cell>
          <cell r="U779">
            <v>100</v>
          </cell>
          <cell r="V779">
            <v>100</v>
          </cell>
          <cell r="W779">
            <v>0</v>
          </cell>
          <cell r="X779">
            <v>100</v>
          </cell>
          <cell r="Y779">
            <v>21</v>
          </cell>
        </row>
        <row r="780">
          <cell r="B780">
            <v>122080</v>
          </cell>
          <cell r="C780">
            <v>15362</v>
          </cell>
          <cell r="D780" t="str">
            <v>外科（心胸外科）</v>
          </cell>
          <cell r="E780">
            <v>15868706382</v>
          </cell>
          <cell r="F780" t="str">
            <v>2022年</v>
          </cell>
          <cell r="G780" t="str">
            <v>住院医师-本院</v>
          </cell>
          <cell r="H780" t="str">
            <v>执业医师</v>
          </cell>
          <cell r="I780" t="str">
            <v>急诊外科门急诊</v>
          </cell>
        </row>
        <row r="780">
          <cell r="M780">
            <v>0</v>
          </cell>
          <cell r="N780">
            <v>0</v>
          </cell>
          <cell r="O780">
            <v>0</v>
          </cell>
          <cell r="P780">
            <v>0</v>
          </cell>
          <cell r="Q780">
            <v>0</v>
          </cell>
          <cell r="R780">
            <v>100</v>
          </cell>
          <cell r="S780">
            <v>150</v>
          </cell>
          <cell r="T780">
            <v>150</v>
          </cell>
          <cell r="U780">
            <v>100</v>
          </cell>
          <cell r="V780">
            <v>100</v>
          </cell>
          <cell r="W780">
            <v>0</v>
          </cell>
          <cell r="X780">
            <v>100</v>
          </cell>
          <cell r="Y780">
            <v>21</v>
          </cell>
        </row>
        <row r="781">
          <cell r="B781" t="str">
            <v>730L76</v>
          </cell>
          <cell r="C781">
            <v>15499</v>
          </cell>
          <cell r="D781" t="str">
            <v>眼科</v>
          </cell>
          <cell r="E781">
            <v>15088910474</v>
          </cell>
          <cell r="F781" t="str">
            <v>2022年</v>
          </cell>
          <cell r="G781" t="str">
            <v>住院医师-社会人</v>
          </cell>
          <cell r="H781" t="str">
            <v>执业医师</v>
          </cell>
          <cell r="I781" t="str">
            <v>眼科（眼科病房-青光眼）</v>
          </cell>
        </row>
        <row r="781">
          <cell r="M781">
            <v>0</v>
          </cell>
          <cell r="N781">
            <v>20</v>
          </cell>
          <cell r="O781">
            <v>60</v>
          </cell>
          <cell r="P781">
            <v>80</v>
          </cell>
          <cell r="Q781">
            <v>0</v>
          </cell>
          <cell r="R781">
            <v>100</v>
          </cell>
          <cell r="S781">
            <v>150</v>
          </cell>
          <cell r="T781">
            <v>150</v>
          </cell>
          <cell r="U781">
            <v>100</v>
          </cell>
          <cell r="V781">
            <v>100</v>
          </cell>
          <cell r="W781">
            <v>0</v>
          </cell>
          <cell r="X781">
            <v>100</v>
          </cell>
          <cell r="Y781">
            <v>21</v>
          </cell>
        </row>
        <row r="782">
          <cell r="B782">
            <v>122070</v>
          </cell>
          <cell r="C782">
            <v>15352</v>
          </cell>
          <cell r="D782" t="str">
            <v>重症医学科</v>
          </cell>
          <cell r="E782">
            <v>18257389085</v>
          </cell>
          <cell r="F782" t="str">
            <v>2022年</v>
          </cell>
          <cell r="G782" t="str">
            <v>住院医师-本院</v>
          </cell>
          <cell r="H782" t="str">
            <v>执业医师</v>
          </cell>
          <cell r="I782" t="str">
            <v>神经内科</v>
          </cell>
        </row>
        <row r="782">
          <cell r="M782">
            <v>0</v>
          </cell>
          <cell r="N782">
            <v>0</v>
          </cell>
          <cell r="O782">
            <v>0</v>
          </cell>
          <cell r="P782">
            <v>0</v>
          </cell>
          <cell r="Q782">
            <v>0</v>
          </cell>
          <cell r="R782">
            <v>100</v>
          </cell>
          <cell r="S782">
            <v>150</v>
          </cell>
          <cell r="T782">
            <v>150</v>
          </cell>
          <cell r="U782">
            <v>100</v>
          </cell>
          <cell r="V782">
            <v>100</v>
          </cell>
          <cell r="W782">
            <v>0</v>
          </cell>
          <cell r="X782">
            <v>100</v>
          </cell>
          <cell r="Y782">
            <v>21</v>
          </cell>
        </row>
        <row r="783">
          <cell r="B783" t="str">
            <v>732L19</v>
          </cell>
          <cell r="C783">
            <v>15611</v>
          </cell>
          <cell r="D783" t="str">
            <v>全科医学科</v>
          </cell>
          <cell r="E783">
            <v>13648937969</v>
          </cell>
          <cell r="F783" t="str">
            <v>2022年</v>
          </cell>
          <cell r="G783" t="str">
            <v>住院医师-外院-西藏</v>
          </cell>
          <cell r="H783" t="str">
            <v>无</v>
          </cell>
          <cell r="I783" t="str">
            <v>心血管内科</v>
          </cell>
        </row>
        <row r="783">
          <cell r="M783">
            <v>0</v>
          </cell>
          <cell r="N783">
            <v>0</v>
          </cell>
          <cell r="O783">
            <v>0</v>
          </cell>
          <cell r="P783">
            <v>0</v>
          </cell>
          <cell r="Q783">
            <v>0</v>
          </cell>
          <cell r="R783">
            <v>0</v>
          </cell>
          <cell r="S783">
            <v>0</v>
          </cell>
          <cell r="T783">
            <v>0</v>
          </cell>
          <cell r="U783">
            <v>0</v>
          </cell>
          <cell r="V783">
            <v>0</v>
          </cell>
          <cell r="W783">
            <v>12</v>
          </cell>
          <cell r="X783">
            <v>42.8571428571429</v>
          </cell>
          <cell r="Y783">
            <v>9</v>
          </cell>
        </row>
        <row r="784">
          <cell r="B784" t="str">
            <v>732L20</v>
          </cell>
          <cell r="C784">
            <v>15612</v>
          </cell>
          <cell r="D784" t="str">
            <v>全科医学科</v>
          </cell>
          <cell r="E784">
            <v>13549016722</v>
          </cell>
          <cell r="F784" t="str">
            <v>2022年</v>
          </cell>
          <cell r="G784" t="str">
            <v>住院医师-外院-西藏</v>
          </cell>
          <cell r="H784" t="str">
            <v>无</v>
          </cell>
          <cell r="I784" t="str">
            <v>心血管内科</v>
          </cell>
        </row>
        <row r="784">
          <cell r="M784">
            <v>0</v>
          </cell>
          <cell r="N784">
            <v>0</v>
          </cell>
          <cell r="O784">
            <v>0</v>
          </cell>
          <cell r="P784">
            <v>0</v>
          </cell>
          <cell r="Q784">
            <v>0</v>
          </cell>
          <cell r="R784">
            <v>0</v>
          </cell>
          <cell r="S784">
            <v>0</v>
          </cell>
          <cell r="T784">
            <v>0</v>
          </cell>
          <cell r="U784">
            <v>0</v>
          </cell>
          <cell r="V784">
            <v>0</v>
          </cell>
          <cell r="W784">
            <v>10</v>
          </cell>
          <cell r="X784">
            <v>52.3809523809524</v>
          </cell>
          <cell r="Y784">
            <v>11</v>
          </cell>
        </row>
        <row r="785">
          <cell r="B785" t="str">
            <v>732L25</v>
          </cell>
          <cell r="C785">
            <v>15617</v>
          </cell>
          <cell r="D785" t="str">
            <v>全科医学科</v>
          </cell>
          <cell r="E785">
            <v>13322501184</v>
          </cell>
          <cell r="F785" t="str">
            <v>2022年</v>
          </cell>
          <cell r="G785" t="str">
            <v>住院医师-外院-西藏</v>
          </cell>
          <cell r="H785" t="str">
            <v>无</v>
          </cell>
          <cell r="I785" t="str">
            <v>心血管内科</v>
          </cell>
        </row>
        <row r="785">
          <cell r="M785">
            <v>0</v>
          </cell>
          <cell r="N785">
            <v>0</v>
          </cell>
          <cell r="O785">
            <v>0</v>
          </cell>
          <cell r="P785">
            <v>0</v>
          </cell>
          <cell r="Q785">
            <v>0</v>
          </cell>
          <cell r="R785">
            <v>0</v>
          </cell>
          <cell r="S785">
            <v>0</v>
          </cell>
          <cell r="T785">
            <v>0</v>
          </cell>
          <cell r="U785">
            <v>0</v>
          </cell>
          <cell r="V785">
            <v>0</v>
          </cell>
          <cell r="W785">
            <v>10</v>
          </cell>
          <cell r="X785">
            <v>52.3809523809524</v>
          </cell>
          <cell r="Y785">
            <v>11</v>
          </cell>
        </row>
        <row r="786">
          <cell r="B786" t="str">
            <v>732L24</v>
          </cell>
          <cell r="C786">
            <v>15616</v>
          </cell>
          <cell r="D786" t="str">
            <v>全科医学科</v>
          </cell>
          <cell r="E786">
            <v>18689011910</v>
          </cell>
          <cell r="F786" t="str">
            <v>2022年</v>
          </cell>
          <cell r="G786" t="str">
            <v>住院医师-外院-西藏</v>
          </cell>
          <cell r="H786" t="str">
            <v>执业医师（仅西藏执业）</v>
          </cell>
          <cell r="I786" t="str">
            <v>心血管内科</v>
          </cell>
        </row>
        <row r="786">
          <cell r="M786">
            <v>0</v>
          </cell>
          <cell r="N786">
            <v>0</v>
          </cell>
          <cell r="O786">
            <v>0</v>
          </cell>
          <cell r="P786">
            <v>0</v>
          </cell>
          <cell r="Q786">
            <v>0</v>
          </cell>
          <cell r="R786">
            <v>0</v>
          </cell>
          <cell r="S786" t="e">
            <v>#N/A</v>
          </cell>
          <cell r="T786">
            <v>0</v>
          </cell>
          <cell r="U786" t="e">
            <v>#N/A</v>
          </cell>
          <cell r="V786">
            <v>0</v>
          </cell>
          <cell r="W786">
            <v>10</v>
          </cell>
          <cell r="X786">
            <v>52.3809523809524</v>
          </cell>
          <cell r="Y786">
            <v>11</v>
          </cell>
        </row>
        <row r="787">
          <cell r="B787" t="str">
            <v>732L26</v>
          </cell>
          <cell r="C787">
            <v>15618</v>
          </cell>
          <cell r="D787" t="str">
            <v>全科医学科</v>
          </cell>
          <cell r="E787">
            <v>18042688581</v>
          </cell>
          <cell r="F787" t="str">
            <v>2022年</v>
          </cell>
          <cell r="G787" t="str">
            <v>住院医师-外院-西藏</v>
          </cell>
          <cell r="H787" t="str">
            <v>无</v>
          </cell>
          <cell r="I787" t="str">
            <v>心血管内科</v>
          </cell>
        </row>
        <row r="787">
          <cell r="M787">
            <v>0</v>
          </cell>
          <cell r="N787">
            <v>0</v>
          </cell>
          <cell r="O787">
            <v>0</v>
          </cell>
          <cell r="P787">
            <v>0</v>
          </cell>
          <cell r="Q787">
            <v>0</v>
          </cell>
          <cell r="R787">
            <v>0</v>
          </cell>
          <cell r="S787" t="e">
            <v>#N/A</v>
          </cell>
          <cell r="T787">
            <v>0</v>
          </cell>
          <cell r="U787" t="e">
            <v>#N/A</v>
          </cell>
          <cell r="V787">
            <v>0</v>
          </cell>
          <cell r="W787">
            <v>10</v>
          </cell>
          <cell r="X787">
            <v>52.3809523809524</v>
          </cell>
          <cell r="Y787">
            <v>11</v>
          </cell>
        </row>
        <row r="788">
          <cell r="B788" t="str">
            <v>732L21</v>
          </cell>
          <cell r="C788">
            <v>15613</v>
          </cell>
          <cell r="D788" t="str">
            <v>妇产科</v>
          </cell>
          <cell r="E788">
            <v>18141425519</v>
          </cell>
          <cell r="F788" t="str">
            <v>2022年</v>
          </cell>
          <cell r="G788" t="str">
            <v>住院医师-外院-西藏</v>
          </cell>
          <cell r="H788" t="str">
            <v>无</v>
          </cell>
          <cell r="I788" t="str">
            <v>妇科（普通妇科）</v>
          </cell>
        </row>
        <row r="788">
          <cell r="M788">
            <v>0</v>
          </cell>
          <cell r="N788">
            <v>0</v>
          </cell>
          <cell r="O788">
            <v>0</v>
          </cell>
          <cell r="P788">
            <v>0</v>
          </cell>
          <cell r="Q788">
            <v>0</v>
          </cell>
          <cell r="R788">
            <v>0</v>
          </cell>
          <cell r="S788">
            <v>0</v>
          </cell>
          <cell r="T788">
            <v>0</v>
          </cell>
          <cell r="U788">
            <v>0</v>
          </cell>
          <cell r="V788">
            <v>0</v>
          </cell>
          <cell r="W788">
            <v>10</v>
          </cell>
          <cell r="X788">
            <v>52.3809523809524</v>
          </cell>
          <cell r="Y788">
            <v>11</v>
          </cell>
        </row>
        <row r="789">
          <cell r="B789" t="str">
            <v>732L22</v>
          </cell>
          <cell r="C789">
            <v>15614</v>
          </cell>
          <cell r="D789" t="str">
            <v>妇产科</v>
          </cell>
          <cell r="E789">
            <v>13659580326</v>
          </cell>
          <cell r="F789" t="str">
            <v>2022年</v>
          </cell>
          <cell r="G789" t="str">
            <v>住院医师-外院-西藏</v>
          </cell>
          <cell r="H789" t="str">
            <v>无</v>
          </cell>
          <cell r="I789" t="str">
            <v>妇科（普通妇科）</v>
          </cell>
        </row>
        <row r="789">
          <cell r="M789">
            <v>0</v>
          </cell>
          <cell r="N789">
            <v>0</v>
          </cell>
          <cell r="O789">
            <v>0</v>
          </cell>
          <cell r="P789">
            <v>0</v>
          </cell>
          <cell r="Q789">
            <v>0</v>
          </cell>
          <cell r="R789">
            <v>0</v>
          </cell>
          <cell r="S789">
            <v>0</v>
          </cell>
          <cell r="T789">
            <v>0</v>
          </cell>
          <cell r="U789">
            <v>0</v>
          </cell>
          <cell r="V789">
            <v>0</v>
          </cell>
          <cell r="W789">
            <v>0</v>
          </cell>
          <cell r="X789">
            <v>100</v>
          </cell>
          <cell r="Y789">
            <v>21</v>
          </cell>
        </row>
        <row r="790">
          <cell r="B790" t="str">
            <v>732L23</v>
          </cell>
          <cell r="C790">
            <v>15615</v>
          </cell>
          <cell r="D790" t="str">
            <v>内科</v>
          </cell>
          <cell r="E790">
            <v>17711930427</v>
          </cell>
          <cell r="F790" t="str">
            <v>2022年</v>
          </cell>
          <cell r="G790" t="str">
            <v>住院医师-外院-西藏</v>
          </cell>
          <cell r="H790" t="str">
            <v>无</v>
          </cell>
          <cell r="I790" t="str">
            <v>感染科</v>
          </cell>
        </row>
        <row r="790">
          <cell r="M790">
            <v>0</v>
          </cell>
          <cell r="N790">
            <v>0</v>
          </cell>
          <cell r="O790">
            <v>0</v>
          </cell>
          <cell r="P790">
            <v>0</v>
          </cell>
          <cell r="Q790">
            <v>0</v>
          </cell>
          <cell r="R790">
            <v>0</v>
          </cell>
          <cell r="S790">
            <v>0</v>
          </cell>
          <cell r="T790">
            <v>0</v>
          </cell>
          <cell r="U790">
            <v>0</v>
          </cell>
          <cell r="V790">
            <v>0</v>
          </cell>
          <cell r="W790">
            <v>10</v>
          </cell>
          <cell r="X790">
            <v>52.3809523809524</v>
          </cell>
          <cell r="Y790">
            <v>11</v>
          </cell>
        </row>
        <row r="791">
          <cell r="B791" t="str">
            <v>7AO389</v>
          </cell>
          <cell r="C791">
            <v>-17578</v>
          </cell>
          <cell r="D791" t="str">
            <v>超声医学科</v>
          </cell>
          <cell r="E791">
            <v>18787264938</v>
          </cell>
          <cell r="F791" t="str">
            <v>2022年</v>
          </cell>
          <cell r="G791" t="str">
            <v>规培研究生</v>
          </cell>
          <cell r="H791" t="str">
            <v>无</v>
          </cell>
          <cell r="I791" t="str">
            <v>超声科</v>
          </cell>
        </row>
        <row r="791">
          <cell r="L791">
            <v>20</v>
          </cell>
          <cell r="M791">
            <v>20</v>
          </cell>
          <cell r="N791">
            <v>0</v>
          </cell>
          <cell r="O791">
            <v>0</v>
          </cell>
          <cell r="P791">
            <v>20</v>
          </cell>
          <cell r="Q791">
            <v>0</v>
          </cell>
          <cell r="R791">
            <v>0</v>
          </cell>
          <cell r="S791">
            <v>0</v>
          </cell>
          <cell r="T791">
            <v>0</v>
          </cell>
          <cell r="U791">
            <v>0</v>
          </cell>
          <cell r="V791">
            <v>0</v>
          </cell>
          <cell r="W791">
            <v>0</v>
          </cell>
          <cell r="X791">
            <v>100</v>
          </cell>
          <cell r="Y791">
            <v>21</v>
          </cell>
        </row>
        <row r="792">
          <cell r="B792" t="str">
            <v>7AO259</v>
          </cell>
          <cell r="C792">
            <v>-17449</v>
          </cell>
          <cell r="D792" t="str">
            <v>儿科</v>
          </cell>
          <cell r="E792">
            <v>18858717796</v>
          </cell>
          <cell r="F792" t="str">
            <v>2022年</v>
          </cell>
          <cell r="G792" t="str">
            <v>规培研究生</v>
          </cell>
          <cell r="H792" t="str">
            <v>无</v>
          </cell>
          <cell r="I792" t="str">
            <v>儿科（儿科血液及肿瘤）</v>
          </cell>
        </row>
        <row r="792">
          <cell r="L792">
            <v>20</v>
          </cell>
          <cell r="M792">
            <v>20</v>
          </cell>
          <cell r="N792">
            <v>20</v>
          </cell>
          <cell r="O792">
            <v>0</v>
          </cell>
          <cell r="P792">
            <v>40</v>
          </cell>
          <cell r="Q792">
            <v>0</v>
          </cell>
          <cell r="R792">
            <v>0</v>
          </cell>
          <cell r="S792">
            <v>0</v>
          </cell>
          <cell r="T792">
            <v>0</v>
          </cell>
          <cell r="U792">
            <v>0</v>
          </cell>
          <cell r="V792">
            <v>0</v>
          </cell>
          <cell r="W792">
            <v>0</v>
          </cell>
          <cell r="X792">
            <v>100</v>
          </cell>
          <cell r="Y792">
            <v>21</v>
          </cell>
        </row>
        <row r="793">
          <cell r="B793" t="str">
            <v>7AO260</v>
          </cell>
          <cell r="C793">
            <v>-17450</v>
          </cell>
          <cell r="D793" t="str">
            <v>儿科</v>
          </cell>
          <cell r="E793">
            <v>13736674391</v>
          </cell>
          <cell r="F793" t="str">
            <v>2022年</v>
          </cell>
          <cell r="G793" t="str">
            <v>规培研究生</v>
          </cell>
          <cell r="H793" t="str">
            <v>无</v>
          </cell>
          <cell r="I793" t="str">
            <v>儿科（儿科血液及肿瘤）</v>
          </cell>
        </row>
        <row r="793">
          <cell r="K793">
            <v>20</v>
          </cell>
        </row>
        <row r="793">
          <cell r="M793">
            <v>20</v>
          </cell>
          <cell r="N793">
            <v>0</v>
          </cell>
          <cell r="O793">
            <v>0</v>
          </cell>
          <cell r="P793">
            <v>20</v>
          </cell>
          <cell r="Q793">
            <v>0</v>
          </cell>
          <cell r="R793">
            <v>0</v>
          </cell>
          <cell r="S793">
            <v>0</v>
          </cell>
          <cell r="T793">
            <v>0</v>
          </cell>
          <cell r="U793">
            <v>0</v>
          </cell>
          <cell r="V793">
            <v>0</v>
          </cell>
          <cell r="W793">
            <v>0</v>
          </cell>
          <cell r="X793">
            <v>100</v>
          </cell>
          <cell r="Y793">
            <v>21</v>
          </cell>
        </row>
        <row r="794">
          <cell r="B794" t="str">
            <v>7AO261</v>
          </cell>
          <cell r="C794">
            <v>-17451</v>
          </cell>
          <cell r="D794" t="str">
            <v>儿科</v>
          </cell>
          <cell r="E794">
            <v>18723227813</v>
          </cell>
          <cell r="F794" t="str">
            <v>2022年</v>
          </cell>
          <cell r="G794" t="str">
            <v>规培研究生</v>
          </cell>
          <cell r="H794" t="str">
            <v>无</v>
          </cell>
          <cell r="I794" t="str">
            <v>儿科（儿科血液及肿瘤）</v>
          </cell>
        </row>
        <row r="794">
          <cell r="L794">
            <v>20</v>
          </cell>
          <cell r="M794">
            <v>20</v>
          </cell>
          <cell r="N794">
            <v>0</v>
          </cell>
          <cell r="O794">
            <v>0</v>
          </cell>
          <cell r="P794">
            <v>20</v>
          </cell>
          <cell r="Q794">
            <v>0</v>
          </cell>
          <cell r="R794">
            <v>0</v>
          </cell>
          <cell r="S794">
            <v>0</v>
          </cell>
          <cell r="T794">
            <v>0</v>
          </cell>
          <cell r="U794">
            <v>0</v>
          </cell>
          <cell r="V794">
            <v>0</v>
          </cell>
          <cell r="W794">
            <v>0</v>
          </cell>
          <cell r="X794">
            <v>100</v>
          </cell>
          <cell r="Y794">
            <v>21</v>
          </cell>
        </row>
        <row r="795">
          <cell r="B795" t="str">
            <v>7AO347</v>
          </cell>
          <cell r="C795">
            <v>-17536</v>
          </cell>
          <cell r="D795" t="str">
            <v>耳鼻咽喉科</v>
          </cell>
          <cell r="E795">
            <v>18267737308</v>
          </cell>
          <cell r="F795" t="str">
            <v>2022年</v>
          </cell>
          <cell r="G795" t="str">
            <v>规培研究生</v>
          </cell>
          <cell r="H795" t="str">
            <v>无</v>
          </cell>
          <cell r="I795" t="str">
            <v>耳鼻咽喉科（咽喉头颈科病房）</v>
          </cell>
        </row>
        <row r="795">
          <cell r="L795">
            <v>20</v>
          </cell>
          <cell r="M795">
            <v>20</v>
          </cell>
          <cell r="N795">
            <v>0</v>
          </cell>
          <cell r="O795">
            <v>20</v>
          </cell>
          <cell r="P795">
            <v>40</v>
          </cell>
          <cell r="Q795">
            <v>0</v>
          </cell>
          <cell r="R795">
            <v>0</v>
          </cell>
          <cell r="S795">
            <v>0</v>
          </cell>
          <cell r="T795">
            <v>0</v>
          </cell>
          <cell r="U795">
            <v>0</v>
          </cell>
          <cell r="V795">
            <v>0</v>
          </cell>
          <cell r="W795">
            <v>0</v>
          </cell>
          <cell r="X795">
            <v>100</v>
          </cell>
          <cell r="Y795">
            <v>21</v>
          </cell>
        </row>
        <row r="796">
          <cell r="B796" t="str">
            <v>7AO348</v>
          </cell>
          <cell r="C796">
            <v>-17537</v>
          </cell>
          <cell r="D796" t="str">
            <v>耳鼻咽喉科</v>
          </cell>
          <cell r="E796">
            <v>18257770367</v>
          </cell>
          <cell r="F796" t="str">
            <v>2022年</v>
          </cell>
          <cell r="G796" t="str">
            <v>规培研究生</v>
          </cell>
          <cell r="H796" t="str">
            <v>无</v>
          </cell>
          <cell r="I796" t="str">
            <v>耳鼻咽喉科（咽喉头颈科病房）</v>
          </cell>
        </row>
        <row r="796">
          <cell r="M796">
            <v>0</v>
          </cell>
          <cell r="N796">
            <v>0</v>
          </cell>
          <cell r="O796">
            <v>0</v>
          </cell>
          <cell r="P796">
            <v>0</v>
          </cell>
          <cell r="Q796">
            <v>0</v>
          </cell>
          <cell r="R796">
            <v>0</v>
          </cell>
          <cell r="S796">
            <v>0</v>
          </cell>
          <cell r="T796">
            <v>0</v>
          </cell>
          <cell r="U796">
            <v>0</v>
          </cell>
          <cell r="V796">
            <v>0</v>
          </cell>
          <cell r="W796">
            <v>0</v>
          </cell>
          <cell r="X796">
            <v>100</v>
          </cell>
          <cell r="Y796">
            <v>21</v>
          </cell>
        </row>
        <row r="797">
          <cell r="B797" t="str">
            <v>7AO349</v>
          </cell>
          <cell r="C797">
            <v>-17538</v>
          </cell>
          <cell r="D797" t="str">
            <v>耳鼻咽喉科</v>
          </cell>
          <cell r="E797">
            <v>15068405520</v>
          </cell>
          <cell r="F797" t="str">
            <v>2022年</v>
          </cell>
          <cell r="G797" t="str">
            <v>规培研究生</v>
          </cell>
          <cell r="H797" t="str">
            <v>无</v>
          </cell>
          <cell r="I797" t="str">
            <v>耳鼻咽喉科（咽喉头颈科病房）</v>
          </cell>
        </row>
        <row r="797">
          <cell r="M797">
            <v>0</v>
          </cell>
          <cell r="N797">
            <v>0</v>
          </cell>
          <cell r="O797">
            <v>0</v>
          </cell>
          <cell r="P797">
            <v>0</v>
          </cell>
          <cell r="Q797">
            <v>0</v>
          </cell>
          <cell r="R797">
            <v>0</v>
          </cell>
          <cell r="S797">
            <v>0</v>
          </cell>
          <cell r="T797">
            <v>0</v>
          </cell>
          <cell r="U797">
            <v>0</v>
          </cell>
          <cell r="V797">
            <v>0</v>
          </cell>
          <cell r="W797">
            <v>0</v>
          </cell>
          <cell r="X797">
            <v>100</v>
          </cell>
          <cell r="Y797">
            <v>21</v>
          </cell>
        </row>
        <row r="798">
          <cell r="B798" t="str">
            <v>7AO350</v>
          </cell>
          <cell r="C798">
            <v>-17539</v>
          </cell>
          <cell r="D798" t="str">
            <v>耳鼻咽喉科</v>
          </cell>
          <cell r="E798">
            <v>15958502218</v>
          </cell>
          <cell r="F798" t="str">
            <v>2022年</v>
          </cell>
          <cell r="G798" t="str">
            <v>规培研究生</v>
          </cell>
          <cell r="H798" t="str">
            <v>无</v>
          </cell>
          <cell r="I798" t="str">
            <v>耳鼻咽喉科（耳鼻咽喉科门诊）</v>
          </cell>
        </row>
        <row r="798">
          <cell r="M798">
            <v>0</v>
          </cell>
          <cell r="N798">
            <v>0</v>
          </cell>
          <cell r="O798">
            <v>0</v>
          </cell>
          <cell r="P798">
            <v>0</v>
          </cell>
          <cell r="Q798">
            <v>0</v>
          </cell>
          <cell r="R798">
            <v>0</v>
          </cell>
          <cell r="S798">
            <v>0</v>
          </cell>
          <cell r="T798">
            <v>0</v>
          </cell>
          <cell r="U798">
            <v>0</v>
          </cell>
          <cell r="V798">
            <v>0</v>
          </cell>
          <cell r="W798">
            <v>0</v>
          </cell>
          <cell r="X798">
            <v>100</v>
          </cell>
          <cell r="Y798">
            <v>21</v>
          </cell>
        </row>
        <row r="799">
          <cell r="B799" t="str">
            <v>7AO351</v>
          </cell>
          <cell r="C799">
            <v>-17540</v>
          </cell>
          <cell r="D799" t="str">
            <v>耳鼻咽喉科</v>
          </cell>
          <cell r="E799">
            <v>15355988836</v>
          </cell>
          <cell r="F799" t="str">
            <v>2022年</v>
          </cell>
          <cell r="G799" t="str">
            <v>规培研究生</v>
          </cell>
          <cell r="H799" t="str">
            <v>无</v>
          </cell>
          <cell r="I799" t="str">
            <v>耳鼻咽喉科（耳鼻咽喉科门诊）</v>
          </cell>
        </row>
        <row r="799">
          <cell r="M799">
            <v>0</v>
          </cell>
          <cell r="N799">
            <v>0</v>
          </cell>
          <cell r="O799">
            <v>0</v>
          </cell>
          <cell r="P799">
            <v>0</v>
          </cell>
          <cell r="Q799">
            <v>0</v>
          </cell>
          <cell r="R799">
            <v>0</v>
          </cell>
          <cell r="S799">
            <v>0</v>
          </cell>
          <cell r="T799">
            <v>0</v>
          </cell>
          <cell r="U799">
            <v>0</v>
          </cell>
          <cell r="V799">
            <v>0</v>
          </cell>
          <cell r="W799">
            <v>0</v>
          </cell>
          <cell r="X799">
            <v>100</v>
          </cell>
          <cell r="Y799">
            <v>21</v>
          </cell>
        </row>
        <row r="800">
          <cell r="B800" t="str">
            <v>7AO352</v>
          </cell>
          <cell r="C800">
            <v>-17541</v>
          </cell>
          <cell r="D800" t="str">
            <v>耳鼻咽喉科</v>
          </cell>
          <cell r="E800">
            <v>15158663180</v>
          </cell>
          <cell r="F800" t="str">
            <v>2022年</v>
          </cell>
          <cell r="G800" t="str">
            <v>规培研究生</v>
          </cell>
          <cell r="H800" t="str">
            <v>无</v>
          </cell>
          <cell r="I800" t="str">
            <v>耳鼻咽喉科（耳鼻咽喉科门诊）</v>
          </cell>
        </row>
        <row r="800">
          <cell r="M800">
            <v>0</v>
          </cell>
          <cell r="N800">
            <v>0</v>
          </cell>
          <cell r="O800">
            <v>0</v>
          </cell>
          <cell r="P800">
            <v>0</v>
          </cell>
          <cell r="Q800">
            <v>0</v>
          </cell>
          <cell r="R800">
            <v>0</v>
          </cell>
          <cell r="S800">
            <v>0</v>
          </cell>
          <cell r="T800">
            <v>0</v>
          </cell>
          <cell r="U800">
            <v>0</v>
          </cell>
          <cell r="V800">
            <v>0</v>
          </cell>
          <cell r="W800">
            <v>0</v>
          </cell>
          <cell r="X800">
            <v>100</v>
          </cell>
          <cell r="Y800">
            <v>21</v>
          </cell>
        </row>
        <row r="801">
          <cell r="B801" t="str">
            <v>7AO353</v>
          </cell>
          <cell r="C801">
            <v>-17542</v>
          </cell>
          <cell r="D801" t="str">
            <v>耳鼻咽喉科</v>
          </cell>
          <cell r="E801">
            <v>15857705998</v>
          </cell>
          <cell r="F801" t="str">
            <v>2022年</v>
          </cell>
          <cell r="G801" t="str">
            <v>规培研究生</v>
          </cell>
          <cell r="H801" t="str">
            <v>无</v>
          </cell>
          <cell r="I801" t="str">
            <v>耳鼻咽喉科（耳鼻咽喉科急诊）</v>
          </cell>
        </row>
        <row r="801">
          <cell r="M801">
            <v>0</v>
          </cell>
          <cell r="N801">
            <v>0</v>
          </cell>
          <cell r="O801">
            <v>0</v>
          </cell>
          <cell r="P801">
            <v>0</v>
          </cell>
          <cell r="Q801">
            <v>0</v>
          </cell>
          <cell r="R801">
            <v>0</v>
          </cell>
          <cell r="S801">
            <v>0</v>
          </cell>
          <cell r="T801">
            <v>0</v>
          </cell>
          <cell r="U801">
            <v>0</v>
          </cell>
          <cell r="V801">
            <v>0</v>
          </cell>
          <cell r="W801">
            <v>0</v>
          </cell>
          <cell r="X801">
            <v>100</v>
          </cell>
          <cell r="Y801">
            <v>21</v>
          </cell>
        </row>
        <row r="802">
          <cell r="B802" t="str">
            <v>7AO018</v>
          </cell>
          <cell r="C802">
            <v>-17209</v>
          </cell>
          <cell r="D802" t="str">
            <v>放射科</v>
          </cell>
          <cell r="E802">
            <v>17681746992</v>
          </cell>
          <cell r="F802" t="str">
            <v>2022年</v>
          </cell>
          <cell r="G802" t="str">
            <v>规培研究生</v>
          </cell>
          <cell r="H802" t="str">
            <v>无</v>
          </cell>
          <cell r="I802" t="str">
            <v>神经外科</v>
          </cell>
        </row>
        <row r="802">
          <cell r="M802">
            <v>0</v>
          </cell>
          <cell r="N802">
            <v>0</v>
          </cell>
          <cell r="O802">
            <v>0</v>
          </cell>
          <cell r="P802">
            <v>0</v>
          </cell>
          <cell r="Q802">
            <v>20</v>
          </cell>
          <cell r="R802">
            <v>0</v>
          </cell>
          <cell r="S802">
            <v>0</v>
          </cell>
          <cell r="T802">
            <v>0</v>
          </cell>
          <cell r="U802">
            <v>0</v>
          </cell>
          <cell r="V802">
            <v>0</v>
          </cell>
          <cell r="W802">
            <v>0</v>
          </cell>
          <cell r="X802">
            <v>100</v>
          </cell>
          <cell r="Y802">
            <v>21</v>
          </cell>
        </row>
        <row r="803">
          <cell r="B803" t="str">
            <v>7AO386</v>
          </cell>
          <cell r="C803">
            <v>-17575</v>
          </cell>
          <cell r="D803" t="str">
            <v>放射科</v>
          </cell>
          <cell r="E803">
            <v>15258087678</v>
          </cell>
          <cell r="F803" t="str">
            <v>2022年</v>
          </cell>
          <cell r="G803" t="str">
            <v>规培研究生</v>
          </cell>
          <cell r="H803" t="str">
            <v>无</v>
          </cell>
          <cell r="I803" t="str">
            <v>消化内科</v>
          </cell>
        </row>
        <row r="803">
          <cell r="M803">
            <v>0</v>
          </cell>
          <cell r="N803">
            <v>0</v>
          </cell>
          <cell r="O803">
            <v>0</v>
          </cell>
          <cell r="P803">
            <v>0</v>
          </cell>
          <cell r="Q803">
            <v>0</v>
          </cell>
          <cell r="R803">
            <v>0</v>
          </cell>
          <cell r="S803">
            <v>0</v>
          </cell>
          <cell r="T803">
            <v>0</v>
          </cell>
          <cell r="U803">
            <v>0</v>
          </cell>
          <cell r="V803">
            <v>0</v>
          </cell>
          <cell r="W803">
            <v>0</v>
          </cell>
          <cell r="X803">
            <v>100</v>
          </cell>
          <cell r="Y803">
            <v>21</v>
          </cell>
        </row>
        <row r="804">
          <cell r="B804" t="str">
            <v>7AO387</v>
          </cell>
          <cell r="C804">
            <v>-17576</v>
          </cell>
          <cell r="D804" t="str">
            <v>放射科</v>
          </cell>
          <cell r="E804">
            <v>18858750829</v>
          </cell>
          <cell r="F804" t="str">
            <v>2022年</v>
          </cell>
          <cell r="G804" t="str">
            <v>规培研究生</v>
          </cell>
          <cell r="H804" t="str">
            <v>无</v>
          </cell>
          <cell r="I804" t="str">
            <v>神经外科</v>
          </cell>
        </row>
        <row r="804">
          <cell r="M804">
            <v>0</v>
          </cell>
          <cell r="N804">
            <v>0</v>
          </cell>
          <cell r="O804">
            <v>0</v>
          </cell>
          <cell r="P804">
            <v>0</v>
          </cell>
          <cell r="Q804">
            <v>20</v>
          </cell>
          <cell r="R804">
            <v>0</v>
          </cell>
          <cell r="S804">
            <v>0</v>
          </cell>
          <cell r="T804">
            <v>0</v>
          </cell>
          <cell r="U804">
            <v>0</v>
          </cell>
          <cell r="V804">
            <v>0</v>
          </cell>
          <cell r="W804">
            <v>0</v>
          </cell>
          <cell r="X804">
            <v>100</v>
          </cell>
          <cell r="Y804">
            <v>21</v>
          </cell>
        </row>
        <row r="805">
          <cell r="B805" t="str">
            <v>7AO388</v>
          </cell>
          <cell r="C805">
            <v>-17577</v>
          </cell>
          <cell r="D805" t="str">
            <v>放射科</v>
          </cell>
          <cell r="E805">
            <v>17757776773</v>
          </cell>
          <cell r="F805" t="str">
            <v>2022年</v>
          </cell>
          <cell r="G805" t="str">
            <v>规培研究生</v>
          </cell>
          <cell r="H805" t="str">
            <v>无</v>
          </cell>
          <cell r="I805" t="str">
            <v>急诊科</v>
          </cell>
        </row>
        <row r="805">
          <cell r="L805">
            <v>20</v>
          </cell>
          <cell r="M805">
            <v>20</v>
          </cell>
          <cell r="N805">
            <v>20</v>
          </cell>
          <cell r="O805">
            <v>0</v>
          </cell>
          <cell r="P805">
            <v>40</v>
          </cell>
          <cell r="Q805">
            <v>0</v>
          </cell>
          <cell r="R805">
            <v>0</v>
          </cell>
          <cell r="S805">
            <v>0</v>
          </cell>
          <cell r="T805">
            <v>0</v>
          </cell>
          <cell r="U805">
            <v>0</v>
          </cell>
          <cell r="V805">
            <v>0</v>
          </cell>
          <cell r="W805">
            <v>0</v>
          </cell>
          <cell r="X805">
            <v>100</v>
          </cell>
          <cell r="Y805">
            <v>21</v>
          </cell>
        </row>
        <row r="806">
          <cell r="B806" t="str">
            <v>7AO380</v>
          </cell>
          <cell r="C806">
            <v>-17569</v>
          </cell>
          <cell r="D806" t="str">
            <v>放射肿瘤科</v>
          </cell>
          <cell r="E806">
            <v>17816614599</v>
          </cell>
          <cell r="F806" t="str">
            <v>2022年</v>
          </cell>
          <cell r="G806" t="str">
            <v>规培研究生</v>
          </cell>
          <cell r="H806" t="str">
            <v>无</v>
          </cell>
          <cell r="I806" t="str">
            <v>肿瘤内科</v>
          </cell>
          <cell r="J806">
            <v>20</v>
          </cell>
        </row>
        <row r="806">
          <cell r="L806">
            <v>20</v>
          </cell>
          <cell r="M806">
            <v>40</v>
          </cell>
          <cell r="N806">
            <v>0</v>
          </cell>
          <cell r="O806">
            <v>0</v>
          </cell>
          <cell r="P806">
            <v>40</v>
          </cell>
          <cell r="Q806">
            <v>0</v>
          </cell>
          <cell r="R806">
            <v>0</v>
          </cell>
          <cell r="S806">
            <v>0</v>
          </cell>
          <cell r="T806">
            <v>0</v>
          </cell>
          <cell r="U806">
            <v>0</v>
          </cell>
          <cell r="V806">
            <v>0</v>
          </cell>
          <cell r="W806">
            <v>0</v>
          </cell>
          <cell r="X806">
            <v>100</v>
          </cell>
          <cell r="Y806">
            <v>21</v>
          </cell>
        </row>
        <row r="807">
          <cell r="B807" t="str">
            <v>7AO384</v>
          </cell>
          <cell r="C807">
            <v>-17573</v>
          </cell>
          <cell r="D807" t="str">
            <v>放射肿瘤科</v>
          </cell>
          <cell r="E807">
            <v>18888928375</v>
          </cell>
          <cell r="F807" t="str">
            <v>2022年</v>
          </cell>
          <cell r="G807" t="str">
            <v>规培研究生</v>
          </cell>
          <cell r="H807" t="str">
            <v>无</v>
          </cell>
          <cell r="I807" t="str">
            <v>病理科</v>
          </cell>
          <cell r="J807">
            <v>20</v>
          </cell>
        </row>
        <row r="807">
          <cell r="M807">
            <v>20</v>
          </cell>
          <cell r="N807">
            <v>20</v>
          </cell>
          <cell r="O807">
            <v>0</v>
          </cell>
          <cell r="P807">
            <v>40</v>
          </cell>
          <cell r="Q807">
            <v>0</v>
          </cell>
          <cell r="R807">
            <v>0</v>
          </cell>
          <cell r="S807">
            <v>0</v>
          </cell>
          <cell r="T807">
            <v>0</v>
          </cell>
          <cell r="U807">
            <v>0</v>
          </cell>
          <cell r="V807">
            <v>0</v>
          </cell>
          <cell r="W807">
            <v>0</v>
          </cell>
          <cell r="X807">
            <v>100</v>
          </cell>
          <cell r="Y807">
            <v>21</v>
          </cell>
        </row>
        <row r="808">
          <cell r="B808" t="str">
            <v>7AO008</v>
          </cell>
          <cell r="C808">
            <v>-17199</v>
          </cell>
          <cell r="D808" t="str">
            <v>妇产科</v>
          </cell>
          <cell r="E808">
            <v>15372871907</v>
          </cell>
          <cell r="F808" t="str">
            <v>2022年</v>
          </cell>
          <cell r="G808" t="str">
            <v>规培研究生</v>
          </cell>
          <cell r="H808" t="str">
            <v>无</v>
          </cell>
          <cell r="I808" t="str">
            <v>计生（门诊或病房）</v>
          </cell>
        </row>
        <row r="808">
          <cell r="M808">
            <v>0</v>
          </cell>
          <cell r="N808">
            <v>0</v>
          </cell>
          <cell r="O808">
            <v>0</v>
          </cell>
          <cell r="P808">
            <v>0</v>
          </cell>
          <cell r="Q808">
            <v>0</v>
          </cell>
          <cell r="R808">
            <v>0</v>
          </cell>
          <cell r="S808">
            <v>0</v>
          </cell>
          <cell r="T808">
            <v>0</v>
          </cell>
          <cell r="U808">
            <v>0</v>
          </cell>
          <cell r="V808">
            <v>0</v>
          </cell>
          <cell r="W808">
            <v>0</v>
          </cell>
          <cell r="X808">
            <v>100</v>
          </cell>
          <cell r="Y808">
            <v>21</v>
          </cell>
        </row>
        <row r="809">
          <cell r="B809" t="str">
            <v>7AO020</v>
          </cell>
          <cell r="C809">
            <v>-17211</v>
          </cell>
          <cell r="D809" t="str">
            <v>妇产科</v>
          </cell>
          <cell r="E809">
            <v>15957612305</v>
          </cell>
          <cell r="F809" t="str">
            <v>2022年</v>
          </cell>
          <cell r="G809" t="str">
            <v>规培研究生</v>
          </cell>
          <cell r="H809" t="str">
            <v>无</v>
          </cell>
          <cell r="I809" t="str">
            <v>妇科（普通妇科）</v>
          </cell>
        </row>
        <row r="809">
          <cell r="M809">
            <v>0</v>
          </cell>
          <cell r="N809">
            <v>0</v>
          </cell>
          <cell r="O809">
            <v>0</v>
          </cell>
          <cell r="P809">
            <v>0</v>
          </cell>
          <cell r="Q809">
            <v>0</v>
          </cell>
          <cell r="R809">
            <v>0</v>
          </cell>
          <cell r="S809">
            <v>0</v>
          </cell>
          <cell r="T809">
            <v>0</v>
          </cell>
          <cell r="U809">
            <v>0</v>
          </cell>
          <cell r="V809">
            <v>0</v>
          </cell>
          <cell r="W809">
            <v>0</v>
          </cell>
          <cell r="X809">
            <v>100</v>
          </cell>
          <cell r="Y809">
            <v>21</v>
          </cell>
        </row>
        <row r="810">
          <cell r="B810" t="str">
            <v>7AO054</v>
          </cell>
          <cell r="C810">
            <v>-17245</v>
          </cell>
          <cell r="D810" t="str">
            <v>妇产科</v>
          </cell>
          <cell r="E810">
            <v>13806680017</v>
          </cell>
          <cell r="F810" t="str">
            <v>2022年</v>
          </cell>
          <cell r="G810" t="str">
            <v>规培研究生</v>
          </cell>
          <cell r="H810" t="str">
            <v>无</v>
          </cell>
          <cell r="I810" t="str">
            <v>妇科（普通妇科）</v>
          </cell>
        </row>
        <row r="810">
          <cell r="M810">
            <v>0</v>
          </cell>
          <cell r="N810">
            <v>0</v>
          </cell>
          <cell r="O810">
            <v>0</v>
          </cell>
          <cell r="P810">
            <v>0</v>
          </cell>
          <cell r="Q810">
            <v>0</v>
          </cell>
          <cell r="R810">
            <v>0</v>
          </cell>
          <cell r="S810">
            <v>0</v>
          </cell>
          <cell r="T810">
            <v>0</v>
          </cell>
          <cell r="U810">
            <v>0</v>
          </cell>
          <cell r="V810">
            <v>0</v>
          </cell>
          <cell r="W810">
            <v>0</v>
          </cell>
          <cell r="X810">
            <v>100</v>
          </cell>
          <cell r="Y810">
            <v>21</v>
          </cell>
        </row>
        <row r="811">
          <cell r="B811" t="str">
            <v>7AO339</v>
          </cell>
          <cell r="C811">
            <v>-17529</v>
          </cell>
          <cell r="D811" t="str">
            <v>妇产科</v>
          </cell>
          <cell r="E811">
            <v>15857795533</v>
          </cell>
          <cell r="F811" t="str">
            <v>2022年</v>
          </cell>
          <cell r="G811" t="str">
            <v>规培研究生</v>
          </cell>
          <cell r="H811" t="str">
            <v>无</v>
          </cell>
          <cell r="I811" t="str">
            <v>计生（门诊或病房）</v>
          </cell>
        </row>
        <row r="811">
          <cell r="M811">
            <v>0</v>
          </cell>
          <cell r="N811">
            <v>0</v>
          </cell>
          <cell r="O811">
            <v>0</v>
          </cell>
          <cell r="P811">
            <v>0</v>
          </cell>
          <cell r="Q811">
            <v>0</v>
          </cell>
          <cell r="R811">
            <v>0</v>
          </cell>
          <cell r="S811">
            <v>0</v>
          </cell>
          <cell r="T811">
            <v>0</v>
          </cell>
          <cell r="U811">
            <v>0</v>
          </cell>
          <cell r="V811">
            <v>0</v>
          </cell>
          <cell r="W811">
            <v>0</v>
          </cell>
          <cell r="X811">
            <v>100</v>
          </cell>
          <cell r="Y811">
            <v>21</v>
          </cell>
        </row>
        <row r="812">
          <cell r="B812" t="str">
            <v>7AO341</v>
          </cell>
          <cell r="C812">
            <v>-17530</v>
          </cell>
          <cell r="D812" t="str">
            <v>妇产科</v>
          </cell>
          <cell r="E812">
            <v>15867417017</v>
          </cell>
          <cell r="F812" t="str">
            <v>2022年</v>
          </cell>
          <cell r="G812" t="str">
            <v>规培研究生</v>
          </cell>
          <cell r="H812" t="str">
            <v>无</v>
          </cell>
          <cell r="I812" t="str">
            <v>妇科（普通妇科）</v>
          </cell>
        </row>
        <row r="812">
          <cell r="M812">
            <v>0</v>
          </cell>
          <cell r="N812">
            <v>0</v>
          </cell>
          <cell r="O812">
            <v>0</v>
          </cell>
          <cell r="P812">
            <v>0</v>
          </cell>
          <cell r="Q812">
            <v>0</v>
          </cell>
          <cell r="R812">
            <v>0</v>
          </cell>
          <cell r="S812">
            <v>0</v>
          </cell>
          <cell r="T812">
            <v>0</v>
          </cell>
          <cell r="U812">
            <v>0</v>
          </cell>
          <cell r="V812">
            <v>0</v>
          </cell>
          <cell r="W812">
            <v>0</v>
          </cell>
          <cell r="X812">
            <v>100</v>
          </cell>
          <cell r="Y812">
            <v>21</v>
          </cell>
        </row>
        <row r="813">
          <cell r="B813" t="str">
            <v>7AO342</v>
          </cell>
          <cell r="C813">
            <v>-17531</v>
          </cell>
          <cell r="D813" t="str">
            <v>妇产科</v>
          </cell>
          <cell r="E813">
            <v>13525056639</v>
          </cell>
          <cell r="F813" t="str">
            <v>2022年</v>
          </cell>
          <cell r="G813" t="str">
            <v>规培研究生</v>
          </cell>
          <cell r="H813" t="str">
            <v>无</v>
          </cell>
          <cell r="I813" t="str">
            <v>计生（门诊或病房）</v>
          </cell>
        </row>
        <row r="813">
          <cell r="M813">
            <v>0</v>
          </cell>
          <cell r="N813">
            <v>0</v>
          </cell>
          <cell r="O813">
            <v>0</v>
          </cell>
          <cell r="P813">
            <v>0</v>
          </cell>
          <cell r="Q813">
            <v>0</v>
          </cell>
          <cell r="R813">
            <v>0</v>
          </cell>
          <cell r="S813">
            <v>0</v>
          </cell>
          <cell r="T813">
            <v>0</v>
          </cell>
          <cell r="U813">
            <v>0</v>
          </cell>
          <cell r="V813">
            <v>0</v>
          </cell>
          <cell r="W813">
            <v>0</v>
          </cell>
          <cell r="X813">
            <v>100</v>
          </cell>
          <cell r="Y813">
            <v>21</v>
          </cell>
        </row>
        <row r="814">
          <cell r="B814" t="str">
            <v>7AO343</v>
          </cell>
          <cell r="C814">
            <v>-17532</v>
          </cell>
          <cell r="D814" t="str">
            <v>妇产科</v>
          </cell>
          <cell r="E814">
            <v>13857731900</v>
          </cell>
          <cell r="F814" t="str">
            <v>2022年</v>
          </cell>
          <cell r="G814" t="str">
            <v>规培研究生</v>
          </cell>
          <cell r="H814" t="str">
            <v>无</v>
          </cell>
          <cell r="I814" t="str">
            <v>计生（门诊或病房）</v>
          </cell>
        </row>
        <row r="814">
          <cell r="M814">
            <v>0</v>
          </cell>
          <cell r="N814">
            <v>0</v>
          </cell>
          <cell r="O814">
            <v>0</v>
          </cell>
          <cell r="P814">
            <v>0</v>
          </cell>
          <cell r="Q814">
            <v>0</v>
          </cell>
          <cell r="R814">
            <v>0</v>
          </cell>
          <cell r="S814">
            <v>0</v>
          </cell>
          <cell r="T814">
            <v>0</v>
          </cell>
          <cell r="U814">
            <v>0</v>
          </cell>
          <cell r="V814">
            <v>0</v>
          </cell>
          <cell r="W814">
            <v>0</v>
          </cell>
          <cell r="X814">
            <v>100</v>
          </cell>
          <cell r="Y814">
            <v>21</v>
          </cell>
        </row>
        <row r="815">
          <cell r="B815" t="str">
            <v>7AO345</v>
          </cell>
          <cell r="C815">
            <v>-17534</v>
          </cell>
          <cell r="D815" t="str">
            <v>妇产科</v>
          </cell>
          <cell r="E815">
            <v>17367929702</v>
          </cell>
          <cell r="F815" t="str">
            <v>2022年</v>
          </cell>
          <cell r="G815" t="str">
            <v>规培研究生</v>
          </cell>
          <cell r="H815" t="str">
            <v>无</v>
          </cell>
          <cell r="I815" t="str">
            <v>计生（门诊或病房）</v>
          </cell>
        </row>
        <row r="815">
          <cell r="M815">
            <v>0</v>
          </cell>
          <cell r="N815">
            <v>0</v>
          </cell>
          <cell r="O815">
            <v>0</v>
          </cell>
          <cell r="P815">
            <v>0</v>
          </cell>
          <cell r="Q815">
            <v>0</v>
          </cell>
          <cell r="R815">
            <v>0</v>
          </cell>
          <cell r="S815">
            <v>0</v>
          </cell>
          <cell r="T815">
            <v>0</v>
          </cell>
          <cell r="U815">
            <v>0</v>
          </cell>
          <cell r="V815">
            <v>0</v>
          </cell>
          <cell r="W815">
            <v>0</v>
          </cell>
          <cell r="X815">
            <v>100</v>
          </cell>
          <cell r="Y815">
            <v>21</v>
          </cell>
        </row>
        <row r="816">
          <cell r="B816" t="str">
            <v>7AO344</v>
          </cell>
          <cell r="C816">
            <v>-17533</v>
          </cell>
          <cell r="D816" t="str">
            <v>妇产科</v>
          </cell>
          <cell r="E816">
            <v>18423162434</v>
          </cell>
          <cell r="F816" t="str">
            <v>2022年</v>
          </cell>
          <cell r="G816" t="str">
            <v>规培研究生</v>
          </cell>
          <cell r="H816" t="str">
            <v>无</v>
          </cell>
          <cell r="I816" t="str">
            <v>妇科（普通妇科）</v>
          </cell>
        </row>
        <row r="816">
          <cell r="M816">
            <v>0</v>
          </cell>
          <cell r="N816">
            <v>0</v>
          </cell>
          <cell r="O816">
            <v>0</v>
          </cell>
          <cell r="P816">
            <v>0</v>
          </cell>
          <cell r="Q816">
            <v>0</v>
          </cell>
          <cell r="R816">
            <v>0</v>
          </cell>
          <cell r="S816">
            <v>0</v>
          </cell>
          <cell r="T816">
            <v>0</v>
          </cell>
          <cell r="U816">
            <v>0</v>
          </cell>
          <cell r="V816">
            <v>0</v>
          </cell>
          <cell r="W816">
            <v>0</v>
          </cell>
          <cell r="X816">
            <v>100</v>
          </cell>
          <cell r="Y816">
            <v>21</v>
          </cell>
        </row>
        <row r="817">
          <cell r="B817" t="str">
            <v>7AO009</v>
          </cell>
          <cell r="C817">
            <v>-17200</v>
          </cell>
          <cell r="D817" t="str">
            <v>骨科</v>
          </cell>
          <cell r="E817">
            <v>15868508218</v>
          </cell>
          <cell r="F817" t="str">
            <v>2022年</v>
          </cell>
          <cell r="G817" t="str">
            <v>规培研究生</v>
          </cell>
          <cell r="H817" t="str">
            <v>无</v>
          </cell>
          <cell r="I817" t="str">
            <v>康复医学科（骨科康复）</v>
          </cell>
        </row>
        <row r="817">
          <cell r="M817">
            <v>0</v>
          </cell>
          <cell r="N817">
            <v>0</v>
          </cell>
          <cell r="O817">
            <v>0</v>
          </cell>
          <cell r="P817">
            <v>0</v>
          </cell>
          <cell r="Q817">
            <v>0</v>
          </cell>
          <cell r="R817">
            <v>0</v>
          </cell>
          <cell r="S817">
            <v>0</v>
          </cell>
          <cell r="T817">
            <v>0</v>
          </cell>
          <cell r="U817">
            <v>0</v>
          </cell>
          <cell r="V817">
            <v>0</v>
          </cell>
          <cell r="W817">
            <v>0</v>
          </cell>
          <cell r="X817">
            <v>100</v>
          </cell>
          <cell r="Y817">
            <v>21</v>
          </cell>
        </row>
        <row r="818">
          <cell r="B818" t="str">
            <v>7AO017</v>
          </cell>
          <cell r="C818">
            <v>-17208</v>
          </cell>
          <cell r="D818" t="str">
            <v>骨科</v>
          </cell>
          <cell r="E818">
            <v>13567457853</v>
          </cell>
          <cell r="F818" t="str">
            <v>2022年</v>
          </cell>
          <cell r="G818" t="str">
            <v>规培研究生</v>
          </cell>
          <cell r="H818" t="str">
            <v>无</v>
          </cell>
          <cell r="I818" t="str">
            <v>老院急诊外科</v>
          </cell>
        </row>
        <row r="818">
          <cell r="M818">
            <v>0</v>
          </cell>
          <cell r="N818">
            <v>0</v>
          </cell>
          <cell r="O818">
            <v>0</v>
          </cell>
          <cell r="P818">
            <v>0</v>
          </cell>
          <cell r="Q818">
            <v>0</v>
          </cell>
          <cell r="R818">
            <v>0</v>
          </cell>
          <cell r="S818">
            <v>0</v>
          </cell>
          <cell r="T818">
            <v>0</v>
          </cell>
          <cell r="U818">
            <v>0</v>
          </cell>
          <cell r="V818">
            <v>0</v>
          </cell>
          <cell r="W818">
            <v>0</v>
          </cell>
          <cell r="X818">
            <v>100</v>
          </cell>
          <cell r="Y818">
            <v>21</v>
          </cell>
        </row>
        <row r="819">
          <cell r="B819" t="str">
            <v>7AO039</v>
          </cell>
          <cell r="C819">
            <v>-17230</v>
          </cell>
          <cell r="D819" t="str">
            <v>骨科</v>
          </cell>
          <cell r="E819">
            <v>13675783800</v>
          </cell>
          <cell r="F819" t="str">
            <v>2022年</v>
          </cell>
          <cell r="G819" t="str">
            <v>规培研究生</v>
          </cell>
          <cell r="H819" t="str">
            <v>无</v>
          </cell>
          <cell r="I819" t="str">
            <v>放射科</v>
          </cell>
        </row>
        <row r="819">
          <cell r="M819">
            <v>0</v>
          </cell>
          <cell r="N819">
            <v>0</v>
          </cell>
          <cell r="O819">
            <v>0</v>
          </cell>
          <cell r="P819">
            <v>0</v>
          </cell>
          <cell r="Q819">
            <v>0</v>
          </cell>
          <cell r="R819">
            <v>0</v>
          </cell>
          <cell r="S819">
            <v>0</v>
          </cell>
          <cell r="T819">
            <v>0</v>
          </cell>
          <cell r="U819">
            <v>0</v>
          </cell>
          <cell r="V819">
            <v>0</v>
          </cell>
          <cell r="W819">
            <v>0</v>
          </cell>
          <cell r="X819">
            <v>100</v>
          </cell>
          <cell r="Y819">
            <v>21</v>
          </cell>
        </row>
        <row r="820">
          <cell r="B820" t="str">
            <v>7AO053</v>
          </cell>
          <cell r="C820">
            <v>-17244</v>
          </cell>
          <cell r="D820" t="str">
            <v>骨科</v>
          </cell>
          <cell r="E820">
            <v>15857707789</v>
          </cell>
          <cell r="F820" t="str">
            <v>2022年</v>
          </cell>
          <cell r="G820" t="str">
            <v>规培研究生</v>
          </cell>
          <cell r="H820" t="str">
            <v>无</v>
          </cell>
          <cell r="I820" t="str">
            <v>放射科</v>
          </cell>
        </row>
        <row r="820">
          <cell r="M820">
            <v>0</v>
          </cell>
          <cell r="N820">
            <v>0</v>
          </cell>
          <cell r="O820">
            <v>0</v>
          </cell>
          <cell r="P820">
            <v>0</v>
          </cell>
          <cell r="Q820">
            <v>0</v>
          </cell>
          <cell r="R820">
            <v>0</v>
          </cell>
          <cell r="S820">
            <v>0</v>
          </cell>
          <cell r="T820">
            <v>0</v>
          </cell>
          <cell r="U820">
            <v>0</v>
          </cell>
          <cell r="V820">
            <v>0</v>
          </cell>
          <cell r="W820">
            <v>0</v>
          </cell>
          <cell r="X820">
            <v>100</v>
          </cell>
          <cell r="Y820">
            <v>21</v>
          </cell>
        </row>
        <row r="821">
          <cell r="B821" t="str">
            <v>7AO055</v>
          </cell>
          <cell r="C821">
            <v>-17246</v>
          </cell>
          <cell r="D821" t="str">
            <v>骨科</v>
          </cell>
          <cell r="E821">
            <v>15258720818</v>
          </cell>
          <cell r="F821" t="str">
            <v>2022年</v>
          </cell>
          <cell r="G821" t="str">
            <v>规培研究生</v>
          </cell>
          <cell r="H821" t="str">
            <v>无</v>
          </cell>
          <cell r="I821" t="str">
            <v>放射科</v>
          </cell>
        </row>
        <row r="821">
          <cell r="M821">
            <v>0</v>
          </cell>
          <cell r="N821">
            <v>0</v>
          </cell>
          <cell r="O821">
            <v>0</v>
          </cell>
          <cell r="P821">
            <v>0</v>
          </cell>
          <cell r="Q821">
            <v>0</v>
          </cell>
          <cell r="R821">
            <v>0</v>
          </cell>
          <cell r="S821">
            <v>0</v>
          </cell>
          <cell r="T821">
            <v>0</v>
          </cell>
          <cell r="U821">
            <v>0</v>
          </cell>
          <cell r="V821">
            <v>0</v>
          </cell>
          <cell r="W821">
            <v>0</v>
          </cell>
          <cell r="X821">
            <v>100</v>
          </cell>
          <cell r="Y821">
            <v>21</v>
          </cell>
        </row>
        <row r="822">
          <cell r="B822" t="str">
            <v>7AO333</v>
          </cell>
          <cell r="C822">
            <v>-17523</v>
          </cell>
          <cell r="D822" t="str">
            <v>骨科</v>
          </cell>
          <cell r="E822">
            <v>13456027833</v>
          </cell>
          <cell r="F822" t="str">
            <v>2022年</v>
          </cell>
          <cell r="G822" t="str">
            <v>规培研究生</v>
          </cell>
          <cell r="H822" t="str">
            <v>无</v>
          </cell>
          <cell r="I822" t="str">
            <v>肝胆外科</v>
          </cell>
        </row>
        <row r="822">
          <cell r="M822">
            <v>0</v>
          </cell>
          <cell r="N822">
            <v>0</v>
          </cell>
          <cell r="O822">
            <v>0</v>
          </cell>
          <cell r="P822">
            <v>0</v>
          </cell>
          <cell r="Q822">
            <v>0</v>
          </cell>
          <cell r="R822">
            <v>0</v>
          </cell>
          <cell r="S822">
            <v>0</v>
          </cell>
          <cell r="T822">
            <v>0</v>
          </cell>
          <cell r="U822">
            <v>0</v>
          </cell>
          <cell r="V822">
            <v>0</v>
          </cell>
          <cell r="W822">
            <v>0</v>
          </cell>
          <cell r="X822">
            <v>100</v>
          </cell>
          <cell r="Y822">
            <v>21</v>
          </cell>
        </row>
        <row r="823">
          <cell r="B823" t="str">
            <v>7AO334</v>
          </cell>
          <cell r="C823">
            <v>-17524</v>
          </cell>
          <cell r="D823" t="str">
            <v>骨科</v>
          </cell>
          <cell r="E823">
            <v>18358747300</v>
          </cell>
          <cell r="F823" t="str">
            <v>2022年</v>
          </cell>
          <cell r="G823" t="str">
            <v>规培研究生</v>
          </cell>
          <cell r="H823" t="str">
            <v>无</v>
          </cell>
          <cell r="I823" t="str">
            <v>康复医学科（骨科康复）</v>
          </cell>
        </row>
        <row r="823">
          <cell r="M823">
            <v>0</v>
          </cell>
          <cell r="N823">
            <v>0</v>
          </cell>
          <cell r="O823">
            <v>0</v>
          </cell>
          <cell r="P823">
            <v>0</v>
          </cell>
          <cell r="Q823">
            <v>0</v>
          </cell>
          <cell r="R823">
            <v>0</v>
          </cell>
          <cell r="S823">
            <v>0</v>
          </cell>
          <cell r="T823">
            <v>0</v>
          </cell>
          <cell r="U823">
            <v>0</v>
          </cell>
          <cell r="V823">
            <v>0</v>
          </cell>
          <cell r="W823">
            <v>0</v>
          </cell>
          <cell r="X823">
            <v>100</v>
          </cell>
          <cell r="Y823">
            <v>21</v>
          </cell>
        </row>
        <row r="824">
          <cell r="B824" t="str">
            <v>7AO335</v>
          </cell>
          <cell r="C824">
            <v>-17525</v>
          </cell>
          <cell r="D824" t="str">
            <v>骨科</v>
          </cell>
          <cell r="E824">
            <v>18357647335</v>
          </cell>
          <cell r="F824" t="str">
            <v>2022年</v>
          </cell>
          <cell r="G824" t="str">
            <v>规培研究生</v>
          </cell>
          <cell r="H824" t="str">
            <v>无</v>
          </cell>
          <cell r="I824" t="str">
            <v>老院急诊外科</v>
          </cell>
        </row>
        <row r="824">
          <cell r="M824">
            <v>0</v>
          </cell>
          <cell r="N824">
            <v>0</v>
          </cell>
          <cell r="O824">
            <v>0</v>
          </cell>
          <cell r="P824">
            <v>0</v>
          </cell>
          <cell r="Q824">
            <v>0</v>
          </cell>
          <cell r="R824">
            <v>0</v>
          </cell>
          <cell r="S824">
            <v>0</v>
          </cell>
          <cell r="T824">
            <v>0</v>
          </cell>
          <cell r="U824">
            <v>0</v>
          </cell>
          <cell r="V824">
            <v>0</v>
          </cell>
          <cell r="W824">
            <v>0</v>
          </cell>
          <cell r="X824">
            <v>100</v>
          </cell>
          <cell r="Y824">
            <v>21</v>
          </cell>
        </row>
        <row r="825">
          <cell r="B825" t="str">
            <v>7AO336</v>
          </cell>
          <cell r="C825">
            <v>-17526</v>
          </cell>
          <cell r="D825" t="str">
            <v>骨科</v>
          </cell>
          <cell r="E825">
            <v>13634261170</v>
          </cell>
          <cell r="F825" t="str">
            <v>2022年</v>
          </cell>
          <cell r="G825" t="str">
            <v>规培研究生</v>
          </cell>
          <cell r="H825" t="str">
            <v>无</v>
          </cell>
          <cell r="I825" t="str">
            <v>结直肠肛门外科+乳腺</v>
          </cell>
        </row>
        <row r="825">
          <cell r="M825">
            <v>0</v>
          </cell>
          <cell r="N825">
            <v>0</v>
          </cell>
          <cell r="O825">
            <v>0</v>
          </cell>
          <cell r="P825">
            <v>0</v>
          </cell>
          <cell r="Q825">
            <v>0</v>
          </cell>
          <cell r="R825">
            <v>0</v>
          </cell>
          <cell r="S825">
            <v>0</v>
          </cell>
          <cell r="T825">
            <v>0</v>
          </cell>
          <cell r="U825">
            <v>0</v>
          </cell>
          <cell r="V825">
            <v>0</v>
          </cell>
          <cell r="W825">
            <v>0</v>
          </cell>
          <cell r="X825">
            <v>100</v>
          </cell>
          <cell r="Y825">
            <v>21</v>
          </cell>
        </row>
        <row r="826">
          <cell r="B826" t="str">
            <v>7AO337</v>
          </cell>
          <cell r="C826">
            <v>-17527</v>
          </cell>
          <cell r="D826" t="str">
            <v>骨科</v>
          </cell>
          <cell r="E826">
            <v>15827379549</v>
          </cell>
          <cell r="F826" t="str">
            <v>2022年</v>
          </cell>
          <cell r="G826" t="str">
            <v>规培研究生</v>
          </cell>
          <cell r="H826" t="str">
            <v>无</v>
          </cell>
          <cell r="I826" t="str">
            <v>老院急诊外科</v>
          </cell>
        </row>
        <row r="826">
          <cell r="M826">
            <v>0</v>
          </cell>
          <cell r="N826">
            <v>0</v>
          </cell>
          <cell r="O826">
            <v>0</v>
          </cell>
          <cell r="P826">
            <v>0</v>
          </cell>
          <cell r="Q826">
            <v>0</v>
          </cell>
          <cell r="R826">
            <v>0</v>
          </cell>
          <cell r="S826">
            <v>0</v>
          </cell>
          <cell r="T826">
            <v>0</v>
          </cell>
          <cell r="U826">
            <v>0</v>
          </cell>
          <cell r="V826">
            <v>0</v>
          </cell>
          <cell r="W826">
            <v>0</v>
          </cell>
          <cell r="X826">
            <v>100</v>
          </cell>
          <cell r="Y826">
            <v>21</v>
          </cell>
        </row>
        <row r="827">
          <cell r="B827" t="str">
            <v>7AO338</v>
          </cell>
          <cell r="C827">
            <v>-17528</v>
          </cell>
          <cell r="D827" t="str">
            <v>骨科</v>
          </cell>
          <cell r="E827">
            <v>13566692061</v>
          </cell>
          <cell r="F827" t="str">
            <v>2022年</v>
          </cell>
          <cell r="G827" t="str">
            <v>规培研究生</v>
          </cell>
          <cell r="H827" t="str">
            <v>无</v>
          </cell>
          <cell r="I827" t="str">
            <v>麻醉科</v>
          </cell>
        </row>
        <row r="827">
          <cell r="M827">
            <v>0</v>
          </cell>
          <cell r="N827">
            <v>20</v>
          </cell>
          <cell r="O827">
            <v>0</v>
          </cell>
          <cell r="P827">
            <v>20</v>
          </cell>
          <cell r="Q827">
            <v>0</v>
          </cell>
          <cell r="R827">
            <v>0</v>
          </cell>
          <cell r="S827">
            <v>0</v>
          </cell>
          <cell r="T827">
            <v>0</v>
          </cell>
          <cell r="U827">
            <v>0</v>
          </cell>
          <cell r="V827">
            <v>0</v>
          </cell>
          <cell r="W827">
            <v>0</v>
          </cell>
          <cell r="X827">
            <v>100</v>
          </cell>
          <cell r="Y827">
            <v>21</v>
          </cell>
        </row>
        <row r="828">
          <cell r="B828" t="str">
            <v>7AM410</v>
          </cell>
          <cell r="C828">
            <v>-14652</v>
          </cell>
          <cell r="D828" t="str">
            <v>骨科</v>
          </cell>
          <cell r="E828">
            <v>15858806675</v>
          </cell>
          <cell r="F828" t="str">
            <v>2022年</v>
          </cell>
          <cell r="G828" t="str">
            <v>规培研究生</v>
          </cell>
          <cell r="H828" t="str">
            <v>无</v>
          </cell>
          <cell r="I828" t="str">
            <v>麻醉科</v>
          </cell>
        </row>
        <row r="828">
          <cell r="M828">
            <v>0</v>
          </cell>
          <cell r="N828">
            <v>0</v>
          </cell>
          <cell r="O828">
            <v>0</v>
          </cell>
          <cell r="P828">
            <v>0</v>
          </cell>
          <cell r="Q828">
            <v>0</v>
          </cell>
          <cell r="R828">
            <v>0</v>
          </cell>
          <cell r="S828">
            <v>0</v>
          </cell>
          <cell r="T828">
            <v>0</v>
          </cell>
          <cell r="U828">
            <v>0</v>
          </cell>
          <cell r="V828">
            <v>0</v>
          </cell>
          <cell r="W828">
            <v>0</v>
          </cell>
          <cell r="X828">
            <v>100</v>
          </cell>
          <cell r="Y828">
            <v>21</v>
          </cell>
        </row>
        <row r="829">
          <cell r="B829" t="str">
            <v>7AO390</v>
          </cell>
          <cell r="C829">
            <v>-17579</v>
          </cell>
          <cell r="D829" t="str">
            <v>核医学科</v>
          </cell>
          <cell r="E829">
            <v>13600663964</v>
          </cell>
          <cell r="F829" t="str">
            <v>2022年</v>
          </cell>
          <cell r="G829" t="str">
            <v>规培研究生</v>
          </cell>
          <cell r="H829" t="str">
            <v>无</v>
          </cell>
          <cell r="I829" t="str">
            <v>心血管内科</v>
          </cell>
        </row>
        <row r="829">
          <cell r="M829">
            <v>0</v>
          </cell>
          <cell r="N829">
            <v>0</v>
          </cell>
          <cell r="O829">
            <v>0</v>
          </cell>
          <cell r="P829">
            <v>0</v>
          </cell>
          <cell r="Q829">
            <v>0</v>
          </cell>
          <cell r="R829">
            <v>0</v>
          </cell>
          <cell r="S829">
            <v>0</v>
          </cell>
          <cell r="T829">
            <v>0</v>
          </cell>
          <cell r="U829">
            <v>0</v>
          </cell>
          <cell r="V829">
            <v>0</v>
          </cell>
          <cell r="W829">
            <v>0</v>
          </cell>
          <cell r="X829">
            <v>100</v>
          </cell>
          <cell r="Y829">
            <v>21</v>
          </cell>
        </row>
        <row r="830">
          <cell r="B830" t="str">
            <v>7AO391</v>
          </cell>
          <cell r="C830">
            <v>-17580</v>
          </cell>
          <cell r="D830" t="str">
            <v>核医学科</v>
          </cell>
          <cell r="E830">
            <v>15671073285</v>
          </cell>
          <cell r="F830" t="str">
            <v>2022年</v>
          </cell>
          <cell r="G830" t="str">
            <v>规培研究生</v>
          </cell>
          <cell r="H830" t="str">
            <v>无</v>
          </cell>
          <cell r="I830" t="str">
            <v>急诊科</v>
          </cell>
        </row>
        <row r="830">
          <cell r="L830">
            <v>20</v>
          </cell>
          <cell r="M830">
            <v>20</v>
          </cell>
          <cell r="N830">
            <v>0</v>
          </cell>
          <cell r="O830">
            <v>0</v>
          </cell>
          <cell r="P830">
            <v>20</v>
          </cell>
          <cell r="Q830">
            <v>0</v>
          </cell>
          <cell r="R830">
            <v>0</v>
          </cell>
          <cell r="S830">
            <v>0</v>
          </cell>
          <cell r="T830">
            <v>0</v>
          </cell>
          <cell r="U830">
            <v>0</v>
          </cell>
          <cell r="V830">
            <v>0</v>
          </cell>
          <cell r="W830">
            <v>0</v>
          </cell>
          <cell r="X830">
            <v>100</v>
          </cell>
          <cell r="Y830">
            <v>21</v>
          </cell>
        </row>
        <row r="831">
          <cell r="B831" t="str">
            <v>7AO280</v>
          </cell>
          <cell r="C831">
            <v>-17470</v>
          </cell>
          <cell r="D831" t="str">
            <v>急诊科</v>
          </cell>
          <cell r="E831">
            <v>15868721661</v>
          </cell>
          <cell r="F831" t="str">
            <v>2022年</v>
          </cell>
          <cell r="G831" t="str">
            <v>规培研究生</v>
          </cell>
          <cell r="H831" t="str">
            <v>无</v>
          </cell>
          <cell r="I831" t="str">
            <v>消化内科</v>
          </cell>
        </row>
        <row r="831">
          <cell r="M831">
            <v>0</v>
          </cell>
          <cell r="N831">
            <v>0</v>
          </cell>
          <cell r="O831">
            <v>0</v>
          </cell>
          <cell r="P831">
            <v>0</v>
          </cell>
          <cell r="Q831">
            <v>0</v>
          </cell>
          <cell r="R831">
            <v>0</v>
          </cell>
          <cell r="S831">
            <v>0</v>
          </cell>
          <cell r="T831">
            <v>0</v>
          </cell>
          <cell r="U831">
            <v>0</v>
          </cell>
          <cell r="V831">
            <v>0</v>
          </cell>
          <cell r="W831">
            <v>0</v>
          </cell>
          <cell r="X831">
            <v>100</v>
          </cell>
          <cell r="Y831">
            <v>21</v>
          </cell>
        </row>
        <row r="832">
          <cell r="B832" t="str">
            <v>7AO281</v>
          </cell>
          <cell r="C832">
            <v>-17471</v>
          </cell>
          <cell r="D832" t="str">
            <v>急诊科</v>
          </cell>
          <cell r="E832">
            <v>13587633768</v>
          </cell>
          <cell r="F832" t="str">
            <v>2022年</v>
          </cell>
          <cell r="G832" t="str">
            <v>规培研究生</v>
          </cell>
          <cell r="H832" t="str">
            <v>无</v>
          </cell>
          <cell r="I832" t="str">
            <v>心血管内科</v>
          </cell>
        </row>
        <row r="832">
          <cell r="K832">
            <v>20</v>
          </cell>
        </row>
        <row r="832">
          <cell r="M832">
            <v>20</v>
          </cell>
          <cell r="N832">
            <v>0</v>
          </cell>
          <cell r="O832">
            <v>0</v>
          </cell>
          <cell r="P832">
            <v>20</v>
          </cell>
          <cell r="Q832">
            <v>0</v>
          </cell>
          <cell r="R832">
            <v>0</v>
          </cell>
          <cell r="S832">
            <v>0</v>
          </cell>
          <cell r="T832">
            <v>0</v>
          </cell>
          <cell r="U832">
            <v>0</v>
          </cell>
          <cell r="V832">
            <v>0</v>
          </cell>
          <cell r="W832">
            <v>0</v>
          </cell>
          <cell r="X832">
            <v>100</v>
          </cell>
          <cell r="Y832">
            <v>21</v>
          </cell>
        </row>
        <row r="833">
          <cell r="B833" t="str">
            <v>7AO282</v>
          </cell>
          <cell r="C833">
            <v>-17472</v>
          </cell>
          <cell r="D833" t="str">
            <v>急诊科</v>
          </cell>
          <cell r="E833">
            <v>18979345851</v>
          </cell>
          <cell r="F833" t="str">
            <v>2022年</v>
          </cell>
          <cell r="G833" t="str">
            <v>规培研究生</v>
          </cell>
          <cell r="H833" t="str">
            <v>无</v>
          </cell>
          <cell r="I833" t="str">
            <v>心血管内科（CCU）</v>
          </cell>
        </row>
        <row r="833">
          <cell r="M833">
            <v>0</v>
          </cell>
          <cell r="N833">
            <v>0</v>
          </cell>
          <cell r="O833">
            <v>0</v>
          </cell>
          <cell r="P833">
            <v>0</v>
          </cell>
          <cell r="Q833">
            <v>0</v>
          </cell>
          <cell r="R833">
            <v>0</v>
          </cell>
          <cell r="S833">
            <v>0</v>
          </cell>
          <cell r="T833">
            <v>0</v>
          </cell>
          <cell r="U833">
            <v>0</v>
          </cell>
          <cell r="V833">
            <v>0</v>
          </cell>
          <cell r="W833">
            <v>0</v>
          </cell>
          <cell r="X833">
            <v>100</v>
          </cell>
          <cell r="Y833">
            <v>21</v>
          </cell>
        </row>
        <row r="834">
          <cell r="B834" t="str">
            <v>7AO283</v>
          </cell>
          <cell r="C834">
            <v>-17473</v>
          </cell>
          <cell r="D834" t="str">
            <v>急诊科</v>
          </cell>
          <cell r="E834">
            <v>15868097577</v>
          </cell>
          <cell r="F834" t="str">
            <v>2022年</v>
          </cell>
          <cell r="G834" t="str">
            <v>规培研究生</v>
          </cell>
          <cell r="H834" t="str">
            <v>无</v>
          </cell>
          <cell r="I834" t="str">
            <v>老院急诊外科</v>
          </cell>
        </row>
        <row r="834">
          <cell r="M834">
            <v>0</v>
          </cell>
          <cell r="N834">
            <v>0</v>
          </cell>
          <cell r="O834">
            <v>0</v>
          </cell>
          <cell r="P834">
            <v>0</v>
          </cell>
          <cell r="Q834">
            <v>0</v>
          </cell>
          <cell r="R834">
            <v>0</v>
          </cell>
          <cell r="S834">
            <v>0</v>
          </cell>
          <cell r="T834">
            <v>0</v>
          </cell>
          <cell r="U834">
            <v>0</v>
          </cell>
          <cell r="V834">
            <v>0</v>
          </cell>
          <cell r="W834">
            <v>0</v>
          </cell>
          <cell r="X834">
            <v>100</v>
          </cell>
          <cell r="Y834">
            <v>21</v>
          </cell>
        </row>
        <row r="835">
          <cell r="B835" t="str">
            <v>7AO284</v>
          </cell>
          <cell r="C835">
            <v>-17474</v>
          </cell>
          <cell r="D835" t="str">
            <v>急诊科</v>
          </cell>
          <cell r="E835">
            <v>13736723628</v>
          </cell>
          <cell r="F835" t="str">
            <v>2022年</v>
          </cell>
          <cell r="G835" t="str">
            <v>规培研究生</v>
          </cell>
          <cell r="H835" t="str">
            <v>无</v>
          </cell>
          <cell r="I835" t="str">
            <v>神经内科</v>
          </cell>
        </row>
        <row r="835">
          <cell r="M835">
            <v>0</v>
          </cell>
          <cell r="N835">
            <v>0</v>
          </cell>
          <cell r="O835">
            <v>0</v>
          </cell>
          <cell r="P835">
            <v>0</v>
          </cell>
          <cell r="Q835">
            <v>0</v>
          </cell>
          <cell r="R835">
            <v>0</v>
          </cell>
          <cell r="S835">
            <v>0</v>
          </cell>
          <cell r="T835">
            <v>0</v>
          </cell>
          <cell r="U835">
            <v>0</v>
          </cell>
          <cell r="V835">
            <v>0</v>
          </cell>
          <cell r="W835">
            <v>0</v>
          </cell>
          <cell r="X835">
            <v>100</v>
          </cell>
          <cell r="Y835">
            <v>21</v>
          </cell>
        </row>
        <row r="836">
          <cell r="B836" t="str">
            <v>7AO285</v>
          </cell>
          <cell r="C836">
            <v>-17475</v>
          </cell>
          <cell r="D836" t="str">
            <v>急诊科</v>
          </cell>
          <cell r="E836">
            <v>18267855728</v>
          </cell>
          <cell r="F836" t="str">
            <v>2022年</v>
          </cell>
          <cell r="G836" t="str">
            <v>规培研究生</v>
          </cell>
          <cell r="H836" t="str">
            <v>无</v>
          </cell>
          <cell r="I836" t="str">
            <v>感染科</v>
          </cell>
        </row>
        <row r="836">
          <cell r="M836">
            <v>0</v>
          </cell>
          <cell r="N836">
            <v>0</v>
          </cell>
          <cell r="O836">
            <v>0</v>
          </cell>
          <cell r="P836">
            <v>0</v>
          </cell>
          <cell r="Q836">
            <v>0</v>
          </cell>
          <cell r="R836">
            <v>0</v>
          </cell>
          <cell r="S836">
            <v>0</v>
          </cell>
          <cell r="T836">
            <v>0</v>
          </cell>
          <cell r="U836">
            <v>0</v>
          </cell>
          <cell r="V836">
            <v>0</v>
          </cell>
          <cell r="W836">
            <v>0</v>
          </cell>
          <cell r="X836">
            <v>100</v>
          </cell>
          <cell r="Y836">
            <v>21</v>
          </cell>
        </row>
        <row r="837">
          <cell r="B837" t="str">
            <v>7AO370</v>
          </cell>
          <cell r="C837">
            <v>-17559</v>
          </cell>
          <cell r="D837" t="str">
            <v>检验医学科</v>
          </cell>
          <cell r="E837">
            <v>18091726299</v>
          </cell>
          <cell r="F837" t="str">
            <v>2022年</v>
          </cell>
          <cell r="G837" t="str">
            <v>规培研究生</v>
          </cell>
          <cell r="H837" t="str">
            <v>无</v>
          </cell>
          <cell r="I837" t="str">
            <v>检验科（临床化学专业）6.19-6.30在急诊</v>
          </cell>
        </row>
        <row r="837">
          <cell r="K837">
            <v>20</v>
          </cell>
        </row>
        <row r="837">
          <cell r="M837">
            <v>20</v>
          </cell>
          <cell r="N837">
            <v>20</v>
          </cell>
          <cell r="O837">
            <v>0</v>
          </cell>
          <cell r="P837">
            <v>40</v>
          </cell>
          <cell r="Q837">
            <v>0</v>
          </cell>
          <cell r="R837">
            <v>0</v>
          </cell>
          <cell r="S837">
            <v>0</v>
          </cell>
          <cell r="T837">
            <v>0</v>
          </cell>
          <cell r="U837">
            <v>0</v>
          </cell>
          <cell r="V837">
            <v>0</v>
          </cell>
          <cell r="W837">
            <v>0</v>
          </cell>
          <cell r="X837">
            <v>100</v>
          </cell>
          <cell r="Y837">
            <v>21</v>
          </cell>
        </row>
        <row r="838">
          <cell r="B838" t="str">
            <v>7AO371</v>
          </cell>
          <cell r="C838">
            <v>-17560</v>
          </cell>
          <cell r="D838" t="str">
            <v>检验医学科</v>
          </cell>
          <cell r="E838">
            <v>15258511205</v>
          </cell>
          <cell r="F838" t="str">
            <v>2022年</v>
          </cell>
          <cell r="G838" t="str">
            <v>规培研究生</v>
          </cell>
          <cell r="H838" t="str">
            <v>无</v>
          </cell>
          <cell r="I838" t="str">
            <v>检验科（临床体液血液检验专业）临检1</v>
          </cell>
        </row>
        <row r="838">
          <cell r="L838">
            <v>20</v>
          </cell>
          <cell r="M838">
            <v>20</v>
          </cell>
          <cell r="N838">
            <v>20</v>
          </cell>
          <cell r="O838">
            <v>20</v>
          </cell>
          <cell r="P838">
            <v>60</v>
          </cell>
          <cell r="Q838">
            <v>0</v>
          </cell>
          <cell r="R838">
            <v>0</v>
          </cell>
          <cell r="S838">
            <v>0</v>
          </cell>
          <cell r="T838">
            <v>0</v>
          </cell>
          <cell r="U838">
            <v>0</v>
          </cell>
          <cell r="V838">
            <v>0</v>
          </cell>
          <cell r="W838">
            <v>0</v>
          </cell>
          <cell r="X838">
            <v>100</v>
          </cell>
          <cell r="Y838">
            <v>21</v>
          </cell>
        </row>
        <row r="839">
          <cell r="B839" t="str">
            <v>7AO372</v>
          </cell>
          <cell r="C839">
            <v>-17561</v>
          </cell>
          <cell r="D839" t="str">
            <v>检验医学科</v>
          </cell>
          <cell r="E839">
            <v>18712901138</v>
          </cell>
          <cell r="F839" t="str">
            <v>2022年</v>
          </cell>
          <cell r="G839" t="str">
            <v>规培研究生</v>
          </cell>
          <cell r="H839" t="str">
            <v>无</v>
          </cell>
          <cell r="I839" t="str">
            <v>检验科（临床微生物学专业）</v>
          </cell>
          <cell r="J839">
            <v>20</v>
          </cell>
        </row>
        <row r="839">
          <cell r="M839">
            <v>20</v>
          </cell>
          <cell r="N839">
            <v>0</v>
          </cell>
          <cell r="O839">
            <v>0</v>
          </cell>
          <cell r="P839">
            <v>20</v>
          </cell>
          <cell r="Q839">
            <v>0</v>
          </cell>
          <cell r="R839">
            <v>0</v>
          </cell>
          <cell r="S839">
            <v>0</v>
          </cell>
          <cell r="T839">
            <v>0</v>
          </cell>
          <cell r="U839">
            <v>0</v>
          </cell>
          <cell r="V839">
            <v>0</v>
          </cell>
          <cell r="W839">
            <v>0</v>
          </cell>
          <cell r="X839">
            <v>100</v>
          </cell>
          <cell r="Y839">
            <v>21</v>
          </cell>
        </row>
        <row r="840">
          <cell r="B840" t="str">
            <v>7AO373</v>
          </cell>
          <cell r="C840">
            <v>-17562</v>
          </cell>
          <cell r="D840" t="str">
            <v>检验医学科</v>
          </cell>
          <cell r="E840">
            <v>17851180697</v>
          </cell>
          <cell r="F840" t="str">
            <v>2022年</v>
          </cell>
          <cell r="G840" t="str">
            <v>规培研究生</v>
          </cell>
          <cell r="H840" t="str">
            <v>无</v>
          </cell>
          <cell r="I840" t="str">
            <v>检验科（临床体液血液检验专业）临检1</v>
          </cell>
        </row>
        <row r="840">
          <cell r="K840">
            <v>20</v>
          </cell>
          <cell r="L840">
            <v>20</v>
          </cell>
          <cell r="M840">
            <v>40</v>
          </cell>
          <cell r="N840">
            <v>20</v>
          </cell>
          <cell r="O840">
            <v>20</v>
          </cell>
          <cell r="P840">
            <v>80</v>
          </cell>
          <cell r="Q840">
            <v>0</v>
          </cell>
          <cell r="R840">
            <v>0</v>
          </cell>
          <cell r="S840">
            <v>0</v>
          </cell>
          <cell r="T840">
            <v>0</v>
          </cell>
          <cell r="U840">
            <v>0</v>
          </cell>
          <cell r="V840">
            <v>0</v>
          </cell>
          <cell r="W840">
            <v>0</v>
          </cell>
          <cell r="X840">
            <v>100</v>
          </cell>
          <cell r="Y840">
            <v>21</v>
          </cell>
        </row>
        <row r="841">
          <cell r="B841" t="str">
            <v>7AO374</v>
          </cell>
          <cell r="C841">
            <v>-17563</v>
          </cell>
          <cell r="D841" t="str">
            <v>检验医学科</v>
          </cell>
          <cell r="E841">
            <v>17861523225</v>
          </cell>
          <cell r="F841" t="str">
            <v>2022年</v>
          </cell>
          <cell r="G841" t="str">
            <v>规培研究生</v>
          </cell>
          <cell r="H841" t="str">
            <v>无</v>
          </cell>
          <cell r="I841" t="str">
            <v>检验科（临床化学专业）6.19-6.30在急诊</v>
          </cell>
        </row>
        <row r="841">
          <cell r="M841">
            <v>0</v>
          </cell>
          <cell r="N841">
            <v>0</v>
          </cell>
          <cell r="O841">
            <v>0</v>
          </cell>
          <cell r="P841">
            <v>0</v>
          </cell>
          <cell r="Q841">
            <v>0</v>
          </cell>
          <cell r="R841">
            <v>0</v>
          </cell>
          <cell r="S841">
            <v>0</v>
          </cell>
          <cell r="T841">
            <v>0</v>
          </cell>
          <cell r="U841">
            <v>0</v>
          </cell>
          <cell r="V841">
            <v>0</v>
          </cell>
          <cell r="W841">
            <v>0</v>
          </cell>
          <cell r="X841">
            <v>100</v>
          </cell>
          <cell r="Y841">
            <v>21</v>
          </cell>
        </row>
        <row r="842">
          <cell r="B842" t="str">
            <v>7AO375</v>
          </cell>
          <cell r="C842">
            <v>-17564</v>
          </cell>
          <cell r="D842" t="str">
            <v>检验医学科</v>
          </cell>
          <cell r="E842">
            <v>15901587709</v>
          </cell>
          <cell r="F842" t="str">
            <v>2022年</v>
          </cell>
          <cell r="G842" t="str">
            <v>规培研究生</v>
          </cell>
          <cell r="H842" t="str">
            <v>无</v>
          </cell>
          <cell r="I842" t="str">
            <v>检验科（临床免疫学专业）6.19-7.2在流式</v>
          </cell>
          <cell r="J842">
            <v>20</v>
          </cell>
        </row>
        <row r="842">
          <cell r="M842">
            <v>20</v>
          </cell>
          <cell r="N842">
            <v>0</v>
          </cell>
          <cell r="O842">
            <v>0</v>
          </cell>
          <cell r="P842">
            <v>20</v>
          </cell>
          <cell r="Q842">
            <v>0</v>
          </cell>
          <cell r="R842">
            <v>0</v>
          </cell>
          <cell r="S842">
            <v>0</v>
          </cell>
          <cell r="T842">
            <v>0</v>
          </cell>
          <cell r="U842">
            <v>0</v>
          </cell>
          <cell r="V842">
            <v>0</v>
          </cell>
          <cell r="W842">
            <v>0</v>
          </cell>
          <cell r="X842">
            <v>100</v>
          </cell>
          <cell r="Y842">
            <v>21</v>
          </cell>
        </row>
        <row r="843">
          <cell r="B843" t="str">
            <v>7AO376</v>
          </cell>
          <cell r="C843">
            <v>-17565</v>
          </cell>
          <cell r="D843" t="str">
            <v>检验医学科</v>
          </cell>
          <cell r="E843">
            <v>15397325303</v>
          </cell>
          <cell r="F843" t="str">
            <v>2022年</v>
          </cell>
          <cell r="G843" t="str">
            <v>规培研究生</v>
          </cell>
          <cell r="H843" t="str">
            <v>无</v>
          </cell>
          <cell r="I843" t="str">
            <v>检验科（临床微生物学专业）</v>
          </cell>
          <cell r="J843">
            <v>20</v>
          </cell>
        </row>
        <row r="843">
          <cell r="M843">
            <v>20</v>
          </cell>
          <cell r="N843">
            <v>0</v>
          </cell>
          <cell r="O843">
            <v>60</v>
          </cell>
          <cell r="P843">
            <v>80</v>
          </cell>
          <cell r="Q843">
            <v>0</v>
          </cell>
          <cell r="R843">
            <v>0</v>
          </cell>
          <cell r="S843">
            <v>0</v>
          </cell>
          <cell r="T843">
            <v>0</v>
          </cell>
          <cell r="U843">
            <v>0</v>
          </cell>
          <cell r="V843">
            <v>0</v>
          </cell>
          <cell r="W843">
            <v>0</v>
          </cell>
          <cell r="X843">
            <v>100</v>
          </cell>
          <cell r="Y843">
            <v>21</v>
          </cell>
        </row>
        <row r="844">
          <cell r="B844" t="str">
            <v>7AO377</v>
          </cell>
          <cell r="C844">
            <v>-17566</v>
          </cell>
          <cell r="D844" t="str">
            <v>检验医学科</v>
          </cell>
          <cell r="E844">
            <v>18257752786</v>
          </cell>
          <cell r="F844" t="str">
            <v>2022年</v>
          </cell>
          <cell r="G844" t="str">
            <v>规培研究生</v>
          </cell>
          <cell r="H844" t="str">
            <v>无</v>
          </cell>
          <cell r="I844" t="str">
            <v>检验科（临床微生物学专业）</v>
          </cell>
        </row>
        <row r="844">
          <cell r="M844">
            <v>0</v>
          </cell>
          <cell r="N844">
            <v>20</v>
          </cell>
          <cell r="O844">
            <v>60</v>
          </cell>
          <cell r="P844">
            <v>80</v>
          </cell>
          <cell r="Q844">
            <v>0</v>
          </cell>
          <cell r="R844">
            <v>0</v>
          </cell>
          <cell r="S844">
            <v>0</v>
          </cell>
          <cell r="T844">
            <v>0</v>
          </cell>
          <cell r="U844">
            <v>0</v>
          </cell>
          <cell r="V844">
            <v>0</v>
          </cell>
          <cell r="W844">
            <v>0</v>
          </cell>
          <cell r="X844">
            <v>100</v>
          </cell>
          <cell r="Y844">
            <v>21</v>
          </cell>
        </row>
        <row r="845">
          <cell r="B845" t="str">
            <v>7AO378</v>
          </cell>
          <cell r="C845">
            <v>-17567</v>
          </cell>
          <cell r="D845" t="str">
            <v>检验医学科</v>
          </cell>
          <cell r="E845">
            <v>18267855632</v>
          </cell>
          <cell r="F845" t="str">
            <v>2022年</v>
          </cell>
          <cell r="G845" t="str">
            <v>规培研究生</v>
          </cell>
          <cell r="H845" t="str">
            <v>无</v>
          </cell>
          <cell r="I845" t="str">
            <v>检验科（临床免疫学专业）6.19-7.2在流式</v>
          </cell>
          <cell r="J845">
            <v>20</v>
          </cell>
        </row>
        <row r="845">
          <cell r="M845">
            <v>20</v>
          </cell>
          <cell r="N845">
            <v>20</v>
          </cell>
          <cell r="O845">
            <v>40</v>
          </cell>
          <cell r="P845">
            <v>80</v>
          </cell>
          <cell r="Q845">
            <v>20</v>
          </cell>
          <cell r="R845">
            <v>100</v>
          </cell>
          <cell r="S845">
            <v>150</v>
          </cell>
          <cell r="T845">
            <v>150</v>
          </cell>
          <cell r="U845">
            <v>0</v>
          </cell>
          <cell r="V845">
            <v>100</v>
          </cell>
          <cell r="W845">
            <v>0</v>
          </cell>
          <cell r="X845">
            <v>100</v>
          </cell>
          <cell r="Y845">
            <v>21</v>
          </cell>
        </row>
        <row r="846">
          <cell r="B846" t="str">
            <v>7AO277</v>
          </cell>
          <cell r="C846">
            <v>-17467</v>
          </cell>
          <cell r="D846" t="str">
            <v>精神科</v>
          </cell>
          <cell r="E846">
            <v>15637626385</v>
          </cell>
          <cell r="F846" t="str">
            <v>2022年</v>
          </cell>
          <cell r="G846" t="str">
            <v>规培研究生</v>
          </cell>
          <cell r="H846" t="str">
            <v>无</v>
          </cell>
          <cell r="I846" t="str">
            <v>精神科门诊</v>
          </cell>
        </row>
        <row r="846">
          <cell r="M846">
            <v>0</v>
          </cell>
          <cell r="N846">
            <v>0</v>
          </cell>
          <cell r="O846">
            <v>0</v>
          </cell>
          <cell r="P846">
            <v>0</v>
          </cell>
          <cell r="Q846">
            <v>0</v>
          </cell>
          <cell r="R846">
            <v>0</v>
          </cell>
          <cell r="S846">
            <v>0</v>
          </cell>
          <cell r="T846">
            <v>0</v>
          </cell>
          <cell r="U846">
            <v>0</v>
          </cell>
          <cell r="V846">
            <v>0</v>
          </cell>
          <cell r="W846">
            <v>0</v>
          </cell>
          <cell r="X846">
            <v>100</v>
          </cell>
          <cell r="Y846">
            <v>21</v>
          </cell>
        </row>
        <row r="847">
          <cell r="B847" t="str">
            <v>7AO448</v>
          </cell>
          <cell r="C847">
            <v>-16744</v>
          </cell>
          <cell r="D847" t="str">
            <v>精神科</v>
          </cell>
          <cell r="E847">
            <v>18267830208</v>
          </cell>
          <cell r="F847" t="str">
            <v>2022年</v>
          </cell>
          <cell r="G847" t="str">
            <v>规培研究生</v>
          </cell>
          <cell r="H847" t="str">
            <v>无</v>
          </cell>
          <cell r="I847" t="str">
            <v>精神科门诊</v>
          </cell>
          <cell r="J847">
            <v>20</v>
          </cell>
        </row>
        <row r="847">
          <cell r="L847">
            <v>20</v>
          </cell>
          <cell r="M847">
            <v>40</v>
          </cell>
          <cell r="N847">
            <v>0</v>
          </cell>
          <cell r="O847">
            <v>20</v>
          </cell>
          <cell r="P847">
            <v>60</v>
          </cell>
          <cell r="Q847">
            <v>40</v>
          </cell>
          <cell r="R847">
            <v>0</v>
          </cell>
          <cell r="S847">
            <v>0</v>
          </cell>
          <cell r="T847">
            <v>0</v>
          </cell>
          <cell r="U847">
            <v>0</v>
          </cell>
          <cell r="V847">
            <v>0</v>
          </cell>
          <cell r="W847">
            <v>0</v>
          </cell>
          <cell r="X847">
            <v>100</v>
          </cell>
          <cell r="Y847">
            <v>21</v>
          </cell>
        </row>
        <row r="848">
          <cell r="B848" t="str">
            <v>7AO445</v>
          </cell>
          <cell r="C848">
            <v>-16741</v>
          </cell>
          <cell r="D848" t="str">
            <v>精神科</v>
          </cell>
          <cell r="E848">
            <v>15169361974</v>
          </cell>
          <cell r="F848" t="str">
            <v>2022年</v>
          </cell>
          <cell r="G848" t="str">
            <v>规培研究生</v>
          </cell>
          <cell r="H848" t="str">
            <v>无</v>
          </cell>
          <cell r="I848" t="str">
            <v>心血管内科</v>
          </cell>
        </row>
        <row r="848">
          <cell r="M848">
            <v>0</v>
          </cell>
          <cell r="N848">
            <v>20</v>
          </cell>
          <cell r="O848">
            <v>20</v>
          </cell>
          <cell r="P848">
            <v>40</v>
          </cell>
          <cell r="Q848">
            <v>0</v>
          </cell>
          <cell r="R848">
            <v>0</v>
          </cell>
          <cell r="S848">
            <v>0</v>
          </cell>
          <cell r="T848">
            <v>0</v>
          </cell>
          <cell r="U848">
            <v>0</v>
          </cell>
          <cell r="V848">
            <v>0</v>
          </cell>
          <cell r="W848">
            <v>0</v>
          </cell>
          <cell r="X848">
            <v>100</v>
          </cell>
          <cell r="Y848">
            <v>21</v>
          </cell>
        </row>
        <row r="849">
          <cell r="B849" t="str">
            <v>7AO447</v>
          </cell>
          <cell r="C849">
            <v>-16743</v>
          </cell>
          <cell r="D849" t="str">
            <v>精神科</v>
          </cell>
          <cell r="E849">
            <v>18268710604</v>
          </cell>
          <cell r="F849" t="str">
            <v>2022年</v>
          </cell>
          <cell r="G849" t="str">
            <v>规培研究生</v>
          </cell>
          <cell r="H849" t="str">
            <v>无</v>
          </cell>
          <cell r="I849" t="str">
            <v>心血管内科</v>
          </cell>
        </row>
        <row r="849">
          <cell r="M849">
            <v>0</v>
          </cell>
          <cell r="N849">
            <v>0</v>
          </cell>
          <cell r="O849">
            <v>0</v>
          </cell>
          <cell r="P849">
            <v>0</v>
          </cell>
          <cell r="Q849">
            <v>0</v>
          </cell>
          <cell r="R849">
            <v>0</v>
          </cell>
          <cell r="S849">
            <v>0</v>
          </cell>
          <cell r="T849">
            <v>0</v>
          </cell>
          <cell r="U849">
            <v>0</v>
          </cell>
          <cell r="V849">
            <v>0</v>
          </cell>
          <cell r="W849">
            <v>0</v>
          </cell>
          <cell r="X849">
            <v>100</v>
          </cell>
          <cell r="Y849">
            <v>21</v>
          </cell>
        </row>
        <row r="850">
          <cell r="B850" t="str">
            <v>7AO289</v>
          </cell>
          <cell r="C850">
            <v>-17479</v>
          </cell>
          <cell r="D850" t="str">
            <v>康复医学科</v>
          </cell>
          <cell r="E850">
            <v>13049190908</v>
          </cell>
          <cell r="F850" t="str">
            <v>2022年</v>
          </cell>
          <cell r="G850" t="str">
            <v>规培研究生</v>
          </cell>
          <cell r="H850" t="str">
            <v>无</v>
          </cell>
          <cell r="I850" t="str">
            <v>针推理疗科（康复治疗科（物理治疗、作业和言语治疗））</v>
          </cell>
        </row>
        <row r="850">
          <cell r="M850">
            <v>0</v>
          </cell>
          <cell r="N850">
            <v>0</v>
          </cell>
          <cell r="O850">
            <v>0</v>
          </cell>
          <cell r="P850">
            <v>0</v>
          </cell>
          <cell r="Q850">
            <v>0</v>
          </cell>
          <cell r="R850">
            <v>0</v>
          </cell>
          <cell r="S850">
            <v>0</v>
          </cell>
          <cell r="T850">
            <v>0</v>
          </cell>
          <cell r="U850">
            <v>0</v>
          </cell>
          <cell r="V850">
            <v>0</v>
          </cell>
          <cell r="W850">
            <v>0</v>
          </cell>
          <cell r="X850">
            <v>100</v>
          </cell>
          <cell r="Y850">
            <v>21</v>
          </cell>
        </row>
        <row r="851">
          <cell r="B851" t="str">
            <v>7AO290</v>
          </cell>
          <cell r="C851">
            <v>-17480</v>
          </cell>
          <cell r="D851" t="str">
            <v>康复医学科</v>
          </cell>
          <cell r="E851">
            <v>18757790705</v>
          </cell>
          <cell r="F851" t="str">
            <v>2022年</v>
          </cell>
          <cell r="G851" t="str">
            <v>规培研究生</v>
          </cell>
          <cell r="H851" t="str">
            <v>无</v>
          </cell>
          <cell r="I851" t="str">
            <v>心血管内科（避开7-8月）</v>
          </cell>
        </row>
        <row r="851">
          <cell r="M851">
            <v>0</v>
          </cell>
          <cell r="N851">
            <v>0</v>
          </cell>
          <cell r="O851">
            <v>0</v>
          </cell>
          <cell r="P851">
            <v>0</v>
          </cell>
          <cell r="Q851">
            <v>0</v>
          </cell>
          <cell r="R851">
            <v>0</v>
          </cell>
          <cell r="S851">
            <v>0</v>
          </cell>
          <cell r="T851">
            <v>0</v>
          </cell>
          <cell r="U851">
            <v>0</v>
          </cell>
          <cell r="V851">
            <v>0</v>
          </cell>
          <cell r="W851">
            <v>0</v>
          </cell>
          <cell r="X851">
            <v>100</v>
          </cell>
          <cell r="Y851">
            <v>21</v>
          </cell>
        </row>
        <row r="852">
          <cell r="B852" t="str">
            <v>7AO291</v>
          </cell>
          <cell r="C852">
            <v>-17481</v>
          </cell>
          <cell r="D852" t="str">
            <v>康复医学科</v>
          </cell>
          <cell r="E852">
            <v>15235878653</v>
          </cell>
          <cell r="F852" t="str">
            <v>2022年</v>
          </cell>
          <cell r="G852" t="str">
            <v>规培研究生</v>
          </cell>
          <cell r="H852" t="str">
            <v>无</v>
          </cell>
          <cell r="I852" t="str">
            <v>康复医学科（内科康复）</v>
          </cell>
        </row>
        <row r="852">
          <cell r="M852">
            <v>0</v>
          </cell>
          <cell r="N852">
            <v>0</v>
          </cell>
          <cell r="O852">
            <v>0</v>
          </cell>
          <cell r="P852">
            <v>0</v>
          </cell>
          <cell r="Q852">
            <v>0</v>
          </cell>
          <cell r="R852">
            <v>0</v>
          </cell>
          <cell r="S852">
            <v>0</v>
          </cell>
          <cell r="T852">
            <v>0</v>
          </cell>
          <cell r="U852">
            <v>0</v>
          </cell>
          <cell r="V852">
            <v>0</v>
          </cell>
          <cell r="W852">
            <v>0</v>
          </cell>
          <cell r="X852">
            <v>100</v>
          </cell>
          <cell r="Y852">
            <v>21</v>
          </cell>
        </row>
        <row r="853">
          <cell r="B853" t="str">
            <v>7AO292</v>
          </cell>
          <cell r="C853">
            <v>-17482</v>
          </cell>
          <cell r="D853" t="str">
            <v>康复医学科</v>
          </cell>
          <cell r="E853">
            <v>15397353769</v>
          </cell>
          <cell r="F853" t="str">
            <v>2022年</v>
          </cell>
          <cell r="G853" t="str">
            <v>规培研究生</v>
          </cell>
          <cell r="H853" t="str">
            <v>无</v>
          </cell>
          <cell r="I853" t="str">
            <v>康复医学科（内科康复）</v>
          </cell>
        </row>
        <row r="853">
          <cell r="M853">
            <v>0</v>
          </cell>
          <cell r="N853">
            <v>0</v>
          </cell>
          <cell r="O853">
            <v>0</v>
          </cell>
          <cell r="P853">
            <v>0</v>
          </cell>
          <cell r="Q853">
            <v>0</v>
          </cell>
          <cell r="R853">
            <v>0</v>
          </cell>
          <cell r="S853">
            <v>0</v>
          </cell>
          <cell r="T853">
            <v>0</v>
          </cell>
          <cell r="U853">
            <v>0</v>
          </cell>
          <cell r="V853">
            <v>0</v>
          </cell>
          <cell r="W853">
            <v>0</v>
          </cell>
          <cell r="X853">
            <v>100</v>
          </cell>
          <cell r="Y853">
            <v>21</v>
          </cell>
        </row>
        <row r="854">
          <cell r="B854" t="str">
            <v>7AO293</v>
          </cell>
          <cell r="C854">
            <v>-17483</v>
          </cell>
          <cell r="D854" t="str">
            <v>康复医学科</v>
          </cell>
          <cell r="E854">
            <v>15106132616</v>
          </cell>
          <cell r="F854" t="str">
            <v>2022年</v>
          </cell>
          <cell r="G854" t="str">
            <v>规培研究生</v>
          </cell>
          <cell r="H854" t="str">
            <v>无</v>
          </cell>
          <cell r="I854" t="str">
            <v>康复医学科（内科康复）</v>
          </cell>
        </row>
        <row r="854">
          <cell r="M854">
            <v>0</v>
          </cell>
          <cell r="N854">
            <v>0</v>
          </cell>
          <cell r="O854">
            <v>0</v>
          </cell>
          <cell r="P854">
            <v>0</v>
          </cell>
          <cell r="Q854">
            <v>0</v>
          </cell>
          <cell r="R854">
            <v>0</v>
          </cell>
          <cell r="S854">
            <v>0</v>
          </cell>
          <cell r="T854">
            <v>0</v>
          </cell>
          <cell r="U854">
            <v>0</v>
          </cell>
          <cell r="V854">
            <v>0</v>
          </cell>
          <cell r="W854">
            <v>0</v>
          </cell>
          <cell r="X854">
            <v>100</v>
          </cell>
          <cell r="Y854">
            <v>21</v>
          </cell>
        </row>
        <row r="855">
          <cell r="B855" t="str">
            <v>7AO294</v>
          </cell>
          <cell r="C855">
            <v>-17484</v>
          </cell>
          <cell r="D855" t="str">
            <v>康复医学科</v>
          </cell>
          <cell r="E855">
            <v>15397355773</v>
          </cell>
          <cell r="F855" t="str">
            <v>2022年</v>
          </cell>
          <cell r="G855" t="str">
            <v>规培研究生</v>
          </cell>
          <cell r="H855" t="str">
            <v>无</v>
          </cell>
          <cell r="I855" t="str">
            <v>康复医学科（内科康复）</v>
          </cell>
        </row>
        <row r="855">
          <cell r="M855">
            <v>0</v>
          </cell>
          <cell r="N855">
            <v>0</v>
          </cell>
          <cell r="O855">
            <v>0</v>
          </cell>
          <cell r="P855">
            <v>0</v>
          </cell>
          <cell r="Q855">
            <v>0</v>
          </cell>
          <cell r="R855">
            <v>0</v>
          </cell>
          <cell r="S855">
            <v>0</v>
          </cell>
          <cell r="T855">
            <v>0</v>
          </cell>
          <cell r="U855">
            <v>0</v>
          </cell>
          <cell r="V855">
            <v>0</v>
          </cell>
          <cell r="W855">
            <v>0</v>
          </cell>
          <cell r="X855">
            <v>100</v>
          </cell>
          <cell r="Y855">
            <v>21</v>
          </cell>
        </row>
        <row r="856">
          <cell r="B856" t="str">
            <v>7AO392</v>
          </cell>
          <cell r="C856">
            <v>-17581</v>
          </cell>
          <cell r="D856" t="str">
            <v>口腔全科</v>
          </cell>
          <cell r="E856">
            <v>18875855956</v>
          </cell>
          <cell r="F856" t="str">
            <v>2022年</v>
          </cell>
          <cell r="G856" t="str">
            <v>规培研究生</v>
          </cell>
          <cell r="H856" t="str">
            <v>无</v>
          </cell>
          <cell r="I856" t="str">
            <v>口腔科（口腔颌面影像科）</v>
          </cell>
        </row>
        <row r="856">
          <cell r="M856">
            <v>0</v>
          </cell>
          <cell r="N856">
            <v>0</v>
          </cell>
          <cell r="O856">
            <v>0</v>
          </cell>
          <cell r="P856">
            <v>0</v>
          </cell>
          <cell r="Q856">
            <v>0</v>
          </cell>
          <cell r="R856">
            <v>0</v>
          </cell>
          <cell r="S856">
            <v>0</v>
          </cell>
          <cell r="T856">
            <v>0</v>
          </cell>
          <cell r="U856">
            <v>0</v>
          </cell>
          <cell r="V856">
            <v>0</v>
          </cell>
          <cell r="W856">
            <v>0</v>
          </cell>
          <cell r="X856">
            <v>100</v>
          </cell>
          <cell r="Y856">
            <v>21</v>
          </cell>
        </row>
        <row r="857">
          <cell r="B857" t="str">
            <v>7AO393</v>
          </cell>
          <cell r="C857">
            <v>-17582</v>
          </cell>
          <cell r="D857" t="str">
            <v>口腔全科</v>
          </cell>
          <cell r="E857">
            <v>15968750878</v>
          </cell>
          <cell r="F857" t="str">
            <v>2022年</v>
          </cell>
          <cell r="G857" t="str">
            <v>规培研究生</v>
          </cell>
          <cell r="H857" t="str">
            <v>无</v>
          </cell>
          <cell r="I857" t="str">
            <v>口腔科（牙体牙髓科）</v>
          </cell>
        </row>
        <row r="857">
          <cell r="M857">
            <v>0</v>
          </cell>
          <cell r="N857">
            <v>0</v>
          </cell>
          <cell r="O857">
            <v>0</v>
          </cell>
          <cell r="P857">
            <v>0</v>
          </cell>
          <cell r="Q857">
            <v>0</v>
          </cell>
          <cell r="R857">
            <v>0</v>
          </cell>
          <cell r="S857">
            <v>0</v>
          </cell>
          <cell r="T857">
            <v>0</v>
          </cell>
          <cell r="U857">
            <v>0</v>
          </cell>
          <cell r="V857">
            <v>0</v>
          </cell>
          <cell r="W857">
            <v>0</v>
          </cell>
          <cell r="X857">
            <v>100</v>
          </cell>
          <cell r="Y857">
            <v>21</v>
          </cell>
        </row>
        <row r="858">
          <cell r="B858" t="str">
            <v>7AO394</v>
          </cell>
          <cell r="C858">
            <v>-17583</v>
          </cell>
          <cell r="D858" t="str">
            <v>口腔全科</v>
          </cell>
          <cell r="E858">
            <v>17862891595</v>
          </cell>
          <cell r="F858" t="str">
            <v>2022年</v>
          </cell>
          <cell r="G858" t="str">
            <v>规培研究生</v>
          </cell>
          <cell r="H858" t="str">
            <v>无</v>
          </cell>
          <cell r="I858" t="str">
            <v>口腔科（牙体牙髓科）</v>
          </cell>
        </row>
        <row r="858">
          <cell r="M858">
            <v>0</v>
          </cell>
          <cell r="N858">
            <v>0</v>
          </cell>
          <cell r="O858">
            <v>0</v>
          </cell>
          <cell r="P858">
            <v>0</v>
          </cell>
          <cell r="Q858">
            <v>0</v>
          </cell>
          <cell r="R858">
            <v>0</v>
          </cell>
          <cell r="S858">
            <v>0</v>
          </cell>
          <cell r="T858">
            <v>0</v>
          </cell>
          <cell r="U858">
            <v>0</v>
          </cell>
          <cell r="V858">
            <v>0</v>
          </cell>
          <cell r="W858">
            <v>0</v>
          </cell>
          <cell r="X858">
            <v>100</v>
          </cell>
          <cell r="Y858">
            <v>21</v>
          </cell>
        </row>
        <row r="859">
          <cell r="B859" t="str">
            <v>7AO011</v>
          </cell>
          <cell r="C859">
            <v>-17202</v>
          </cell>
          <cell r="D859" t="str">
            <v>临床病理科</v>
          </cell>
          <cell r="E859">
            <v>15067750728</v>
          </cell>
          <cell r="F859" t="str">
            <v>2022年</v>
          </cell>
          <cell r="G859" t="str">
            <v>规培研究生</v>
          </cell>
          <cell r="H859" t="str">
            <v>无</v>
          </cell>
          <cell r="I859" t="str">
            <v>病理科（常见病组织病理诊断）</v>
          </cell>
        </row>
        <row r="859">
          <cell r="M859">
            <v>0</v>
          </cell>
          <cell r="N859">
            <v>0</v>
          </cell>
          <cell r="O859">
            <v>0</v>
          </cell>
          <cell r="P859">
            <v>0</v>
          </cell>
          <cell r="Q859">
            <v>0</v>
          </cell>
          <cell r="R859">
            <v>0</v>
          </cell>
          <cell r="S859">
            <v>0</v>
          </cell>
          <cell r="T859">
            <v>0</v>
          </cell>
          <cell r="U859">
            <v>0</v>
          </cell>
          <cell r="V859">
            <v>0</v>
          </cell>
          <cell r="W859">
            <v>0</v>
          </cell>
          <cell r="X859">
            <v>100</v>
          </cell>
          <cell r="Y859">
            <v>21</v>
          </cell>
        </row>
        <row r="860">
          <cell r="B860" t="str">
            <v>7AO368</v>
          </cell>
          <cell r="C860">
            <v>-17557</v>
          </cell>
          <cell r="D860" t="str">
            <v>临床病理科</v>
          </cell>
          <cell r="E860">
            <v>15857967025</v>
          </cell>
          <cell r="F860" t="str">
            <v>2022年</v>
          </cell>
          <cell r="G860" t="str">
            <v>规培研究生</v>
          </cell>
          <cell r="H860" t="str">
            <v>无</v>
          </cell>
          <cell r="I860" t="str">
            <v>病理科（常规病理技术）</v>
          </cell>
        </row>
        <row r="860">
          <cell r="M860">
            <v>0</v>
          </cell>
          <cell r="N860">
            <v>0</v>
          </cell>
          <cell r="O860">
            <v>0</v>
          </cell>
          <cell r="P860">
            <v>0</v>
          </cell>
          <cell r="Q860">
            <v>0</v>
          </cell>
          <cell r="R860">
            <v>0</v>
          </cell>
          <cell r="S860">
            <v>0</v>
          </cell>
          <cell r="T860">
            <v>0</v>
          </cell>
          <cell r="U860">
            <v>0</v>
          </cell>
          <cell r="V860">
            <v>0</v>
          </cell>
          <cell r="W860">
            <v>0</v>
          </cell>
          <cell r="X860">
            <v>100</v>
          </cell>
          <cell r="Y860">
            <v>21</v>
          </cell>
        </row>
        <row r="861">
          <cell r="B861" t="str">
            <v>7AO369</v>
          </cell>
          <cell r="C861">
            <v>-17558</v>
          </cell>
          <cell r="D861" t="str">
            <v>临床病理科</v>
          </cell>
          <cell r="E861">
            <v>13626579245</v>
          </cell>
          <cell r="F861" t="str">
            <v>2022年</v>
          </cell>
          <cell r="G861" t="str">
            <v>规培研究生</v>
          </cell>
          <cell r="H861" t="str">
            <v>无</v>
          </cell>
          <cell r="I861" t="str">
            <v>病理科（常规病理技术）</v>
          </cell>
        </row>
        <row r="861">
          <cell r="M861">
            <v>0</v>
          </cell>
          <cell r="N861">
            <v>0</v>
          </cell>
          <cell r="O861">
            <v>0</v>
          </cell>
          <cell r="P861">
            <v>0</v>
          </cell>
          <cell r="Q861">
            <v>0</v>
          </cell>
          <cell r="R861">
            <v>0</v>
          </cell>
          <cell r="S861">
            <v>0</v>
          </cell>
          <cell r="T861">
            <v>0</v>
          </cell>
          <cell r="U861">
            <v>0</v>
          </cell>
          <cell r="V861">
            <v>0</v>
          </cell>
          <cell r="W861">
            <v>0</v>
          </cell>
          <cell r="X861">
            <v>100</v>
          </cell>
          <cell r="Y861">
            <v>21</v>
          </cell>
        </row>
        <row r="862">
          <cell r="B862" t="str">
            <v>7AO450</v>
          </cell>
          <cell r="C862">
            <v>-16746</v>
          </cell>
          <cell r="D862" t="str">
            <v>临床病理科</v>
          </cell>
          <cell r="E862">
            <v>13525019565</v>
          </cell>
          <cell r="F862" t="str">
            <v>2022年</v>
          </cell>
          <cell r="G862" t="str">
            <v>规培研究生</v>
          </cell>
          <cell r="H862" t="str">
            <v>无</v>
          </cell>
          <cell r="I862" t="str">
            <v>病理科（常见病组织病理诊断）</v>
          </cell>
        </row>
        <row r="862">
          <cell r="M862">
            <v>0</v>
          </cell>
          <cell r="N862">
            <v>0</v>
          </cell>
          <cell r="O862">
            <v>0</v>
          </cell>
          <cell r="P862">
            <v>0</v>
          </cell>
          <cell r="Q862">
            <v>0</v>
          </cell>
          <cell r="R862">
            <v>0</v>
          </cell>
          <cell r="S862">
            <v>0</v>
          </cell>
          <cell r="T862">
            <v>0</v>
          </cell>
          <cell r="U862">
            <v>0</v>
          </cell>
          <cell r="V862">
            <v>0</v>
          </cell>
          <cell r="W862">
            <v>0</v>
          </cell>
          <cell r="X862">
            <v>100</v>
          </cell>
          <cell r="Y862">
            <v>21</v>
          </cell>
        </row>
        <row r="863">
          <cell r="B863" t="str">
            <v>7AO354</v>
          </cell>
          <cell r="C863">
            <v>-17543</v>
          </cell>
          <cell r="D863" t="str">
            <v>麻醉科</v>
          </cell>
          <cell r="E863">
            <v>17378963495</v>
          </cell>
          <cell r="F863" t="str">
            <v>2022年</v>
          </cell>
          <cell r="G863" t="str">
            <v>规培研究生</v>
          </cell>
          <cell r="H863" t="str">
            <v>无</v>
          </cell>
          <cell r="I863" t="str">
            <v>麻醉科（麻醉恢复室）</v>
          </cell>
        </row>
        <row r="863">
          <cell r="M863">
            <v>0</v>
          </cell>
          <cell r="N863">
            <v>0</v>
          </cell>
          <cell r="O863">
            <v>0</v>
          </cell>
          <cell r="P863">
            <v>0</v>
          </cell>
          <cell r="Q863">
            <v>0</v>
          </cell>
          <cell r="R863">
            <v>0</v>
          </cell>
          <cell r="S863">
            <v>0</v>
          </cell>
          <cell r="T863">
            <v>0</v>
          </cell>
          <cell r="U863">
            <v>0</v>
          </cell>
          <cell r="V863">
            <v>0</v>
          </cell>
          <cell r="W863">
            <v>0</v>
          </cell>
          <cell r="X863">
            <v>100</v>
          </cell>
          <cell r="Y863">
            <v>21</v>
          </cell>
        </row>
        <row r="864">
          <cell r="B864" t="str">
            <v>7AO355</v>
          </cell>
          <cell r="C864">
            <v>-17544</v>
          </cell>
          <cell r="D864" t="str">
            <v>麻醉科</v>
          </cell>
          <cell r="E864">
            <v>17754831548</v>
          </cell>
          <cell r="F864" t="str">
            <v>2022年</v>
          </cell>
          <cell r="G864" t="str">
            <v>规培研究生</v>
          </cell>
          <cell r="H864" t="str">
            <v>无</v>
          </cell>
          <cell r="I864" t="str">
            <v>疼痛科（疼痛诊疗）</v>
          </cell>
        </row>
        <row r="864">
          <cell r="M864">
            <v>0</v>
          </cell>
          <cell r="N864">
            <v>0</v>
          </cell>
          <cell r="O864">
            <v>0</v>
          </cell>
          <cell r="P864">
            <v>0</v>
          </cell>
          <cell r="Q864">
            <v>0</v>
          </cell>
          <cell r="R864">
            <v>0</v>
          </cell>
          <cell r="S864">
            <v>0</v>
          </cell>
          <cell r="T864">
            <v>0</v>
          </cell>
          <cell r="U864">
            <v>0</v>
          </cell>
          <cell r="V864">
            <v>0</v>
          </cell>
          <cell r="W864">
            <v>0</v>
          </cell>
          <cell r="X864">
            <v>100</v>
          </cell>
          <cell r="Y864">
            <v>21</v>
          </cell>
        </row>
        <row r="865">
          <cell r="B865" t="str">
            <v>7AO356</v>
          </cell>
          <cell r="C865">
            <v>-17545</v>
          </cell>
          <cell r="D865" t="str">
            <v>麻醉科</v>
          </cell>
          <cell r="E865">
            <v>15158721362</v>
          </cell>
          <cell r="F865" t="str">
            <v>2022年</v>
          </cell>
          <cell r="G865" t="str">
            <v>规培研究生</v>
          </cell>
          <cell r="H865" t="str">
            <v>无</v>
          </cell>
          <cell r="I865" t="str">
            <v>麻醉科（骨科麻醉）</v>
          </cell>
        </row>
        <row r="865">
          <cell r="M865">
            <v>0</v>
          </cell>
          <cell r="N865">
            <v>0</v>
          </cell>
          <cell r="O865">
            <v>0</v>
          </cell>
          <cell r="P865">
            <v>0</v>
          </cell>
          <cell r="Q865">
            <v>0</v>
          </cell>
          <cell r="R865">
            <v>0</v>
          </cell>
          <cell r="S865">
            <v>0</v>
          </cell>
          <cell r="T865">
            <v>0</v>
          </cell>
          <cell r="U865">
            <v>0</v>
          </cell>
          <cell r="V865">
            <v>0</v>
          </cell>
          <cell r="W865">
            <v>0</v>
          </cell>
          <cell r="X865">
            <v>100</v>
          </cell>
          <cell r="Y865">
            <v>21</v>
          </cell>
        </row>
        <row r="866">
          <cell r="B866" t="str">
            <v>7AO357</v>
          </cell>
          <cell r="C866">
            <v>-17546</v>
          </cell>
          <cell r="D866" t="str">
            <v>麻醉科</v>
          </cell>
          <cell r="E866">
            <v>15868506336</v>
          </cell>
          <cell r="F866" t="str">
            <v>2022年</v>
          </cell>
          <cell r="G866" t="str">
            <v>规培研究生</v>
          </cell>
          <cell r="H866" t="str">
            <v>无</v>
          </cell>
          <cell r="I866" t="str">
            <v>麻醉科（泌尿外科麻醉）</v>
          </cell>
        </row>
        <row r="866">
          <cell r="M866">
            <v>0</v>
          </cell>
          <cell r="N866">
            <v>0</v>
          </cell>
          <cell r="O866">
            <v>0</v>
          </cell>
          <cell r="P866">
            <v>0</v>
          </cell>
          <cell r="Q866">
            <v>0</v>
          </cell>
          <cell r="R866">
            <v>0</v>
          </cell>
          <cell r="S866">
            <v>0</v>
          </cell>
          <cell r="T866">
            <v>0</v>
          </cell>
          <cell r="U866">
            <v>0</v>
          </cell>
          <cell r="V866">
            <v>0</v>
          </cell>
          <cell r="W866">
            <v>0</v>
          </cell>
          <cell r="X866">
            <v>100</v>
          </cell>
          <cell r="Y866">
            <v>21</v>
          </cell>
        </row>
        <row r="867">
          <cell r="B867" t="str">
            <v>7AO358</v>
          </cell>
          <cell r="C867">
            <v>-17547</v>
          </cell>
          <cell r="D867" t="str">
            <v>麻醉科</v>
          </cell>
          <cell r="E867">
            <v>13705786639</v>
          </cell>
          <cell r="F867" t="str">
            <v>2022年</v>
          </cell>
          <cell r="G867" t="str">
            <v>规培研究生</v>
          </cell>
          <cell r="H867" t="str">
            <v>无</v>
          </cell>
          <cell r="I867" t="str">
            <v>心胸外科</v>
          </cell>
        </row>
        <row r="867">
          <cell r="L867">
            <v>20</v>
          </cell>
          <cell r="M867">
            <v>20</v>
          </cell>
          <cell r="N867">
            <v>0</v>
          </cell>
          <cell r="O867">
            <v>0</v>
          </cell>
          <cell r="P867">
            <v>20</v>
          </cell>
          <cell r="Q867">
            <v>0</v>
          </cell>
          <cell r="R867">
            <v>0</v>
          </cell>
          <cell r="S867">
            <v>0</v>
          </cell>
          <cell r="T867">
            <v>0</v>
          </cell>
          <cell r="U867">
            <v>0</v>
          </cell>
          <cell r="V867">
            <v>0</v>
          </cell>
          <cell r="W867">
            <v>0</v>
          </cell>
          <cell r="X867">
            <v>100</v>
          </cell>
          <cell r="Y867">
            <v>21</v>
          </cell>
        </row>
        <row r="868">
          <cell r="B868" t="str">
            <v>7AO359</v>
          </cell>
          <cell r="C868">
            <v>-17548</v>
          </cell>
          <cell r="D868" t="str">
            <v>麻醉科</v>
          </cell>
          <cell r="E868">
            <v>18758153534</v>
          </cell>
          <cell r="F868" t="str">
            <v>2022年</v>
          </cell>
          <cell r="G868" t="str">
            <v>规培研究生</v>
          </cell>
          <cell r="H868" t="str">
            <v>无</v>
          </cell>
          <cell r="I868" t="str">
            <v>麻醉科（普通外科麻醉）</v>
          </cell>
        </row>
        <row r="868">
          <cell r="M868">
            <v>0</v>
          </cell>
          <cell r="N868">
            <v>0</v>
          </cell>
          <cell r="O868">
            <v>0</v>
          </cell>
          <cell r="P868">
            <v>0</v>
          </cell>
          <cell r="Q868">
            <v>0</v>
          </cell>
          <cell r="R868">
            <v>0</v>
          </cell>
          <cell r="S868">
            <v>0</v>
          </cell>
          <cell r="T868">
            <v>0</v>
          </cell>
          <cell r="U868">
            <v>0</v>
          </cell>
          <cell r="V868">
            <v>0</v>
          </cell>
          <cell r="W868">
            <v>0</v>
          </cell>
          <cell r="X868">
            <v>100</v>
          </cell>
          <cell r="Y868">
            <v>21</v>
          </cell>
        </row>
        <row r="869">
          <cell r="B869" t="str">
            <v>7AO360</v>
          </cell>
          <cell r="C869">
            <v>-17549</v>
          </cell>
          <cell r="D869" t="str">
            <v>麻醉科</v>
          </cell>
          <cell r="E869">
            <v>13335702545</v>
          </cell>
          <cell r="F869" t="str">
            <v>2022年</v>
          </cell>
          <cell r="G869" t="str">
            <v>规培研究生</v>
          </cell>
          <cell r="H869" t="str">
            <v>无</v>
          </cell>
          <cell r="I869" t="str">
            <v>麻醉科（普通外科麻醉）</v>
          </cell>
        </row>
        <row r="869">
          <cell r="M869">
            <v>0</v>
          </cell>
          <cell r="N869">
            <v>0</v>
          </cell>
          <cell r="O869">
            <v>0</v>
          </cell>
          <cell r="P869">
            <v>0</v>
          </cell>
          <cell r="Q869">
            <v>0</v>
          </cell>
          <cell r="R869">
            <v>0</v>
          </cell>
          <cell r="S869">
            <v>0</v>
          </cell>
          <cell r="T869">
            <v>0</v>
          </cell>
          <cell r="U869">
            <v>0</v>
          </cell>
          <cell r="V869">
            <v>0</v>
          </cell>
          <cell r="W869">
            <v>0</v>
          </cell>
          <cell r="X869">
            <v>100</v>
          </cell>
          <cell r="Y869">
            <v>21</v>
          </cell>
        </row>
        <row r="870">
          <cell r="B870" t="str">
            <v>7AO361</v>
          </cell>
          <cell r="C870">
            <v>-17550</v>
          </cell>
          <cell r="D870" t="str">
            <v>麻醉科</v>
          </cell>
          <cell r="E870">
            <v>18767529908</v>
          </cell>
          <cell r="F870" t="str">
            <v>2022年</v>
          </cell>
          <cell r="G870" t="str">
            <v>规培研究生</v>
          </cell>
          <cell r="H870" t="str">
            <v>无</v>
          </cell>
          <cell r="I870" t="str">
            <v>麻醉科（妇产科麻醉）</v>
          </cell>
        </row>
        <row r="870">
          <cell r="M870">
            <v>0</v>
          </cell>
          <cell r="N870">
            <v>0</v>
          </cell>
          <cell r="O870">
            <v>0</v>
          </cell>
          <cell r="P870">
            <v>0</v>
          </cell>
          <cell r="Q870">
            <v>0</v>
          </cell>
          <cell r="R870">
            <v>0</v>
          </cell>
          <cell r="S870">
            <v>0</v>
          </cell>
          <cell r="T870">
            <v>0</v>
          </cell>
          <cell r="U870">
            <v>0</v>
          </cell>
          <cell r="V870">
            <v>0</v>
          </cell>
          <cell r="W870">
            <v>0</v>
          </cell>
          <cell r="X870">
            <v>100</v>
          </cell>
          <cell r="Y870">
            <v>21</v>
          </cell>
        </row>
        <row r="871">
          <cell r="B871" t="str">
            <v>7AO362</v>
          </cell>
          <cell r="C871">
            <v>-17551</v>
          </cell>
          <cell r="D871" t="str">
            <v>麻醉科</v>
          </cell>
          <cell r="E871">
            <v>18267812867</v>
          </cell>
          <cell r="F871" t="str">
            <v>2022年</v>
          </cell>
          <cell r="G871" t="str">
            <v>规培研究生</v>
          </cell>
          <cell r="H871" t="str">
            <v>无</v>
          </cell>
          <cell r="I871" t="str">
            <v>麻醉科（妇产科麻醉）</v>
          </cell>
        </row>
        <row r="871">
          <cell r="M871">
            <v>0</v>
          </cell>
          <cell r="N871">
            <v>0</v>
          </cell>
          <cell r="O871">
            <v>0</v>
          </cell>
          <cell r="P871">
            <v>0</v>
          </cell>
          <cell r="Q871">
            <v>0</v>
          </cell>
          <cell r="R871">
            <v>0</v>
          </cell>
          <cell r="S871">
            <v>0</v>
          </cell>
          <cell r="T871">
            <v>0</v>
          </cell>
          <cell r="U871">
            <v>0</v>
          </cell>
          <cell r="V871">
            <v>0</v>
          </cell>
          <cell r="W871">
            <v>0</v>
          </cell>
          <cell r="X871">
            <v>100</v>
          </cell>
          <cell r="Y871">
            <v>21</v>
          </cell>
        </row>
        <row r="872">
          <cell r="B872" t="str">
            <v>7AO363</v>
          </cell>
          <cell r="C872">
            <v>-17552</v>
          </cell>
          <cell r="D872" t="str">
            <v>麻醉科</v>
          </cell>
          <cell r="E872">
            <v>15067555018</v>
          </cell>
          <cell r="F872" t="str">
            <v>2022年</v>
          </cell>
          <cell r="G872" t="str">
            <v>规培研究生</v>
          </cell>
          <cell r="H872" t="str">
            <v>无</v>
          </cell>
          <cell r="I872" t="str">
            <v>麻醉科（泌尿外科麻醉）</v>
          </cell>
        </row>
        <row r="872">
          <cell r="M872">
            <v>0</v>
          </cell>
          <cell r="N872">
            <v>0</v>
          </cell>
          <cell r="O872">
            <v>0</v>
          </cell>
          <cell r="P872">
            <v>0</v>
          </cell>
          <cell r="Q872">
            <v>0</v>
          </cell>
          <cell r="R872">
            <v>0</v>
          </cell>
          <cell r="S872">
            <v>0</v>
          </cell>
          <cell r="T872">
            <v>0</v>
          </cell>
          <cell r="U872">
            <v>0</v>
          </cell>
          <cell r="V872">
            <v>0</v>
          </cell>
          <cell r="W872">
            <v>0</v>
          </cell>
          <cell r="X872">
            <v>100</v>
          </cell>
          <cell r="Y872">
            <v>21</v>
          </cell>
        </row>
        <row r="873">
          <cell r="B873" t="str">
            <v>7AO364</v>
          </cell>
          <cell r="C873">
            <v>-17553</v>
          </cell>
          <cell r="D873" t="str">
            <v>麻醉科</v>
          </cell>
          <cell r="E873">
            <v>18758713006</v>
          </cell>
          <cell r="F873" t="str">
            <v>2022年</v>
          </cell>
          <cell r="G873" t="str">
            <v>规培研究生</v>
          </cell>
          <cell r="H873" t="str">
            <v>无</v>
          </cell>
          <cell r="I873" t="str">
            <v>神经外科</v>
          </cell>
          <cell r="J873">
            <v>20</v>
          </cell>
        </row>
        <row r="873">
          <cell r="L873">
            <v>20</v>
          </cell>
          <cell r="M873">
            <v>40</v>
          </cell>
          <cell r="N873">
            <v>0</v>
          </cell>
          <cell r="O873">
            <v>0</v>
          </cell>
          <cell r="P873">
            <v>40</v>
          </cell>
          <cell r="Q873">
            <v>0</v>
          </cell>
          <cell r="R873">
            <v>0</v>
          </cell>
          <cell r="S873">
            <v>0</v>
          </cell>
          <cell r="T873">
            <v>0</v>
          </cell>
          <cell r="U873">
            <v>0</v>
          </cell>
          <cell r="V873">
            <v>0</v>
          </cell>
          <cell r="W873">
            <v>0</v>
          </cell>
          <cell r="X873">
            <v>100</v>
          </cell>
          <cell r="Y873">
            <v>21</v>
          </cell>
        </row>
        <row r="874">
          <cell r="B874" t="str">
            <v>7AO365</v>
          </cell>
          <cell r="C874">
            <v>-17554</v>
          </cell>
          <cell r="D874" t="str">
            <v>麻醉科</v>
          </cell>
          <cell r="E874">
            <v>15342310317</v>
          </cell>
          <cell r="F874" t="str">
            <v>2022年</v>
          </cell>
          <cell r="G874" t="str">
            <v>规培研究生</v>
          </cell>
          <cell r="H874" t="str">
            <v>无</v>
          </cell>
          <cell r="I874" t="str">
            <v>麻醉科（门诊和手术室外麻醉）</v>
          </cell>
        </row>
        <row r="874">
          <cell r="M874">
            <v>0</v>
          </cell>
          <cell r="N874">
            <v>0</v>
          </cell>
          <cell r="O874">
            <v>0</v>
          </cell>
          <cell r="P874">
            <v>0</v>
          </cell>
          <cell r="Q874">
            <v>0</v>
          </cell>
          <cell r="R874">
            <v>0</v>
          </cell>
          <cell r="S874">
            <v>0</v>
          </cell>
          <cell r="T874">
            <v>0</v>
          </cell>
          <cell r="U874">
            <v>0</v>
          </cell>
          <cell r="V874">
            <v>0</v>
          </cell>
          <cell r="W874">
            <v>0</v>
          </cell>
          <cell r="X874">
            <v>100</v>
          </cell>
          <cell r="Y874">
            <v>21</v>
          </cell>
        </row>
        <row r="875">
          <cell r="B875" t="str">
            <v>7AO366</v>
          </cell>
          <cell r="C875">
            <v>-17555</v>
          </cell>
          <cell r="D875" t="str">
            <v>麻醉科</v>
          </cell>
          <cell r="E875">
            <v>13589049390</v>
          </cell>
          <cell r="F875" t="str">
            <v>2022年</v>
          </cell>
          <cell r="G875" t="str">
            <v>规培研究生</v>
          </cell>
          <cell r="H875" t="str">
            <v>无</v>
          </cell>
          <cell r="I875" t="str">
            <v>麻醉科（骨科麻醉）</v>
          </cell>
        </row>
        <row r="875">
          <cell r="M875">
            <v>0</v>
          </cell>
          <cell r="N875">
            <v>0</v>
          </cell>
          <cell r="O875">
            <v>0</v>
          </cell>
          <cell r="P875">
            <v>0</v>
          </cell>
          <cell r="Q875">
            <v>0</v>
          </cell>
          <cell r="R875">
            <v>0</v>
          </cell>
          <cell r="S875">
            <v>0</v>
          </cell>
          <cell r="T875">
            <v>0</v>
          </cell>
          <cell r="U875">
            <v>0</v>
          </cell>
          <cell r="V875">
            <v>0</v>
          </cell>
          <cell r="W875">
            <v>0</v>
          </cell>
          <cell r="X875">
            <v>100</v>
          </cell>
          <cell r="Y875">
            <v>21</v>
          </cell>
        </row>
        <row r="876">
          <cell r="B876" t="str">
            <v>7AO367</v>
          </cell>
          <cell r="C876">
            <v>-17556</v>
          </cell>
          <cell r="D876" t="str">
            <v>麻醉科</v>
          </cell>
          <cell r="E876">
            <v>15906491374</v>
          </cell>
          <cell r="F876" t="str">
            <v>2022年</v>
          </cell>
          <cell r="G876" t="str">
            <v>规培研究生</v>
          </cell>
          <cell r="H876" t="str">
            <v>无</v>
          </cell>
          <cell r="I876" t="str">
            <v>心胸外科</v>
          </cell>
          <cell r="J876">
            <v>20</v>
          </cell>
        </row>
        <row r="876">
          <cell r="L876">
            <v>20</v>
          </cell>
          <cell r="M876">
            <v>40</v>
          </cell>
          <cell r="N876">
            <v>0</v>
          </cell>
          <cell r="O876">
            <v>0</v>
          </cell>
          <cell r="P876">
            <v>40</v>
          </cell>
          <cell r="Q876">
            <v>0</v>
          </cell>
          <cell r="R876">
            <v>0</v>
          </cell>
          <cell r="S876">
            <v>0</v>
          </cell>
          <cell r="T876">
            <v>0</v>
          </cell>
          <cell r="U876">
            <v>0</v>
          </cell>
          <cell r="V876">
            <v>0</v>
          </cell>
          <cell r="W876">
            <v>0</v>
          </cell>
          <cell r="X876">
            <v>100</v>
          </cell>
          <cell r="Y876">
            <v>21</v>
          </cell>
        </row>
        <row r="877">
          <cell r="B877" t="str">
            <v>7AO002</v>
          </cell>
          <cell r="C877">
            <v>-17193</v>
          </cell>
          <cell r="D877" t="str">
            <v>内科</v>
          </cell>
          <cell r="E877">
            <v>18267787898</v>
          </cell>
          <cell r="F877" t="str">
            <v>2022年</v>
          </cell>
          <cell r="G877" t="str">
            <v>规培研究生</v>
          </cell>
          <cell r="H877" t="str">
            <v>无</v>
          </cell>
          <cell r="I877" t="str">
            <v>肿瘤内科</v>
          </cell>
        </row>
        <row r="877">
          <cell r="M877">
            <v>0</v>
          </cell>
          <cell r="N877">
            <v>0</v>
          </cell>
          <cell r="O877">
            <v>0</v>
          </cell>
          <cell r="P877">
            <v>0</v>
          </cell>
          <cell r="Q877">
            <v>0</v>
          </cell>
          <cell r="R877">
            <v>0</v>
          </cell>
          <cell r="S877">
            <v>0</v>
          </cell>
          <cell r="T877">
            <v>0</v>
          </cell>
          <cell r="U877">
            <v>0</v>
          </cell>
          <cell r="V877">
            <v>0</v>
          </cell>
          <cell r="W877">
            <v>0</v>
          </cell>
          <cell r="X877">
            <v>100</v>
          </cell>
          <cell r="Y877">
            <v>21</v>
          </cell>
        </row>
        <row r="878">
          <cell r="B878" t="str">
            <v>7AO003</v>
          </cell>
          <cell r="C878">
            <v>-17194</v>
          </cell>
          <cell r="D878" t="str">
            <v>内科</v>
          </cell>
          <cell r="E878">
            <v>15868721926</v>
          </cell>
          <cell r="F878" t="str">
            <v>2022年</v>
          </cell>
          <cell r="G878" t="str">
            <v>规培研究生</v>
          </cell>
          <cell r="H878" t="str">
            <v>无</v>
          </cell>
          <cell r="I878" t="str">
            <v>老年病房</v>
          </cell>
        </row>
        <row r="878">
          <cell r="M878">
            <v>0</v>
          </cell>
          <cell r="N878">
            <v>0</v>
          </cell>
          <cell r="O878">
            <v>0</v>
          </cell>
          <cell r="P878">
            <v>0</v>
          </cell>
          <cell r="Q878">
            <v>0</v>
          </cell>
          <cell r="R878">
            <v>0</v>
          </cell>
          <cell r="S878">
            <v>0</v>
          </cell>
          <cell r="T878">
            <v>0</v>
          </cell>
          <cell r="U878">
            <v>0</v>
          </cell>
          <cell r="V878">
            <v>0</v>
          </cell>
          <cell r="W878">
            <v>0</v>
          </cell>
          <cell r="X878">
            <v>100</v>
          </cell>
          <cell r="Y878">
            <v>21</v>
          </cell>
        </row>
        <row r="879">
          <cell r="B879" t="str">
            <v>7AO007</v>
          </cell>
          <cell r="C879">
            <v>-17198</v>
          </cell>
          <cell r="D879" t="str">
            <v>内科</v>
          </cell>
          <cell r="E879">
            <v>18367363383</v>
          </cell>
          <cell r="F879" t="str">
            <v>2022年</v>
          </cell>
          <cell r="G879" t="str">
            <v>规培研究生</v>
          </cell>
          <cell r="H879" t="str">
            <v>无</v>
          </cell>
          <cell r="I879" t="str">
            <v>风湿免疫科</v>
          </cell>
        </row>
        <row r="879">
          <cell r="M879">
            <v>0</v>
          </cell>
          <cell r="N879">
            <v>0</v>
          </cell>
          <cell r="O879">
            <v>0</v>
          </cell>
          <cell r="P879">
            <v>0</v>
          </cell>
          <cell r="Q879">
            <v>0</v>
          </cell>
          <cell r="R879">
            <v>0</v>
          </cell>
          <cell r="S879">
            <v>0</v>
          </cell>
          <cell r="T879">
            <v>0</v>
          </cell>
          <cell r="U879">
            <v>0</v>
          </cell>
          <cell r="V879">
            <v>0</v>
          </cell>
          <cell r="W879">
            <v>0</v>
          </cell>
          <cell r="X879">
            <v>100</v>
          </cell>
          <cell r="Y879">
            <v>21</v>
          </cell>
        </row>
        <row r="880">
          <cell r="B880" t="str">
            <v>7AO014</v>
          </cell>
          <cell r="C880">
            <v>-17205</v>
          </cell>
          <cell r="D880" t="str">
            <v>内科</v>
          </cell>
          <cell r="E880">
            <v>15868507658</v>
          </cell>
          <cell r="F880" t="str">
            <v>2022年</v>
          </cell>
          <cell r="G880" t="str">
            <v>规培研究生</v>
          </cell>
          <cell r="H880" t="str">
            <v>无</v>
          </cell>
          <cell r="I880" t="str">
            <v>心血管内科</v>
          </cell>
        </row>
        <row r="880">
          <cell r="M880">
            <v>0</v>
          </cell>
          <cell r="N880">
            <v>0</v>
          </cell>
          <cell r="O880">
            <v>40</v>
          </cell>
          <cell r="P880">
            <v>40</v>
          </cell>
          <cell r="Q880">
            <v>0</v>
          </cell>
          <cell r="R880">
            <v>0</v>
          </cell>
          <cell r="S880">
            <v>0</v>
          </cell>
          <cell r="T880">
            <v>0</v>
          </cell>
          <cell r="U880">
            <v>0</v>
          </cell>
          <cell r="V880">
            <v>0</v>
          </cell>
          <cell r="W880">
            <v>0</v>
          </cell>
          <cell r="X880">
            <v>100</v>
          </cell>
          <cell r="Y880">
            <v>21</v>
          </cell>
        </row>
        <row r="881">
          <cell r="B881" t="str">
            <v>7AO015</v>
          </cell>
          <cell r="C881">
            <v>-17206</v>
          </cell>
          <cell r="D881" t="str">
            <v>内科</v>
          </cell>
          <cell r="E881">
            <v>15258060288</v>
          </cell>
          <cell r="F881" t="str">
            <v>2022年</v>
          </cell>
          <cell r="G881" t="str">
            <v>规培研究生</v>
          </cell>
          <cell r="H881" t="str">
            <v>无</v>
          </cell>
          <cell r="I881" t="str">
            <v>风湿免疫科</v>
          </cell>
        </row>
        <row r="881">
          <cell r="K881">
            <v>20</v>
          </cell>
          <cell r="L881">
            <v>20</v>
          </cell>
          <cell r="M881">
            <v>40</v>
          </cell>
          <cell r="N881">
            <v>0</v>
          </cell>
          <cell r="O881">
            <v>0</v>
          </cell>
          <cell r="P881">
            <v>40</v>
          </cell>
          <cell r="Q881">
            <v>0</v>
          </cell>
          <cell r="R881">
            <v>0</v>
          </cell>
          <cell r="S881">
            <v>0</v>
          </cell>
          <cell r="T881">
            <v>0</v>
          </cell>
          <cell r="U881">
            <v>0</v>
          </cell>
          <cell r="V881">
            <v>0</v>
          </cell>
          <cell r="W881">
            <v>0</v>
          </cell>
          <cell r="X881">
            <v>100</v>
          </cell>
          <cell r="Y881">
            <v>21</v>
          </cell>
        </row>
        <row r="882">
          <cell r="B882" t="str">
            <v>7AO016</v>
          </cell>
          <cell r="C882">
            <v>-17207</v>
          </cell>
          <cell r="D882" t="str">
            <v>内科</v>
          </cell>
          <cell r="E882">
            <v>15381580306</v>
          </cell>
          <cell r="F882" t="str">
            <v>2022年</v>
          </cell>
          <cell r="G882" t="str">
            <v>规培研究生</v>
          </cell>
          <cell r="H882" t="str">
            <v>无</v>
          </cell>
          <cell r="I882" t="str">
            <v>感染科</v>
          </cell>
        </row>
        <row r="882">
          <cell r="M882">
            <v>0</v>
          </cell>
          <cell r="N882">
            <v>0</v>
          </cell>
          <cell r="O882">
            <v>20</v>
          </cell>
          <cell r="P882">
            <v>20</v>
          </cell>
          <cell r="Q882">
            <v>0</v>
          </cell>
          <cell r="R882">
            <v>0</v>
          </cell>
          <cell r="S882">
            <v>0</v>
          </cell>
          <cell r="T882">
            <v>0</v>
          </cell>
          <cell r="U882">
            <v>0</v>
          </cell>
          <cell r="V882">
            <v>0</v>
          </cell>
          <cell r="W882">
            <v>0</v>
          </cell>
          <cell r="X882">
            <v>100</v>
          </cell>
          <cell r="Y882">
            <v>21</v>
          </cell>
        </row>
        <row r="883">
          <cell r="B883" t="str">
            <v>7AO023</v>
          </cell>
          <cell r="C883">
            <v>-17214</v>
          </cell>
          <cell r="D883" t="str">
            <v>内科</v>
          </cell>
          <cell r="E883">
            <v>17346848806</v>
          </cell>
          <cell r="F883" t="str">
            <v>2022年</v>
          </cell>
          <cell r="G883" t="str">
            <v>规培研究生</v>
          </cell>
          <cell r="H883" t="str">
            <v>无</v>
          </cell>
          <cell r="I883" t="str">
            <v>内分泌科</v>
          </cell>
        </row>
        <row r="883">
          <cell r="M883">
            <v>0</v>
          </cell>
          <cell r="N883">
            <v>0</v>
          </cell>
          <cell r="O883">
            <v>0</v>
          </cell>
          <cell r="P883">
            <v>0</v>
          </cell>
          <cell r="Q883">
            <v>0</v>
          </cell>
          <cell r="R883">
            <v>0</v>
          </cell>
          <cell r="S883">
            <v>0</v>
          </cell>
          <cell r="T883">
            <v>0</v>
          </cell>
          <cell r="U883">
            <v>0</v>
          </cell>
          <cell r="V883">
            <v>0</v>
          </cell>
          <cell r="W883">
            <v>0</v>
          </cell>
          <cell r="X883">
            <v>100</v>
          </cell>
          <cell r="Y883">
            <v>21</v>
          </cell>
        </row>
        <row r="884">
          <cell r="B884" t="str">
            <v>7AO025</v>
          </cell>
          <cell r="C884">
            <v>-17216</v>
          </cell>
          <cell r="D884" t="str">
            <v>内科</v>
          </cell>
          <cell r="E884">
            <v>15264835536</v>
          </cell>
          <cell r="F884" t="str">
            <v>2022年</v>
          </cell>
          <cell r="G884" t="str">
            <v>规培研究生</v>
          </cell>
          <cell r="H884" t="str">
            <v>无</v>
          </cell>
          <cell r="I884" t="str">
            <v>肾内科</v>
          </cell>
        </row>
        <row r="884">
          <cell r="L884">
            <v>20</v>
          </cell>
          <cell r="M884">
            <v>20</v>
          </cell>
          <cell r="N884">
            <v>0</v>
          </cell>
          <cell r="O884">
            <v>0</v>
          </cell>
          <cell r="P884">
            <v>20</v>
          </cell>
          <cell r="Q884">
            <v>0</v>
          </cell>
          <cell r="R884">
            <v>0</v>
          </cell>
          <cell r="S884">
            <v>0</v>
          </cell>
          <cell r="T884">
            <v>0</v>
          </cell>
          <cell r="U884">
            <v>0</v>
          </cell>
          <cell r="V884">
            <v>0</v>
          </cell>
          <cell r="W884">
            <v>0</v>
          </cell>
          <cell r="X884">
            <v>100</v>
          </cell>
          <cell r="Y884">
            <v>21</v>
          </cell>
        </row>
        <row r="885">
          <cell r="B885" t="str">
            <v>7AO026</v>
          </cell>
          <cell r="C885">
            <v>-17217</v>
          </cell>
          <cell r="D885" t="str">
            <v>内科</v>
          </cell>
          <cell r="E885">
            <v>13587618358</v>
          </cell>
          <cell r="F885" t="str">
            <v>2022年</v>
          </cell>
          <cell r="G885" t="str">
            <v>规培研究生</v>
          </cell>
          <cell r="H885" t="str">
            <v>无</v>
          </cell>
          <cell r="I885" t="str">
            <v>心血管内科</v>
          </cell>
        </row>
        <row r="885">
          <cell r="M885">
            <v>0</v>
          </cell>
          <cell r="N885">
            <v>0</v>
          </cell>
          <cell r="O885">
            <v>20</v>
          </cell>
          <cell r="P885">
            <v>20</v>
          </cell>
          <cell r="Q885">
            <v>20</v>
          </cell>
          <cell r="R885">
            <v>0</v>
          </cell>
          <cell r="S885">
            <v>0</v>
          </cell>
          <cell r="T885">
            <v>0</v>
          </cell>
          <cell r="U885">
            <v>0</v>
          </cell>
          <cell r="V885">
            <v>0</v>
          </cell>
          <cell r="W885">
            <v>0</v>
          </cell>
          <cell r="X885">
            <v>100</v>
          </cell>
          <cell r="Y885">
            <v>21</v>
          </cell>
        </row>
        <row r="886">
          <cell r="B886" t="str">
            <v>7AO028</v>
          </cell>
          <cell r="C886">
            <v>-17219</v>
          </cell>
          <cell r="D886" t="str">
            <v>内科</v>
          </cell>
          <cell r="E886">
            <v>17346848601</v>
          </cell>
          <cell r="F886" t="str">
            <v>2022年</v>
          </cell>
          <cell r="G886" t="str">
            <v>规培研究生</v>
          </cell>
          <cell r="H886" t="str">
            <v>无</v>
          </cell>
          <cell r="I886" t="str">
            <v>神经内科</v>
          </cell>
        </row>
        <row r="886">
          <cell r="M886">
            <v>0</v>
          </cell>
          <cell r="N886">
            <v>0</v>
          </cell>
          <cell r="O886">
            <v>0</v>
          </cell>
          <cell r="P886">
            <v>0</v>
          </cell>
          <cell r="Q886">
            <v>0</v>
          </cell>
          <cell r="R886">
            <v>0</v>
          </cell>
          <cell r="S886">
            <v>0</v>
          </cell>
          <cell r="T886">
            <v>0</v>
          </cell>
          <cell r="U886">
            <v>0</v>
          </cell>
          <cell r="V886">
            <v>0</v>
          </cell>
          <cell r="W886">
            <v>0</v>
          </cell>
          <cell r="X886">
            <v>100</v>
          </cell>
          <cell r="Y886">
            <v>21</v>
          </cell>
        </row>
        <row r="887">
          <cell r="B887" t="str">
            <v>7AO030</v>
          </cell>
          <cell r="C887">
            <v>-17221</v>
          </cell>
          <cell r="D887" t="str">
            <v>内科</v>
          </cell>
          <cell r="E887">
            <v>15258086578</v>
          </cell>
          <cell r="F887" t="str">
            <v>2022年</v>
          </cell>
          <cell r="G887" t="str">
            <v>规培研究生</v>
          </cell>
          <cell r="H887" t="str">
            <v>无</v>
          </cell>
          <cell r="I887" t="str">
            <v>神经内科</v>
          </cell>
        </row>
        <row r="887">
          <cell r="M887">
            <v>0</v>
          </cell>
          <cell r="N887">
            <v>0</v>
          </cell>
          <cell r="O887">
            <v>0</v>
          </cell>
          <cell r="P887">
            <v>0</v>
          </cell>
          <cell r="Q887">
            <v>0</v>
          </cell>
          <cell r="R887">
            <v>0</v>
          </cell>
          <cell r="S887">
            <v>0</v>
          </cell>
          <cell r="T887">
            <v>0</v>
          </cell>
          <cell r="U887">
            <v>0</v>
          </cell>
          <cell r="V887">
            <v>0</v>
          </cell>
          <cell r="W887">
            <v>0</v>
          </cell>
          <cell r="X887">
            <v>100</v>
          </cell>
          <cell r="Y887">
            <v>21</v>
          </cell>
        </row>
        <row r="888">
          <cell r="B888" t="str">
            <v>7AO032</v>
          </cell>
          <cell r="C888">
            <v>-17223</v>
          </cell>
          <cell r="D888" t="str">
            <v>内科</v>
          </cell>
          <cell r="E888">
            <v>15857707108</v>
          </cell>
          <cell r="F888" t="str">
            <v>2022年</v>
          </cell>
          <cell r="G888" t="str">
            <v>规培研究生</v>
          </cell>
          <cell r="H888" t="str">
            <v>无</v>
          </cell>
          <cell r="I888" t="str">
            <v>老年病房</v>
          </cell>
        </row>
        <row r="888">
          <cell r="M888">
            <v>0</v>
          </cell>
          <cell r="N888">
            <v>0</v>
          </cell>
          <cell r="O888">
            <v>0</v>
          </cell>
          <cell r="P888">
            <v>0</v>
          </cell>
          <cell r="Q888">
            <v>0</v>
          </cell>
          <cell r="R888">
            <v>0</v>
          </cell>
          <cell r="S888">
            <v>0</v>
          </cell>
          <cell r="T888">
            <v>0</v>
          </cell>
          <cell r="U888">
            <v>0</v>
          </cell>
          <cell r="V888">
            <v>0</v>
          </cell>
          <cell r="W888">
            <v>0</v>
          </cell>
          <cell r="X888">
            <v>100</v>
          </cell>
          <cell r="Y888">
            <v>21</v>
          </cell>
        </row>
        <row r="889">
          <cell r="B889" t="str">
            <v>7AO036</v>
          </cell>
          <cell r="C889">
            <v>-17227</v>
          </cell>
          <cell r="D889" t="str">
            <v>内科</v>
          </cell>
          <cell r="E889">
            <v>15258721098</v>
          </cell>
          <cell r="F889" t="str">
            <v>2022年</v>
          </cell>
          <cell r="G889" t="str">
            <v>规培研究生</v>
          </cell>
          <cell r="H889" t="str">
            <v>无</v>
          </cell>
          <cell r="I889" t="str">
            <v>消化内科</v>
          </cell>
        </row>
        <row r="889">
          <cell r="L889">
            <v>20</v>
          </cell>
          <cell r="M889">
            <v>20</v>
          </cell>
          <cell r="N889">
            <v>0</v>
          </cell>
          <cell r="O889">
            <v>0</v>
          </cell>
          <cell r="P889">
            <v>20</v>
          </cell>
          <cell r="Q889">
            <v>0</v>
          </cell>
          <cell r="R889">
            <v>0</v>
          </cell>
          <cell r="S889" t="e">
            <v>#N/A</v>
          </cell>
          <cell r="T889">
            <v>0</v>
          </cell>
          <cell r="U889" t="e">
            <v>#N/A</v>
          </cell>
          <cell r="V889">
            <v>0</v>
          </cell>
          <cell r="W889">
            <v>0</v>
          </cell>
          <cell r="X889">
            <v>100</v>
          </cell>
          <cell r="Y889">
            <v>21</v>
          </cell>
        </row>
        <row r="890">
          <cell r="B890" t="str">
            <v>7AO037</v>
          </cell>
          <cell r="C890">
            <v>-17228</v>
          </cell>
          <cell r="D890" t="str">
            <v>内科</v>
          </cell>
          <cell r="E890">
            <v>15257711828</v>
          </cell>
          <cell r="F890" t="str">
            <v>2022年</v>
          </cell>
          <cell r="G890" t="str">
            <v>规培研究生</v>
          </cell>
          <cell r="H890" t="str">
            <v>无</v>
          </cell>
          <cell r="I890" t="str">
            <v>呼吸内科</v>
          </cell>
        </row>
        <row r="890">
          <cell r="M890">
            <v>0</v>
          </cell>
          <cell r="N890">
            <v>0</v>
          </cell>
          <cell r="O890">
            <v>0</v>
          </cell>
          <cell r="P890">
            <v>0</v>
          </cell>
          <cell r="Q890">
            <v>0</v>
          </cell>
          <cell r="R890">
            <v>0</v>
          </cell>
          <cell r="S890">
            <v>0</v>
          </cell>
          <cell r="T890">
            <v>0</v>
          </cell>
          <cell r="U890">
            <v>0</v>
          </cell>
          <cell r="V890">
            <v>0</v>
          </cell>
          <cell r="W890">
            <v>2</v>
          </cell>
          <cell r="X890">
            <v>90.4761904761905</v>
          </cell>
          <cell r="Y890">
            <v>19</v>
          </cell>
        </row>
        <row r="891">
          <cell r="B891" t="str">
            <v>7AO042</v>
          </cell>
          <cell r="C891">
            <v>-17233</v>
          </cell>
          <cell r="D891" t="str">
            <v>内科</v>
          </cell>
          <cell r="E891">
            <v>13656813321</v>
          </cell>
          <cell r="F891" t="str">
            <v>2022年</v>
          </cell>
          <cell r="G891" t="str">
            <v>规培研究生</v>
          </cell>
          <cell r="H891" t="str">
            <v>无</v>
          </cell>
          <cell r="I891" t="str">
            <v>心血管内科</v>
          </cell>
        </row>
        <row r="891">
          <cell r="M891">
            <v>0</v>
          </cell>
          <cell r="N891">
            <v>20</v>
          </cell>
          <cell r="O891">
            <v>0</v>
          </cell>
          <cell r="P891">
            <v>20</v>
          </cell>
          <cell r="Q891">
            <v>0</v>
          </cell>
          <cell r="R891">
            <v>0</v>
          </cell>
          <cell r="S891">
            <v>0</v>
          </cell>
          <cell r="T891">
            <v>0</v>
          </cell>
          <cell r="U891">
            <v>0</v>
          </cell>
          <cell r="V891">
            <v>0</v>
          </cell>
          <cell r="W891">
            <v>0</v>
          </cell>
          <cell r="X891">
            <v>100</v>
          </cell>
          <cell r="Y891">
            <v>21</v>
          </cell>
        </row>
        <row r="892">
          <cell r="B892" t="str">
            <v>7AO043</v>
          </cell>
          <cell r="C892">
            <v>-17234</v>
          </cell>
          <cell r="D892" t="str">
            <v>内科</v>
          </cell>
          <cell r="E892">
            <v>15257712168</v>
          </cell>
          <cell r="F892" t="str">
            <v>2022年</v>
          </cell>
          <cell r="G892" t="str">
            <v>规培研究生</v>
          </cell>
          <cell r="H892" t="str">
            <v>无</v>
          </cell>
          <cell r="I892" t="str">
            <v>风湿免疫科</v>
          </cell>
        </row>
        <row r="892">
          <cell r="M892">
            <v>0</v>
          </cell>
          <cell r="N892">
            <v>0</v>
          </cell>
          <cell r="O892">
            <v>0</v>
          </cell>
          <cell r="P892">
            <v>0</v>
          </cell>
          <cell r="Q892">
            <v>0</v>
          </cell>
          <cell r="R892">
            <v>0</v>
          </cell>
          <cell r="S892">
            <v>0</v>
          </cell>
          <cell r="T892">
            <v>0</v>
          </cell>
          <cell r="U892">
            <v>0</v>
          </cell>
          <cell r="V892">
            <v>0</v>
          </cell>
          <cell r="W892">
            <v>0</v>
          </cell>
          <cell r="X892">
            <v>100</v>
          </cell>
          <cell r="Y892">
            <v>21</v>
          </cell>
        </row>
        <row r="893">
          <cell r="B893" t="str">
            <v>7AO044</v>
          </cell>
          <cell r="C893">
            <v>-17235</v>
          </cell>
          <cell r="D893" t="str">
            <v>内科</v>
          </cell>
          <cell r="E893">
            <v>15968795658</v>
          </cell>
          <cell r="F893" t="str">
            <v>2022年</v>
          </cell>
          <cell r="G893" t="str">
            <v>规培研究生</v>
          </cell>
          <cell r="H893" t="str">
            <v>无</v>
          </cell>
          <cell r="I893" t="str">
            <v>感染科</v>
          </cell>
        </row>
        <row r="893">
          <cell r="M893">
            <v>0</v>
          </cell>
          <cell r="N893">
            <v>0</v>
          </cell>
          <cell r="O893">
            <v>0</v>
          </cell>
          <cell r="P893">
            <v>0</v>
          </cell>
          <cell r="Q893">
            <v>0</v>
          </cell>
          <cell r="R893">
            <v>0</v>
          </cell>
          <cell r="S893">
            <v>0</v>
          </cell>
          <cell r="T893">
            <v>0</v>
          </cell>
          <cell r="U893">
            <v>0</v>
          </cell>
          <cell r="V893">
            <v>0</v>
          </cell>
          <cell r="W893">
            <v>0</v>
          </cell>
          <cell r="X893">
            <v>100</v>
          </cell>
          <cell r="Y893">
            <v>21</v>
          </cell>
        </row>
        <row r="894">
          <cell r="B894" t="str">
            <v>7AO045</v>
          </cell>
          <cell r="C894">
            <v>-17236</v>
          </cell>
          <cell r="D894" t="str">
            <v>内科</v>
          </cell>
          <cell r="E894">
            <v>18267859198</v>
          </cell>
          <cell r="F894" t="str">
            <v>2022年</v>
          </cell>
          <cell r="G894" t="str">
            <v>规培研究生</v>
          </cell>
          <cell r="H894" t="str">
            <v>无</v>
          </cell>
          <cell r="I894" t="str">
            <v>内分泌科</v>
          </cell>
        </row>
        <row r="894">
          <cell r="M894">
            <v>0</v>
          </cell>
          <cell r="N894">
            <v>0</v>
          </cell>
          <cell r="O894">
            <v>0</v>
          </cell>
          <cell r="P894">
            <v>0</v>
          </cell>
          <cell r="Q894">
            <v>0</v>
          </cell>
          <cell r="R894">
            <v>0</v>
          </cell>
          <cell r="S894">
            <v>0</v>
          </cell>
          <cell r="T894">
            <v>0</v>
          </cell>
          <cell r="U894">
            <v>0</v>
          </cell>
          <cell r="V894">
            <v>0</v>
          </cell>
          <cell r="W894">
            <v>0</v>
          </cell>
          <cell r="X894">
            <v>100</v>
          </cell>
          <cell r="Y894">
            <v>21</v>
          </cell>
        </row>
        <row r="895">
          <cell r="B895" t="str">
            <v>7AO048</v>
          </cell>
          <cell r="C895">
            <v>-17239</v>
          </cell>
          <cell r="D895" t="str">
            <v>内科</v>
          </cell>
          <cell r="E895">
            <v>15906587110</v>
          </cell>
          <cell r="F895" t="str">
            <v>2022年</v>
          </cell>
          <cell r="G895" t="str">
            <v>规培研究生</v>
          </cell>
          <cell r="H895" t="str">
            <v>无</v>
          </cell>
          <cell r="I895" t="str">
            <v>肾内科</v>
          </cell>
          <cell r="J895">
            <v>20</v>
          </cell>
        </row>
        <row r="895">
          <cell r="L895">
            <v>20</v>
          </cell>
          <cell r="M895">
            <v>40</v>
          </cell>
          <cell r="N895">
            <v>20</v>
          </cell>
          <cell r="O895">
            <v>0</v>
          </cell>
          <cell r="P895">
            <v>60</v>
          </cell>
          <cell r="Q895">
            <v>0</v>
          </cell>
          <cell r="R895">
            <v>0</v>
          </cell>
          <cell r="S895">
            <v>0</v>
          </cell>
          <cell r="T895">
            <v>0</v>
          </cell>
          <cell r="U895">
            <v>0</v>
          </cell>
          <cell r="V895">
            <v>0</v>
          </cell>
          <cell r="W895">
            <v>0</v>
          </cell>
          <cell r="X895">
            <v>100</v>
          </cell>
          <cell r="Y895">
            <v>21</v>
          </cell>
        </row>
        <row r="896">
          <cell r="B896" t="str">
            <v>7AO051</v>
          </cell>
          <cell r="C896">
            <v>-17242</v>
          </cell>
          <cell r="D896" t="str">
            <v>内科</v>
          </cell>
          <cell r="E896">
            <v>15257716667</v>
          </cell>
          <cell r="F896" t="str">
            <v>2022年</v>
          </cell>
          <cell r="G896" t="str">
            <v>规培研究生</v>
          </cell>
          <cell r="H896" t="str">
            <v>无</v>
          </cell>
          <cell r="I896" t="str">
            <v>神经内科</v>
          </cell>
        </row>
        <row r="896">
          <cell r="M896">
            <v>0</v>
          </cell>
          <cell r="N896">
            <v>0</v>
          </cell>
          <cell r="O896">
            <v>0</v>
          </cell>
          <cell r="P896">
            <v>0</v>
          </cell>
          <cell r="Q896">
            <v>0</v>
          </cell>
          <cell r="R896">
            <v>0</v>
          </cell>
          <cell r="S896">
            <v>0</v>
          </cell>
          <cell r="T896">
            <v>0</v>
          </cell>
          <cell r="U896">
            <v>0</v>
          </cell>
          <cell r="V896">
            <v>0</v>
          </cell>
          <cell r="W896">
            <v>0</v>
          </cell>
          <cell r="X896">
            <v>100</v>
          </cell>
          <cell r="Y896">
            <v>21</v>
          </cell>
        </row>
        <row r="897">
          <cell r="B897" t="str">
            <v>7AO059</v>
          </cell>
          <cell r="C897">
            <v>-17250</v>
          </cell>
          <cell r="D897" t="str">
            <v>内科</v>
          </cell>
          <cell r="E897">
            <v>18267851112</v>
          </cell>
          <cell r="F897" t="str">
            <v>2022年</v>
          </cell>
          <cell r="G897" t="str">
            <v>规培研究生</v>
          </cell>
          <cell r="H897" t="str">
            <v>无</v>
          </cell>
          <cell r="I897" t="str">
            <v>神经内科</v>
          </cell>
        </row>
        <row r="897">
          <cell r="M897">
            <v>0</v>
          </cell>
          <cell r="N897">
            <v>0</v>
          </cell>
          <cell r="O897">
            <v>0</v>
          </cell>
          <cell r="P897">
            <v>0</v>
          </cell>
          <cell r="Q897">
            <v>0</v>
          </cell>
          <cell r="R897">
            <v>0</v>
          </cell>
          <cell r="S897">
            <v>0</v>
          </cell>
          <cell r="T897">
            <v>0</v>
          </cell>
          <cell r="U897">
            <v>0</v>
          </cell>
          <cell r="V897">
            <v>0</v>
          </cell>
          <cell r="W897">
            <v>0</v>
          </cell>
          <cell r="X897">
            <v>100</v>
          </cell>
          <cell r="Y897">
            <v>21</v>
          </cell>
        </row>
        <row r="898">
          <cell r="B898" t="str">
            <v>7AO060</v>
          </cell>
          <cell r="C898">
            <v>-17251</v>
          </cell>
          <cell r="D898" t="str">
            <v>内科</v>
          </cell>
          <cell r="E898">
            <v>18858781115</v>
          </cell>
          <cell r="F898" t="str">
            <v>2022年</v>
          </cell>
          <cell r="G898" t="str">
            <v>规培研究生</v>
          </cell>
          <cell r="H898" t="str">
            <v>无</v>
          </cell>
          <cell r="I898" t="str">
            <v>神经内科</v>
          </cell>
        </row>
        <row r="898">
          <cell r="M898">
            <v>0</v>
          </cell>
          <cell r="N898">
            <v>0</v>
          </cell>
          <cell r="O898">
            <v>0</v>
          </cell>
          <cell r="P898">
            <v>0</v>
          </cell>
          <cell r="Q898">
            <v>0</v>
          </cell>
          <cell r="R898">
            <v>0</v>
          </cell>
          <cell r="S898">
            <v>0</v>
          </cell>
          <cell r="T898">
            <v>0</v>
          </cell>
          <cell r="U898">
            <v>0</v>
          </cell>
          <cell r="V898">
            <v>0</v>
          </cell>
          <cell r="W898">
            <v>0</v>
          </cell>
          <cell r="X898">
            <v>100</v>
          </cell>
          <cell r="Y898">
            <v>21</v>
          </cell>
        </row>
        <row r="899">
          <cell r="B899" t="str">
            <v>7AO211</v>
          </cell>
          <cell r="C899">
            <v>-17401</v>
          </cell>
          <cell r="D899" t="str">
            <v>内科</v>
          </cell>
          <cell r="E899">
            <v>15858700518</v>
          </cell>
          <cell r="F899" t="str">
            <v>2022年</v>
          </cell>
          <cell r="G899" t="str">
            <v>规培研究生</v>
          </cell>
          <cell r="H899" t="str">
            <v>无</v>
          </cell>
          <cell r="I899" t="str">
            <v>肿瘤内科</v>
          </cell>
        </row>
        <row r="899">
          <cell r="M899">
            <v>0</v>
          </cell>
          <cell r="N899">
            <v>0</v>
          </cell>
          <cell r="O899">
            <v>0</v>
          </cell>
          <cell r="P899">
            <v>0</v>
          </cell>
          <cell r="Q899">
            <v>0</v>
          </cell>
          <cell r="R899">
            <v>0</v>
          </cell>
          <cell r="S899">
            <v>0</v>
          </cell>
          <cell r="T899">
            <v>0</v>
          </cell>
          <cell r="U899">
            <v>0</v>
          </cell>
          <cell r="V899">
            <v>0</v>
          </cell>
          <cell r="W899">
            <v>0</v>
          </cell>
          <cell r="X899">
            <v>100</v>
          </cell>
          <cell r="Y899">
            <v>21</v>
          </cell>
        </row>
        <row r="900">
          <cell r="B900" t="str">
            <v>7AO212</v>
          </cell>
          <cell r="C900">
            <v>-17402</v>
          </cell>
          <cell r="D900" t="str">
            <v>内科</v>
          </cell>
          <cell r="E900">
            <v>13606753455</v>
          </cell>
          <cell r="F900" t="str">
            <v>2022年</v>
          </cell>
          <cell r="G900" t="str">
            <v>规培研究生</v>
          </cell>
          <cell r="H900" t="str">
            <v>无</v>
          </cell>
          <cell r="I900" t="str">
            <v>老年病房</v>
          </cell>
          <cell r="J900">
            <v>20</v>
          </cell>
        </row>
        <row r="900">
          <cell r="L900">
            <v>20</v>
          </cell>
          <cell r="M900">
            <v>40</v>
          </cell>
          <cell r="N900">
            <v>0</v>
          </cell>
          <cell r="O900">
            <v>20</v>
          </cell>
          <cell r="P900">
            <v>60</v>
          </cell>
          <cell r="Q900">
            <v>0</v>
          </cell>
          <cell r="R900">
            <v>0</v>
          </cell>
          <cell r="S900">
            <v>0</v>
          </cell>
          <cell r="T900">
            <v>0</v>
          </cell>
          <cell r="U900">
            <v>0</v>
          </cell>
          <cell r="V900">
            <v>0</v>
          </cell>
          <cell r="W900">
            <v>0</v>
          </cell>
          <cell r="X900">
            <v>100</v>
          </cell>
          <cell r="Y900">
            <v>21</v>
          </cell>
        </row>
        <row r="901">
          <cell r="B901" t="str">
            <v>7AO213</v>
          </cell>
          <cell r="C901">
            <v>-17403</v>
          </cell>
          <cell r="D901" t="str">
            <v>内科</v>
          </cell>
          <cell r="E901">
            <v>13634266026</v>
          </cell>
          <cell r="F901" t="str">
            <v>2022年</v>
          </cell>
          <cell r="G901" t="str">
            <v>规培研究生</v>
          </cell>
          <cell r="H901" t="str">
            <v>无</v>
          </cell>
          <cell r="I901" t="str">
            <v>风湿免疫科</v>
          </cell>
        </row>
        <row r="901">
          <cell r="M901">
            <v>0</v>
          </cell>
          <cell r="N901">
            <v>0</v>
          </cell>
          <cell r="O901">
            <v>0</v>
          </cell>
          <cell r="P901">
            <v>0</v>
          </cell>
          <cell r="Q901">
            <v>0</v>
          </cell>
          <cell r="R901">
            <v>0</v>
          </cell>
          <cell r="S901">
            <v>0</v>
          </cell>
          <cell r="T901">
            <v>0</v>
          </cell>
          <cell r="U901">
            <v>0</v>
          </cell>
          <cell r="V901">
            <v>0</v>
          </cell>
          <cell r="W901">
            <v>0</v>
          </cell>
          <cell r="X901">
            <v>100</v>
          </cell>
          <cell r="Y901">
            <v>21</v>
          </cell>
        </row>
        <row r="902">
          <cell r="B902" t="str">
            <v>7AO214</v>
          </cell>
          <cell r="C902">
            <v>-17404</v>
          </cell>
          <cell r="D902" t="str">
            <v>内科</v>
          </cell>
          <cell r="E902">
            <v>13567210242</v>
          </cell>
          <cell r="F902" t="str">
            <v>2022年</v>
          </cell>
          <cell r="G902" t="str">
            <v>规培研究生</v>
          </cell>
          <cell r="H902" t="str">
            <v>无</v>
          </cell>
          <cell r="I902" t="str">
            <v>呼吸内科</v>
          </cell>
        </row>
        <row r="902">
          <cell r="M902">
            <v>0</v>
          </cell>
          <cell r="N902">
            <v>0</v>
          </cell>
          <cell r="O902">
            <v>0</v>
          </cell>
          <cell r="P902">
            <v>0</v>
          </cell>
          <cell r="Q902">
            <v>0</v>
          </cell>
          <cell r="R902">
            <v>0</v>
          </cell>
          <cell r="S902">
            <v>0</v>
          </cell>
          <cell r="T902">
            <v>0</v>
          </cell>
          <cell r="U902">
            <v>0</v>
          </cell>
          <cell r="V902">
            <v>0</v>
          </cell>
          <cell r="W902">
            <v>0</v>
          </cell>
          <cell r="X902">
            <v>100</v>
          </cell>
          <cell r="Y902">
            <v>21</v>
          </cell>
        </row>
        <row r="903">
          <cell r="B903" t="str">
            <v>7AO215</v>
          </cell>
          <cell r="C903">
            <v>-17405</v>
          </cell>
          <cell r="D903" t="str">
            <v>内科</v>
          </cell>
          <cell r="E903">
            <v>18867793071</v>
          </cell>
          <cell r="F903" t="str">
            <v>2022年</v>
          </cell>
          <cell r="G903" t="str">
            <v>规培研究生</v>
          </cell>
          <cell r="H903" t="str">
            <v>无</v>
          </cell>
          <cell r="I903" t="str">
            <v>心血管内科</v>
          </cell>
        </row>
        <row r="903">
          <cell r="M903">
            <v>0</v>
          </cell>
          <cell r="N903">
            <v>0</v>
          </cell>
          <cell r="O903">
            <v>0</v>
          </cell>
          <cell r="P903">
            <v>0</v>
          </cell>
          <cell r="Q903">
            <v>0</v>
          </cell>
          <cell r="R903">
            <v>0</v>
          </cell>
          <cell r="S903">
            <v>0</v>
          </cell>
          <cell r="T903">
            <v>0</v>
          </cell>
          <cell r="U903">
            <v>0</v>
          </cell>
          <cell r="V903">
            <v>0</v>
          </cell>
          <cell r="W903">
            <v>0</v>
          </cell>
          <cell r="X903">
            <v>100</v>
          </cell>
          <cell r="Y903">
            <v>21</v>
          </cell>
        </row>
        <row r="904">
          <cell r="B904" t="str">
            <v>7AO216</v>
          </cell>
          <cell r="C904">
            <v>-17406</v>
          </cell>
          <cell r="D904" t="str">
            <v>内科</v>
          </cell>
          <cell r="E904">
            <v>15158716599</v>
          </cell>
          <cell r="F904" t="str">
            <v>2022年</v>
          </cell>
          <cell r="G904" t="str">
            <v>规培研究生</v>
          </cell>
          <cell r="H904" t="str">
            <v>无</v>
          </cell>
          <cell r="I904" t="str">
            <v>风湿免疫科</v>
          </cell>
        </row>
        <row r="904">
          <cell r="M904">
            <v>0</v>
          </cell>
          <cell r="N904">
            <v>20</v>
          </cell>
          <cell r="O904">
            <v>0</v>
          </cell>
          <cell r="P904">
            <v>20</v>
          </cell>
          <cell r="Q904">
            <v>0</v>
          </cell>
          <cell r="R904">
            <v>0</v>
          </cell>
          <cell r="S904">
            <v>0</v>
          </cell>
          <cell r="T904">
            <v>0</v>
          </cell>
          <cell r="U904">
            <v>0</v>
          </cell>
          <cell r="V904">
            <v>0</v>
          </cell>
          <cell r="W904">
            <v>0</v>
          </cell>
          <cell r="X904">
            <v>100</v>
          </cell>
          <cell r="Y904">
            <v>21</v>
          </cell>
        </row>
        <row r="905">
          <cell r="B905" t="str">
            <v>7AO217</v>
          </cell>
          <cell r="C905">
            <v>-17407</v>
          </cell>
          <cell r="D905" t="str">
            <v>内科</v>
          </cell>
          <cell r="E905">
            <v>13968833871</v>
          </cell>
          <cell r="F905" t="str">
            <v>2022年</v>
          </cell>
          <cell r="G905" t="str">
            <v>规培研究生</v>
          </cell>
          <cell r="H905" t="str">
            <v>无</v>
          </cell>
          <cell r="I905" t="str">
            <v>皮肤科</v>
          </cell>
        </row>
        <row r="905">
          <cell r="M905">
            <v>0</v>
          </cell>
          <cell r="N905">
            <v>0</v>
          </cell>
          <cell r="O905">
            <v>0</v>
          </cell>
          <cell r="P905">
            <v>0</v>
          </cell>
          <cell r="Q905">
            <v>0</v>
          </cell>
          <cell r="R905">
            <v>0</v>
          </cell>
          <cell r="S905">
            <v>0</v>
          </cell>
          <cell r="T905">
            <v>0</v>
          </cell>
          <cell r="U905">
            <v>0</v>
          </cell>
          <cell r="V905">
            <v>0</v>
          </cell>
          <cell r="W905">
            <v>0</v>
          </cell>
          <cell r="X905">
            <v>100</v>
          </cell>
          <cell r="Y905">
            <v>21</v>
          </cell>
        </row>
        <row r="906">
          <cell r="B906" t="str">
            <v>7AO218</v>
          </cell>
          <cell r="C906">
            <v>-17408</v>
          </cell>
          <cell r="D906" t="str">
            <v>内科</v>
          </cell>
          <cell r="E906">
            <v>13819701330</v>
          </cell>
          <cell r="F906" t="str">
            <v>2022年</v>
          </cell>
          <cell r="G906" t="str">
            <v>规培研究生</v>
          </cell>
          <cell r="H906" t="str">
            <v>无</v>
          </cell>
          <cell r="I906" t="str">
            <v>内分泌科</v>
          </cell>
        </row>
        <row r="906">
          <cell r="M906">
            <v>0</v>
          </cell>
          <cell r="N906">
            <v>0</v>
          </cell>
          <cell r="O906">
            <v>0</v>
          </cell>
          <cell r="P906">
            <v>0</v>
          </cell>
          <cell r="Q906">
            <v>0</v>
          </cell>
          <cell r="R906">
            <v>0</v>
          </cell>
          <cell r="S906">
            <v>0</v>
          </cell>
          <cell r="T906">
            <v>0</v>
          </cell>
          <cell r="U906">
            <v>0</v>
          </cell>
          <cell r="V906">
            <v>0</v>
          </cell>
          <cell r="W906">
            <v>0</v>
          </cell>
          <cell r="X906">
            <v>100</v>
          </cell>
          <cell r="Y906">
            <v>21</v>
          </cell>
        </row>
        <row r="907">
          <cell r="B907" t="str">
            <v>7AO219</v>
          </cell>
          <cell r="C907">
            <v>-17409</v>
          </cell>
          <cell r="D907" t="str">
            <v>内科</v>
          </cell>
          <cell r="E907">
            <v>15867751963</v>
          </cell>
          <cell r="F907" t="str">
            <v>2022年</v>
          </cell>
          <cell r="G907" t="str">
            <v>规培研究生</v>
          </cell>
          <cell r="H907" t="str">
            <v>无</v>
          </cell>
          <cell r="I907" t="str">
            <v>血液内科</v>
          </cell>
        </row>
        <row r="907">
          <cell r="M907">
            <v>0</v>
          </cell>
          <cell r="N907">
            <v>0</v>
          </cell>
          <cell r="O907">
            <v>0</v>
          </cell>
          <cell r="P907">
            <v>0</v>
          </cell>
          <cell r="Q907">
            <v>0</v>
          </cell>
          <cell r="R907">
            <v>0</v>
          </cell>
          <cell r="S907">
            <v>0</v>
          </cell>
          <cell r="T907">
            <v>0</v>
          </cell>
          <cell r="U907">
            <v>0</v>
          </cell>
          <cell r="V907">
            <v>0</v>
          </cell>
          <cell r="W907">
            <v>0</v>
          </cell>
          <cell r="X907">
            <v>100</v>
          </cell>
          <cell r="Y907">
            <v>21</v>
          </cell>
        </row>
        <row r="908">
          <cell r="B908" t="str">
            <v>7AO220</v>
          </cell>
          <cell r="C908">
            <v>-17410</v>
          </cell>
          <cell r="D908" t="str">
            <v>内科</v>
          </cell>
          <cell r="E908">
            <v>13677028420</v>
          </cell>
          <cell r="F908" t="str">
            <v>2022年</v>
          </cell>
          <cell r="G908" t="str">
            <v>规培研究生</v>
          </cell>
          <cell r="H908" t="str">
            <v>无</v>
          </cell>
          <cell r="I908" t="str">
            <v>消化内科</v>
          </cell>
        </row>
        <row r="908">
          <cell r="M908">
            <v>0</v>
          </cell>
          <cell r="N908">
            <v>0</v>
          </cell>
          <cell r="O908">
            <v>0</v>
          </cell>
          <cell r="P908">
            <v>0</v>
          </cell>
          <cell r="Q908">
            <v>0</v>
          </cell>
          <cell r="R908">
            <v>0</v>
          </cell>
          <cell r="S908">
            <v>0</v>
          </cell>
          <cell r="T908">
            <v>0</v>
          </cell>
          <cell r="U908">
            <v>0</v>
          </cell>
          <cell r="V908">
            <v>0</v>
          </cell>
          <cell r="W908">
            <v>0</v>
          </cell>
          <cell r="X908">
            <v>100</v>
          </cell>
          <cell r="Y908">
            <v>21</v>
          </cell>
        </row>
        <row r="909">
          <cell r="B909" t="str">
            <v>7AO221</v>
          </cell>
          <cell r="C909">
            <v>-17411</v>
          </cell>
          <cell r="D909" t="str">
            <v>内科</v>
          </cell>
          <cell r="E909">
            <v>13073862997</v>
          </cell>
          <cell r="F909" t="str">
            <v>2022年</v>
          </cell>
          <cell r="G909" t="str">
            <v>规培研究生</v>
          </cell>
          <cell r="H909" t="str">
            <v>无</v>
          </cell>
          <cell r="I909" t="str">
            <v>神经内科</v>
          </cell>
        </row>
        <row r="909">
          <cell r="M909">
            <v>0</v>
          </cell>
          <cell r="N909">
            <v>0</v>
          </cell>
          <cell r="O909">
            <v>0</v>
          </cell>
          <cell r="P909">
            <v>0</v>
          </cell>
          <cell r="Q909">
            <v>0</v>
          </cell>
          <cell r="R909">
            <v>0</v>
          </cell>
          <cell r="S909">
            <v>0</v>
          </cell>
          <cell r="T909">
            <v>0</v>
          </cell>
          <cell r="U909">
            <v>0</v>
          </cell>
          <cell r="V909">
            <v>0</v>
          </cell>
          <cell r="W909">
            <v>0</v>
          </cell>
          <cell r="X909">
            <v>100</v>
          </cell>
          <cell r="Y909">
            <v>21</v>
          </cell>
        </row>
        <row r="910">
          <cell r="B910" t="str">
            <v>7AO222</v>
          </cell>
          <cell r="C910">
            <v>-17412</v>
          </cell>
          <cell r="D910" t="str">
            <v>内科</v>
          </cell>
          <cell r="E910">
            <v>18967760021</v>
          </cell>
          <cell r="F910" t="str">
            <v>2022年</v>
          </cell>
          <cell r="G910" t="str">
            <v>规培研究生</v>
          </cell>
          <cell r="H910" t="str">
            <v>无</v>
          </cell>
          <cell r="I910" t="str">
            <v>神经内科</v>
          </cell>
        </row>
        <row r="910">
          <cell r="M910">
            <v>0</v>
          </cell>
          <cell r="N910">
            <v>0</v>
          </cell>
          <cell r="O910">
            <v>0</v>
          </cell>
          <cell r="P910">
            <v>0</v>
          </cell>
          <cell r="Q910">
            <v>0</v>
          </cell>
          <cell r="R910">
            <v>0</v>
          </cell>
          <cell r="S910">
            <v>0</v>
          </cell>
          <cell r="T910">
            <v>0</v>
          </cell>
          <cell r="U910">
            <v>0</v>
          </cell>
          <cell r="V910">
            <v>0</v>
          </cell>
          <cell r="W910">
            <v>0</v>
          </cell>
          <cell r="X910">
            <v>100</v>
          </cell>
          <cell r="Y910">
            <v>21</v>
          </cell>
        </row>
        <row r="911">
          <cell r="B911" t="str">
            <v>7AO223</v>
          </cell>
          <cell r="C911">
            <v>-17413</v>
          </cell>
          <cell r="D911" t="str">
            <v>内科</v>
          </cell>
          <cell r="E911">
            <v>15868757770</v>
          </cell>
          <cell r="F911" t="str">
            <v>2022年</v>
          </cell>
          <cell r="G911" t="str">
            <v>规培研究生</v>
          </cell>
          <cell r="H911" t="str">
            <v>无</v>
          </cell>
          <cell r="I911" t="str">
            <v>皮肤科</v>
          </cell>
        </row>
        <row r="911">
          <cell r="M911">
            <v>0</v>
          </cell>
          <cell r="N911">
            <v>0</v>
          </cell>
          <cell r="O911">
            <v>0</v>
          </cell>
          <cell r="P911">
            <v>0</v>
          </cell>
          <cell r="Q911">
            <v>0</v>
          </cell>
          <cell r="R911">
            <v>0</v>
          </cell>
          <cell r="S911">
            <v>0</v>
          </cell>
          <cell r="T911">
            <v>0</v>
          </cell>
          <cell r="U911">
            <v>0</v>
          </cell>
          <cell r="V911">
            <v>0</v>
          </cell>
          <cell r="W911">
            <v>0</v>
          </cell>
          <cell r="X911">
            <v>100</v>
          </cell>
          <cell r="Y911">
            <v>21</v>
          </cell>
        </row>
        <row r="912">
          <cell r="B912" t="str">
            <v>7AO224</v>
          </cell>
          <cell r="C912">
            <v>-17414</v>
          </cell>
          <cell r="D912" t="str">
            <v>内科</v>
          </cell>
          <cell r="E912">
            <v>13046297713</v>
          </cell>
          <cell r="F912" t="str">
            <v>2022年</v>
          </cell>
          <cell r="G912" t="str">
            <v>规培研究生</v>
          </cell>
          <cell r="H912" t="str">
            <v>无</v>
          </cell>
          <cell r="I912" t="str">
            <v>内分泌科</v>
          </cell>
        </row>
        <row r="912">
          <cell r="M912">
            <v>0</v>
          </cell>
          <cell r="N912">
            <v>0</v>
          </cell>
          <cell r="O912">
            <v>0</v>
          </cell>
          <cell r="P912">
            <v>0</v>
          </cell>
          <cell r="Q912">
            <v>0</v>
          </cell>
          <cell r="R912">
            <v>0</v>
          </cell>
          <cell r="S912">
            <v>0</v>
          </cell>
          <cell r="T912">
            <v>0</v>
          </cell>
          <cell r="U912">
            <v>0</v>
          </cell>
          <cell r="V912">
            <v>0</v>
          </cell>
          <cell r="W912">
            <v>0</v>
          </cell>
          <cell r="X912">
            <v>100</v>
          </cell>
          <cell r="Y912">
            <v>21</v>
          </cell>
        </row>
        <row r="913">
          <cell r="B913" t="str">
            <v>7AO225</v>
          </cell>
          <cell r="C913">
            <v>-17415</v>
          </cell>
          <cell r="D913" t="str">
            <v>内科</v>
          </cell>
          <cell r="E913">
            <v>13757162237</v>
          </cell>
          <cell r="F913" t="str">
            <v>2022年</v>
          </cell>
          <cell r="G913" t="str">
            <v>规培研究生</v>
          </cell>
          <cell r="H913" t="str">
            <v>无</v>
          </cell>
          <cell r="I913" t="str">
            <v>消化内科</v>
          </cell>
        </row>
        <row r="913">
          <cell r="M913">
            <v>0</v>
          </cell>
          <cell r="N913">
            <v>0</v>
          </cell>
          <cell r="O913">
            <v>0</v>
          </cell>
          <cell r="P913">
            <v>0</v>
          </cell>
          <cell r="Q913">
            <v>0</v>
          </cell>
          <cell r="R913">
            <v>0</v>
          </cell>
          <cell r="S913" t="e">
            <v>#N/A</v>
          </cell>
          <cell r="T913">
            <v>0</v>
          </cell>
          <cell r="U913" t="e">
            <v>#N/A</v>
          </cell>
          <cell r="V913">
            <v>0</v>
          </cell>
          <cell r="W913">
            <v>0</v>
          </cell>
          <cell r="X913">
            <v>100</v>
          </cell>
          <cell r="Y913">
            <v>21</v>
          </cell>
        </row>
        <row r="914">
          <cell r="B914" t="str">
            <v>7AO226</v>
          </cell>
          <cell r="C914">
            <v>-17416</v>
          </cell>
          <cell r="D914" t="str">
            <v>内科</v>
          </cell>
          <cell r="E914">
            <v>18267856667</v>
          </cell>
          <cell r="F914" t="str">
            <v>2022年</v>
          </cell>
          <cell r="G914" t="str">
            <v>规培研究生</v>
          </cell>
          <cell r="H914" t="str">
            <v>无</v>
          </cell>
          <cell r="I914" t="str">
            <v>神经内科</v>
          </cell>
        </row>
        <row r="914">
          <cell r="M914">
            <v>0</v>
          </cell>
          <cell r="N914">
            <v>0</v>
          </cell>
          <cell r="O914">
            <v>0</v>
          </cell>
          <cell r="P914">
            <v>0</v>
          </cell>
          <cell r="Q914">
            <v>0</v>
          </cell>
          <cell r="R914">
            <v>0</v>
          </cell>
          <cell r="S914">
            <v>0</v>
          </cell>
          <cell r="T914">
            <v>0</v>
          </cell>
          <cell r="U914">
            <v>0</v>
          </cell>
          <cell r="V914">
            <v>0</v>
          </cell>
          <cell r="W914">
            <v>0</v>
          </cell>
          <cell r="X914">
            <v>100</v>
          </cell>
          <cell r="Y914">
            <v>21</v>
          </cell>
        </row>
        <row r="915">
          <cell r="B915" t="str">
            <v>7AO227</v>
          </cell>
          <cell r="C915">
            <v>-17417</v>
          </cell>
          <cell r="D915" t="str">
            <v>内科</v>
          </cell>
          <cell r="E915">
            <v>18705883912</v>
          </cell>
          <cell r="F915" t="str">
            <v>2022年</v>
          </cell>
          <cell r="G915" t="str">
            <v>规培研究生</v>
          </cell>
          <cell r="H915" t="str">
            <v>无</v>
          </cell>
          <cell r="I915" t="str">
            <v>心血管内科</v>
          </cell>
        </row>
        <row r="915">
          <cell r="M915">
            <v>0</v>
          </cell>
          <cell r="N915">
            <v>0</v>
          </cell>
          <cell r="O915">
            <v>0</v>
          </cell>
          <cell r="P915">
            <v>0</v>
          </cell>
          <cell r="Q915">
            <v>0</v>
          </cell>
          <cell r="R915">
            <v>0</v>
          </cell>
          <cell r="S915">
            <v>0</v>
          </cell>
          <cell r="T915">
            <v>0</v>
          </cell>
          <cell r="U915">
            <v>0</v>
          </cell>
          <cell r="V915">
            <v>0</v>
          </cell>
          <cell r="W915">
            <v>0</v>
          </cell>
          <cell r="X915">
            <v>100</v>
          </cell>
          <cell r="Y915">
            <v>21</v>
          </cell>
        </row>
        <row r="916">
          <cell r="B916" t="str">
            <v>7AO228</v>
          </cell>
          <cell r="C916">
            <v>-17418</v>
          </cell>
          <cell r="D916" t="str">
            <v>内科</v>
          </cell>
          <cell r="E916">
            <v>13588325840</v>
          </cell>
          <cell r="F916" t="str">
            <v>2022年</v>
          </cell>
          <cell r="G916" t="str">
            <v>规培研究生</v>
          </cell>
          <cell r="H916" t="str">
            <v>无</v>
          </cell>
          <cell r="I916" t="str">
            <v>风湿免疫科</v>
          </cell>
        </row>
        <row r="916">
          <cell r="M916">
            <v>0</v>
          </cell>
          <cell r="N916">
            <v>0</v>
          </cell>
          <cell r="O916">
            <v>0</v>
          </cell>
          <cell r="P916">
            <v>0</v>
          </cell>
          <cell r="Q916">
            <v>0</v>
          </cell>
          <cell r="R916">
            <v>0</v>
          </cell>
          <cell r="S916">
            <v>0</v>
          </cell>
          <cell r="T916">
            <v>0</v>
          </cell>
          <cell r="U916">
            <v>0</v>
          </cell>
          <cell r="V916">
            <v>0</v>
          </cell>
          <cell r="W916">
            <v>0</v>
          </cell>
          <cell r="X916">
            <v>100</v>
          </cell>
          <cell r="Y916">
            <v>21</v>
          </cell>
        </row>
        <row r="917">
          <cell r="B917" t="str">
            <v>7AO229</v>
          </cell>
          <cell r="C917">
            <v>-17419</v>
          </cell>
          <cell r="D917" t="str">
            <v>内科</v>
          </cell>
          <cell r="E917">
            <v>13968813671</v>
          </cell>
          <cell r="F917" t="str">
            <v>2022年</v>
          </cell>
          <cell r="G917" t="str">
            <v>规培研究生</v>
          </cell>
          <cell r="H917" t="str">
            <v>无</v>
          </cell>
          <cell r="I917" t="str">
            <v>感染科</v>
          </cell>
        </row>
        <row r="917">
          <cell r="M917">
            <v>0</v>
          </cell>
          <cell r="N917">
            <v>0</v>
          </cell>
          <cell r="O917">
            <v>0</v>
          </cell>
          <cell r="P917">
            <v>0</v>
          </cell>
          <cell r="Q917">
            <v>0</v>
          </cell>
          <cell r="R917">
            <v>0</v>
          </cell>
          <cell r="S917">
            <v>0</v>
          </cell>
          <cell r="T917">
            <v>0</v>
          </cell>
          <cell r="U917">
            <v>0</v>
          </cell>
          <cell r="V917">
            <v>0</v>
          </cell>
          <cell r="W917">
            <v>0</v>
          </cell>
          <cell r="X917">
            <v>100</v>
          </cell>
          <cell r="Y917">
            <v>21</v>
          </cell>
        </row>
        <row r="918">
          <cell r="B918" t="str">
            <v>7AO230</v>
          </cell>
          <cell r="C918">
            <v>-17420</v>
          </cell>
          <cell r="D918" t="str">
            <v>内科</v>
          </cell>
          <cell r="E918">
            <v>15157220482</v>
          </cell>
          <cell r="F918" t="str">
            <v>2022年</v>
          </cell>
          <cell r="G918" t="str">
            <v>规培研究生</v>
          </cell>
          <cell r="H918" t="str">
            <v>无</v>
          </cell>
          <cell r="I918" t="str">
            <v>内分泌科</v>
          </cell>
        </row>
        <row r="918">
          <cell r="M918">
            <v>0</v>
          </cell>
          <cell r="N918">
            <v>0</v>
          </cell>
          <cell r="O918">
            <v>20</v>
          </cell>
          <cell r="P918">
            <v>20</v>
          </cell>
          <cell r="Q918">
            <v>0</v>
          </cell>
          <cell r="R918">
            <v>0</v>
          </cell>
          <cell r="S918">
            <v>0</v>
          </cell>
          <cell r="T918">
            <v>0</v>
          </cell>
          <cell r="U918">
            <v>0</v>
          </cell>
          <cell r="V918">
            <v>0</v>
          </cell>
          <cell r="W918">
            <v>0</v>
          </cell>
          <cell r="X918">
            <v>100</v>
          </cell>
          <cell r="Y918">
            <v>21</v>
          </cell>
        </row>
        <row r="919">
          <cell r="B919" t="str">
            <v>7AO231</v>
          </cell>
          <cell r="C919">
            <v>-17421</v>
          </cell>
          <cell r="D919" t="str">
            <v>内科</v>
          </cell>
          <cell r="E919">
            <v>13736725168</v>
          </cell>
          <cell r="F919" t="str">
            <v>2022年</v>
          </cell>
          <cell r="G919" t="str">
            <v>规培研究生</v>
          </cell>
          <cell r="H919" t="str">
            <v>无</v>
          </cell>
          <cell r="I919" t="str">
            <v>肾内科</v>
          </cell>
        </row>
        <row r="919">
          <cell r="M919">
            <v>0</v>
          </cell>
          <cell r="N919">
            <v>0</v>
          </cell>
          <cell r="O919">
            <v>0</v>
          </cell>
          <cell r="P919">
            <v>0</v>
          </cell>
          <cell r="Q919">
            <v>0</v>
          </cell>
          <cell r="R919">
            <v>0</v>
          </cell>
          <cell r="S919">
            <v>0</v>
          </cell>
          <cell r="T919">
            <v>0</v>
          </cell>
          <cell r="U919">
            <v>0</v>
          </cell>
          <cell r="V919">
            <v>0</v>
          </cell>
          <cell r="W919">
            <v>0</v>
          </cell>
          <cell r="X919">
            <v>100</v>
          </cell>
          <cell r="Y919">
            <v>21</v>
          </cell>
        </row>
        <row r="920">
          <cell r="B920" t="str">
            <v>7AO232</v>
          </cell>
          <cell r="C920">
            <v>-17422</v>
          </cell>
          <cell r="D920" t="str">
            <v>内科</v>
          </cell>
          <cell r="E920">
            <v>13750761253</v>
          </cell>
          <cell r="F920" t="str">
            <v>2022年</v>
          </cell>
          <cell r="G920" t="str">
            <v>规培研究生</v>
          </cell>
          <cell r="H920" t="str">
            <v>无</v>
          </cell>
          <cell r="I920" t="str">
            <v>血液内科</v>
          </cell>
        </row>
        <row r="920">
          <cell r="M920">
            <v>0</v>
          </cell>
          <cell r="N920">
            <v>0</v>
          </cell>
          <cell r="O920">
            <v>0</v>
          </cell>
          <cell r="P920">
            <v>0</v>
          </cell>
          <cell r="Q920">
            <v>0</v>
          </cell>
          <cell r="R920">
            <v>0</v>
          </cell>
          <cell r="S920">
            <v>0</v>
          </cell>
          <cell r="T920">
            <v>0</v>
          </cell>
          <cell r="U920">
            <v>0</v>
          </cell>
          <cell r="V920">
            <v>0</v>
          </cell>
          <cell r="W920">
            <v>0</v>
          </cell>
          <cell r="X920">
            <v>100</v>
          </cell>
          <cell r="Y920">
            <v>21</v>
          </cell>
        </row>
        <row r="921">
          <cell r="B921" t="str">
            <v>7AO233</v>
          </cell>
          <cell r="C921">
            <v>-17423</v>
          </cell>
          <cell r="D921" t="str">
            <v>内科</v>
          </cell>
          <cell r="E921">
            <v>15257716567</v>
          </cell>
          <cell r="F921" t="str">
            <v>2022年</v>
          </cell>
          <cell r="G921" t="str">
            <v>规培研究生</v>
          </cell>
          <cell r="H921" t="str">
            <v>无</v>
          </cell>
          <cell r="I921" t="str">
            <v>神经内科</v>
          </cell>
        </row>
        <row r="921">
          <cell r="M921">
            <v>0</v>
          </cell>
          <cell r="N921">
            <v>0</v>
          </cell>
          <cell r="O921">
            <v>0</v>
          </cell>
          <cell r="P921">
            <v>0</v>
          </cell>
          <cell r="Q921">
            <v>0</v>
          </cell>
          <cell r="R921">
            <v>0</v>
          </cell>
          <cell r="S921">
            <v>0</v>
          </cell>
          <cell r="T921">
            <v>0</v>
          </cell>
          <cell r="U921">
            <v>0</v>
          </cell>
          <cell r="V921">
            <v>0</v>
          </cell>
          <cell r="W921">
            <v>0</v>
          </cell>
          <cell r="X921">
            <v>100</v>
          </cell>
          <cell r="Y921">
            <v>21</v>
          </cell>
        </row>
        <row r="922">
          <cell r="B922" t="str">
            <v>7AO234</v>
          </cell>
          <cell r="C922">
            <v>-17424</v>
          </cell>
          <cell r="D922" t="str">
            <v>内科</v>
          </cell>
          <cell r="E922">
            <v>13265062771</v>
          </cell>
          <cell r="F922" t="str">
            <v>2022年</v>
          </cell>
          <cell r="G922" t="str">
            <v>规培研究生</v>
          </cell>
          <cell r="H922" t="str">
            <v>无</v>
          </cell>
          <cell r="I922" t="str">
            <v>神经内科</v>
          </cell>
        </row>
        <row r="922">
          <cell r="L922">
            <v>20</v>
          </cell>
          <cell r="M922">
            <v>20</v>
          </cell>
          <cell r="N922">
            <v>0</v>
          </cell>
          <cell r="O922">
            <v>0</v>
          </cell>
          <cell r="P922">
            <v>20</v>
          </cell>
          <cell r="Q922">
            <v>0</v>
          </cell>
          <cell r="R922">
            <v>0</v>
          </cell>
          <cell r="S922">
            <v>0</v>
          </cell>
          <cell r="T922">
            <v>0</v>
          </cell>
          <cell r="U922">
            <v>0</v>
          </cell>
          <cell r="V922">
            <v>0</v>
          </cell>
          <cell r="W922">
            <v>0</v>
          </cell>
          <cell r="X922">
            <v>100</v>
          </cell>
          <cell r="Y922">
            <v>21</v>
          </cell>
        </row>
        <row r="923">
          <cell r="B923" t="str">
            <v>7AO236</v>
          </cell>
          <cell r="C923">
            <v>-17426</v>
          </cell>
          <cell r="D923" t="str">
            <v>内科</v>
          </cell>
          <cell r="E923">
            <v>13732053328</v>
          </cell>
          <cell r="F923" t="str">
            <v>2022年</v>
          </cell>
          <cell r="G923" t="str">
            <v>规培研究生</v>
          </cell>
          <cell r="H923" t="str">
            <v>无</v>
          </cell>
          <cell r="I923" t="str">
            <v>皮肤科</v>
          </cell>
        </row>
        <row r="923">
          <cell r="M923">
            <v>0</v>
          </cell>
          <cell r="N923">
            <v>0</v>
          </cell>
          <cell r="O923">
            <v>0</v>
          </cell>
          <cell r="P923">
            <v>0</v>
          </cell>
          <cell r="Q923">
            <v>0</v>
          </cell>
          <cell r="R923">
            <v>0</v>
          </cell>
          <cell r="S923" t="e">
            <v>#N/A</v>
          </cell>
          <cell r="T923">
            <v>0</v>
          </cell>
          <cell r="U923" t="e">
            <v>#N/A</v>
          </cell>
          <cell r="V923">
            <v>0</v>
          </cell>
          <cell r="W923">
            <v>0</v>
          </cell>
          <cell r="X923">
            <v>100</v>
          </cell>
          <cell r="Y923">
            <v>21</v>
          </cell>
        </row>
        <row r="924">
          <cell r="B924" t="str">
            <v>7AO237</v>
          </cell>
          <cell r="C924">
            <v>-17427</v>
          </cell>
          <cell r="D924" t="str">
            <v>内科</v>
          </cell>
          <cell r="E924">
            <v>15869639178</v>
          </cell>
          <cell r="F924" t="str">
            <v>2022年</v>
          </cell>
          <cell r="G924" t="str">
            <v>规培研究生</v>
          </cell>
          <cell r="H924" t="str">
            <v>无</v>
          </cell>
          <cell r="I924" t="str">
            <v>消化内科</v>
          </cell>
        </row>
        <row r="924">
          <cell r="M924">
            <v>0</v>
          </cell>
          <cell r="N924">
            <v>0</v>
          </cell>
          <cell r="O924">
            <v>0</v>
          </cell>
          <cell r="P924">
            <v>0</v>
          </cell>
          <cell r="Q924">
            <v>0</v>
          </cell>
          <cell r="R924">
            <v>0</v>
          </cell>
          <cell r="S924">
            <v>0</v>
          </cell>
          <cell r="T924">
            <v>0</v>
          </cell>
          <cell r="U924">
            <v>0</v>
          </cell>
          <cell r="V924">
            <v>0</v>
          </cell>
          <cell r="W924">
            <v>0</v>
          </cell>
          <cell r="X924">
            <v>100</v>
          </cell>
          <cell r="Y924">
            <v>21</v>
          </cell>
        </row>
        <row r="925">
          <cell r="B925" t="str">
            <v>7AO238</v>
          </cell>
          <cell r="C925">
            <v>-17428</v>
          </cell>
          <cell r="D925" t="str">
            <v>内科</v>
          </cell>
          <cell r="E925">
            <v>17855857966</v>
          </cell>
          <cell r="F925" t="str">
            <v>2022年</v>
          </cell>
          <cell r="G925" t="str">
            <v>规培研究生</v>
          </cell>
          <cell r="H925" t="str">
            <v>无</v>
          </cell>
          <cell r="I925" t="str">
            <v>呼吸内科</v>
          </cell>
        </row>
        <row r="925">
          <cell r="M925">
            <v>0</v>
          </cell>
          <cell r="N925">
            <v>0</v>
          </cell>
          <cell r="O925">
            <v>0</v>
          </cell>
          <cell r="P925">
            <v>0</v>
          </cell>
          <cell r="Q925">
            <v>0</v>
          </cell>
          <cell r="R925">
            <v>0</v>
          </cell>
          <cell r="S925">
            <v>0</v>
          </cell>
          <cell r="T925">
            <v>0</v>
          </cell>
          <cell r="U925">
            <v>0</v>
          </cell>
          <cell r="V925">
            <v>0</v>
          </cell>
          <cell r="W925">
            <v>0</v>
          </cell>
          <cell r="X925">
            <v>100</v>
          </cell>
          <cell r="Y925">
            <v>21</v>
          </cell>
        </row>
        <row r="926">
          <cell r="B926" t="str">
            <v>7AO239</v>
          </cell>
          <cell r="C926">
            <v>-17429</v>
          </cell>
          <cell r="D926" t="str">
            <v>内科</v>
          </cell>
          <cell r="E926">
            <v>18791057017</v>
          </cell>
          <cell r="F926" t="str">
            <v>2022年</v>
          </cell>
          <cell r="G926" t="str">
            <v>规培研究生</v>
          </cell>
          <cell r="H926" t="str">
            <v>无</v>
          </cell>
          <cell r="I926" t="str">
            <v>心血管内科</v>
          </cell>
          <cell r="J926">
            <v>20</v>
          </cell>
        </row>
        <row r="926">
          <cell r="L926">
            <v>20</v>
          </cell>
          <cell r="M926">
            <v>40</v>
          </cell>
          <cell r="N926">
            <v>20</v>
          </cell>
          <cell r="O926">
            <v>0</v>
          </cell>
          <cell r="P926">
            <v>60</v>
          </cell>
          <cell r="Q926">
            <v>0</v>
          </cell>
          <cell r="R926">
            <v>0</v>
          </cell>
          <cell r="S926">
            <v>0</v>
          </cell>
          <cell r="T926">
            <v>0</v>
          </cell>
          <cell r="U926">
            <v>0</v>
          </cell>
          <cell r="V926">
            <v>0</v>
          </cell>
          <cell r="W926">
            <v>0</v>
          </cell>
          <cell r="X926">
            <v>100</v>
          </cell>
          <cell r="Y926">
            <v>21</v>
          </cell>
        </row>
        <row r="927">
          <cell r="B927" t="str">
            <v>7AO240</v>
          </cell>
          <cell r="C927">
            <v>-17430</v>
          </cell>
          <cell r="D927" t="str">
            <v>内科</v>
          </cell>
          <cell r="E927">
            <v>15168511181</v>
          </cell>
          <cell r="F927" t="str">
            <v>2022年</v>
          </cell>
          <cell r="G927" t="str">
            <v>规培研究生</v>
          </cell>
          <cell r="H927" t="str">
            <v>无</v>
          </cell>
          <cell r="I927" t="str">
            <v>风湿免疫科</v>
          </cell>
        </row>
        <row r="927">
          <cell r="M927">
            <v>0</v>
          </cell>
          <cell r="N927">
            <v>0</v>
          </cell>
          <cell r="O927">
            <v>0</v>
          </cell>
          <cell r="P927">
            <v>0</v>
          </cell>
          <cell r="Q927">
            <v>0</v>
          </cell>
          <cell r="R927">
            <v>0</v>
          </cell>
          <cell r="S927">
            <v>0</v>
          </cell>
          <cell r="T927">
            <v>0</v>
          </cell>
          <cell r="U927">
            <v>0</v>
          </cell>
          <cell r="V927">
            <v>0</v>
          </cell>
          <cell r="W927">
            <v>0</v>
          </cell>
          <cell r="X927">
            <v>100</v>
          </cell>
          <cell r="Y927">
            <v>21</v>
          </cell>
        </row>
        <row r="928">
          <cell r="B928" t="str">
            <v>7AO241</v>
          </cell>
          <cell r="C928">
            <v>-17431</v>
          </cell>
          <cell r="D928" t="str">
            <v>内科</v>
          </cell>
          <cell r="E928">
            <v>18267720028</v>
          </cell>
          <cell r="F928" t="str">
            <v>2022年</v>
          </cell>
          <cell r="G928" t="str">
            <v>规培研究生</v>
          </cell>
          <cell r="H928" t="str">
            <v>无</v>
          </cell>
          <cell r="I928" t="str">
            <v>感染科</v>
          </cell>
        </row>
        <row r="928">
          <cell r="M928">
            <v>0</v>
          </cell>
          <cell r="N928">
            <v>0</v>
          </cell>
          <cell r="O928">
            <v>0</v>
          </cell>
          <cell r="P928">
            <v>0</v>
          </cell>
          <cell r="Q928">
            <v>0</v>
          </cell>
          <cell r="R928">
            <v>0</v>
          </cell>
          <cell r="S928">
            <v>0</v>
          </cell>
          <cell r="T928">
            <v>0</v>
          </cell>
          <cell r="U928">
            <v>0</v>
          </cell>
          <cell r="V928">
            <v>0</v>
          </cell>
          <cell r="W928">
            <v>0</v>
          </cell>
          <cell r="X928">
            <v>100</v>
          </cell>
          <cell r="Y928">
            <v>21</v>
          </cell>
        </row>
        <row r="929">
          <cell r="B929" t="str">
            <v>7AO242</v>
          </cell>
          <cell r="C929">
            <v>-17432</v>
          </cell>
          <cell r="D929" t="str">
            <v>内科</v>
          </cell>
          <cell r="E929">
            <v>15857799378</v>
          </cell>
          <cell r="F929" t="str">
            <v>2022年</v>
          </cell>
          <cell r="G929" t="str">
            <v>规培研究生</v>
          </cell>
          <cell r="H929" t="str">
            <v>无</v>
          </cell>
          <cell r="I929" t="str">
            <v>内分泌科</v>
          </cell>
        </row>
        <row r="929">
          <cell r="M929">
            <v>0</v>
          </cell>
          <cell r="N929">
            <v>0</v>
          </cell>
          <cell r="O929">
            <v>0</v>
          </cell>
          <cell r="P929">
            <v>0</v>
          </cell>
          <cell r="Q929">
            <v>0</v>
          </cell>
          <cell r="R929">
            <v>0</v>
          </cell>
          <cell r="S929">
            <v>0</v>
          </cell>
          <cell r="T929">
            <v>0</v>
          </cell>
          <cell r="U929">
            <v>0</v>
          </cell>
          <cell r="V929">
            <v>0</v>
          </cell>
          <cell r="W929">
            <v>0</v>
          </cell>
          <cell r="X929">
            <v>100</v>
          </cell>
          <cell r="Y929">
            <v>21</v>
          </cell>
        </row>
        <row r="930">
          <cell r="B930" t="str">
            <v>7AO243</v>
          </cell>
          <cell r="C930">
            <v>-17433</v>
          </cell>
          <cell r="D930" t="str">
            <v>内科</v>
          </cell>
          <cell r="E930">
            <v>13968813500</v>
          </cell>
          <cell r="F930" t="str">
            <v>2022年</v>
          </cell>
          <cell r="G930" t="str">
            <v>规培研究生</v>
          </cell>
          <cell r="H930" t="str">
            <v>无</v>
          </cell>
          <cell r="I930" t="str">
            <v>肾内科</v>
          </cell>
        </row>
        <row r="930">
          <cell r="L930">
            <v>20</v>
          </cell>
          <cell r="M930">
            <v>20</v>
          </cell>
          <cell r="N930">
            <v>0</v>
          </cell>
          <cell r="O930">
            <v>40</v>
          </cell>
          <cell r="P930">
            <v>60</v>
          </cell>
          <cell r="Q930">
            <v>0</v>
          </cell>
          <cell r="R930">
            <v>0</v>
          </cell>
          <cell r="S930">
            <v>0</v>
          </cell>
          <cell r="T930">
            <v>0</v>
          </cell>
          <cell r="U930">
            <v>0</v>
          </cell>
          <cell r="V930">
            <v>0</v>
          </cell>
          <cell r="W930">
            <v>0</v>
          </cell>
          <cell r="X930">
            <v>100</v>
          </cell>
          <cell r="Y930">
            <v>21</v>
          </cell>
        </row>
        <row r="931">
          <cell r="B931" t="str">
            <v>7AO244</v>
          </cell>
          <cell r="C931">
            <v>-17434</v>
          </cell>
          <cell r="D931" t="str">
            <v>内科</v>
          </cell>
          <cell r="E931">
            <v>15058359776</v>
          </cell>
          <cell r="F931" t="str">
            <v>2022年</v>
          </cell>
          <cell r="G931" t="str">
            <v>规培研究生</v>
          </cell>
          <cell r="H931" t="str">
            <v>无</v>
          </cell>
          <cell r="I931" t="str">
            <v>血液内科</v>
          </cell>
        </row>
        <row r="931">
          <cell r="M931">
            <v>0</v>
          </cell>
          <cell r="N931">
            <v>0</v>
          </cell>
          <cell r="O931">
            <v>0</v>
          </cell>
          <cell r="P931">
            <v>0</v>
          </cell>
          <cell r="Q931">
            <v>0</v>
          </cell>
          <cell r="R931">
            <v>0</v>
          </cell>
          <cell r="S931">
            <v>0</v>
          </cell>
          <cell r="T931">
            <v>0</v>
          </cell>
          <cell r="U931">
            <v>0</v>
          </cell>
          <cell r="V931">
            <v>0</v>
          </cell>
          <cell r="W931">
            <v>0</v>
          </cell>
          <cell r="X931">
            <v>100</v>
          </cell>
          <cell r="Y931">
            <v>21</v>
          </cell>
        </row>
        <row r="932">
          <cell r="B932" t="str">
            <v>7AO245</v>
          </cell>
          <cell r="C932">
            <v>-17435</v>
          </cell>
          <cell r="D932" t="str">
            <v>内科</v>
          </cell>
          <cell r="E932">
            <v>13646525075</v>
          </cell>
          <cell r="F932" t="str">
            <v>2022年</v>
          </cell>
          <cell r="G932" t="str">
            <v>规培研究生</v>
          </cell>
          <cell r="H932" t="str">
            <v>无</v>
          </cell>
          <cell r="I932" t="str">
            <v>神经内科</v>
          </cell>
        </row>
        <row r="932">
          <cell r="M932">
            <v>0</v>
          </cell>
          <cell r="N932">
            <v>0</v>
          </cell>
          <cell r="O932">
            <v>0</v>
          </cell>
          <cell r="P932">
            <v>0</v>
          </cell>
          <cell r="Q932">
            <v>0</v>
          </cell>
          <cell r="R932">
            <v>0</v>
          </cell>
          <cell r="S932">
            <v>0</v>
          </cell>
          <cell r="T932">
            <v>0</v>
          </cell>
          <cell r="U932">
            <v>0</v>
          </cell>
          <cell r="V932">
            <v>0</v>
          </cell>
          <cell r="W932">
            <v>0</v>
          </cell>
          <cell r="X932">
            <v>100</v>
          </cell>
          <cell r="Y932">
            <v>21</v>
          </cell>
        </row>
        <row r="933">
          <cell r="B933" t="str">
            <v>7AO246</v>
          </cell>
          <cell r="C933">
            <v>-17436</v>
          </cell>
          <cell r="D933" t="str">
            <v>内科</v>
          </cell>
          <cell r="E933">
            <v>18855041321</v>
          </cell>
          <cell r="F933" t="str">
            <v>2022年</v>
          </cell>
          <cell r="G933" t="str">
            <v>规培研究生</v>
          </cell>
          <cell r="H933" t="str">
            <v>无</v>
          </cell>
          <cell r="I933" t="str">
            <v>神经内科</v>
          </cell>
        </row>
        <row r="933">
          <cell r="M933">
            <v>0</v>
          </cell>
          <cell r="N933">
            <v>0</v>
          </cell>
          <cell r="O933">
            <v>0</v>
          </cell>
          <cell r="P933">
            <v>0</v>
          </cell>
          <cell r="Q933">
            <v>0</v>
          </cell>
          <cell r="R933">
            <v>0</v>
          </cell>
          <cell r="S933">
            <v>0</v>
          </cell>
          <cell r="T933">
            <v>0</v>
          </cell>
          <cell r="U933">
            <v>0</v>
          </cell>
          <cell r="V933">
            <v>0</v>
          </cell>
          <cell r="W933">
            <v>0</v>
          </cell>
          <cell r="X933">
            <v>100</v>
          </cell>
          <cell r="Y933">
            <v>21</v>
          </cell>
        </row>
        <row r="934">
          <cell r="B934" t="str">
            <v>7AO248</v>
          </cell>
          <cell r="C934">
            <v>-17438</v>
          </cell>
          <cell r="D934" t="str">
            <v>内科</v>
          </cell>
          <cell r="E934">
            <v>15397323890</v>
          </cell>
          <cell r="F934" t="str">
            <v>2022年</v>
          </cell>
          <cell r="G934" t="str">
            <v>规培研究生</v>
          </cell>
          <cell r="H934" t="str">
            <v>无</v>
          </cell>
          <cell r="I934" t="str">
            <v>老年病房</v>
          </cell>
        </row>
        <row r="934">
          <cell r="K934">
            <v>20</v>
          </cell>
        </row>
        <row r="934">
          <cell r="M934">
            <v>20</v>
          </cell>
          <cell r="N934">
            <v>0</v>
          </cell>
          <cell r="O934">
            <v>0</v>
          </cell>
          <cell r="P934">
            <v>20</v>
          </cell>
          <cell r="Q934">
            <v>0</v>
          </cell>
          <cell r="R934">
            <v>0</v>
          </cell>
          <cell r="S934">
            <v>0</v>
          </cell>
          <cell r="T934">
            <v>0</v>
          </cell>
          <cell r="U934">
            <v>0</v>
          </cell>
          <cell r="V934">
            <v>0</v>
          </cell>
          <cell r="W934">
            <v>0</v>
          </cell>
          <cell r="X934">
            <v>100</v>
          </cell>
          <cell r="Y934">
            <v>21</v>
          </cell>
        </row>
        <row r="935">
          <cell r="B935" t="str">
            <v>7AO249</v>
          </cell>
          <cell r="C935">
            <v>-17439</v>
          </cell>
          <cell r="D935" t="str">
            <v>内科</v>
          </cell>
          <cell r="E935">
            <v>18268341930</v>
          </cell>
          <cell r="F935" t="str">
            <v>2022年</v>
          </cell>
          <cell r="G935" t="str">
            <v>规培研究生</v>
          </cell>
          <cell r="H935" t="str">
            <v>无</v>
          </cell>
          <cell r="I935" t="str">
            <v>消化内科</v>
          </cell>
        </row>
        <row r="935">
          <cell r="M935">
            <v>0</v>
          </cell>
          <cell r="N935">
            <v>0</v>
          </cell>
          <cell r="O935">
            <v>0</v>
          </cell>
          <cell r="P935">
            <v>0</v>
          </cell>
          <cell r="Q935">
            <v>0</v>
          </cell>
          <cell r="R935">
            <v>0</v>
          </cell>
          <cell r="S935">
            <v>0</v>
          </cell>
          <cell r="T935">
            <v>0</v>
          </cell>
          <cell r="U935">
            <v>0</v>
          </cell>
          <cell r="V935">
            <v>0</v>
          </cell>
          <cell r="W935">
            <v>0</v>
          </cell>
          <cell r="X935">
            <v>100</v>
          </cell>
          <cell r="Y935">
            <v>21</v>
          </cell>
        </row>
        <row r="936">
          <cell r="B936" t="str">
            <v>7AO250</v>
          </cell>
          <cell r="C936">
            <v>-17440</v>
          </cell>
          <cell r="D936" t="str">
            <v>内科</v>
          </cell>
          <cell r="E936">
            <v>13806680593</v>
          </cell>
          <cell r="F936" t="str">
            <v>2022年</v>
          </cell>
          <cell r="G936" t="str">
            <v>规培研究生</v>
          </cell>
          <cell r="H936" t="str">
            <v>无</v>
          </cell>
          <cell r="I936" t="str">
            <v>神经内科</v>
          </cell>
        </row>
        <row r="936">
          <cell r="M936">
            <v>0</v>
          </cell>
          <cell r="N936">
            <v>0</v>
          </cell>
          <cell r="O936">
            <v>0</v>
          </cell>
          <cell r="P936">
            <v>0</v>
          </cell>
          <cell r="Q936">
            <v>0</v>
          </cell>
          <cell r="R936">
            <v>0</v>
          </cell>
          <cell r="S936">
            <v>0</v>
          </cell>
          <cell r="T936">
            <v>0</v>
          </cell>
          <cell r="U936">
            <v>0</v>
          </cell>
          <cell r="V936">
            <v>0</v>
          </cell>
          <cell r="W936">
            <v>0</v>
          </cell>
          <cell r="X936">
            <v>100</v>
          </cell>
          <cell r="Y936">
            <v>21</v>
          </cell>
        </row>
        <row r="937">
          <cell r="B937" t="str">
            <v>7AO251</v>
          </cell>
          <cell r="C937">
            <v>-17441</v>
          </cell>
          <cell r="D937" t="str">
            <v>内科</v>
          </cell>
          <cell r="E937">
            <v>17336223275</v>
          </cell>
          <cell r="F937" t="str">
            <v>2022年</v>
          </cell>
          <cell r="G937" t="str">
            <v>规培研究生</v>
          </cell>
          <cell r="H937" t="str">
            <v>无</v>
          </cell>
          <cell r="I937" t="str">
            <v>心血管内科</v>
          </cell>
        </row>
        <row r="937">
          <cell r="L937">
            <v>20</v>
          </cell>
          <cell r="M937">
            <v>20</v>
          </cell>
          <cell r="N937">
            <v>0</v>
          </cell>
          <cell r="O937">
            <v>0</v>
          </cell>
          <cell r="P937">
            <v>20</v>
          </cell>
          <cell r="Q937">
            <v>0</v>
          </cell>
          <cell r="R937">
            <v>0</v>
          </cell>
          <cell r="S937">
            <v>0</v>
          </cell>
          <cell r="T937">
            <v>0</v>
          </cell>
          <cell r="U937">
            <v>0</v>
          </cell>
          <cell r="V937">
            <v>0</v>
          </cell>
          <cell r="W937">
            <v>0</v>
          </cell>
          <cell r="X937">
            <v>100</v>
          </cell>
          <cell r="Y937">
            <v>21</v>
          </cell>
        </row>
        <row r="938">
          <cell r="B938" t="str">
            <v>7AO252</v>
          </cell>
          <cell r="C938">
            <v>-17442</v>
          </cell>
          <cell r="D938" t="str">
            <v>内科</v>
          </cell>
          <cell r="E938">
            <v>15890940883</v>
          </cell>
          <cell r="F938" t="str">
            <v>2022年</v>
          </cell>
          <cell r="G938" t="str">
            <v>规培研究生</v>
          </cell>
          <cell r="H938" t="str">
            <v>无</v>
          </cell>
          <cell r="I938" t="str">
            <v>风湿免疫科</v>
          </cell>
        </row>
        <row r="938">
          <cell r="K938">
            <v>20</v>
          </cell>
          <cell r="L938">
            <v>20</v>
          </cell>
          <cell r="M938">
            <v>40</v>
          </cell>
          <cell r="N938">
            <v>20</v>
          </cell>
          <cell r="O938">
            <v>0</v>
          </cell>
          <cell r="P938">
            <v>60</v>
          </cell>
          <cell r="Q938">
            <v>0</v>
          </cell>
          <cell r="R938">
            <v>0</v>
          </cell>
          <cell r="S938">
            <v>0</v>
          </cell>
          <cell r="T938">
            <v>0</v>
          </cell>
          <cell r="U938">
            <v>0</v>
          </cell>
          <cell r="V938">
            <v>0</v>
          </cell>
          <cell r="W938">
            <v>0</v>
          </cell>
          <cell r="X938">
            <v>100</v>
          </cell>
          <cell r="Y938">
            <v>21</v>
          </cell>
        </row>
        <row r="939">
          <cell r="B939" t="str">
            <v>7AO253</v>
          </cell>
          <cell r="C939">
            <v>-17443</v>
          </cell>
          <cell r="D939" t="str">
            <v>内科</v>
          </cell>
          <cell r="E939">
            <v>17857502889</v>
          </cell>
          <cell r="F939" t="str">
            <v>2022年</v>
          </cell>
          <cell r="G939" t="str">
            <v>规培研究生</v>
          </cell>
          <cell r="H939" t="str">
            <v>无</v>
          </cell>
          <cell r="I939" t="str">
            <v>感染科</v>
          </cell>
        </row>
        <row r="939">
          <cell r="L939">
            <v>20</v>
          </cell>
          <cell r="M939">
            <v>20</v>
          </cell>
          <cell r="N939">
            <v>0</v>
          </cell>
          <cell r="O939">
            <v>0</v>
          </cell>
          <cell r="P939">
            <v>20</v>
          </cell>
          <cell r="Q939">
            <v>0</v>
          </cell>
          <cell r="R939">
            <v>0</v>
          </cell>
          <cell r="S939">
            <v>0</v>
          </cell>
          <cell r="T939">
            <v>0</v>
          </cell>
          <cell r="U939">
            <v>0</v>
          </cell>
          <cell r="V939">
            <v>0</v>
          </cell>
          <cell r="W939">
            <v>0</v>
          </cell>
          <cell r="X939">
            <v>100</v>
          </cell>
          <cell r="Y939">
            <v>21</v>
          </cell>
        </row>
        <row r="940">
          <cell r="B940" t="str">
            <v>7AO254</v>
          </cell>
          <cell r="C940">
            <v>-17444</v>
          </cell>
          <cell r="D940" t="str">
            <v>内科</v>
          </cell>
          <cell r="E940">
            <v>18867793908</v>
          </cell>
          <cell r="F940" t="str">
            <v>2022年</v>
          </cell>
          <cell r="G940" t="str">
            <v>规培研究生</v>
          </cell>
          <cell r="H940" t="str">
            <v>无</v>
          </cell>
          <cell r="I940" t="str">
            <v>内分泌科</v>
          </cell>
        </row>
        <row r="940">
          <cell r="M940">
            <v>0</v>
          </cell>
          <cell r="N940">
            <v>0</v>
          </cell>
          <cell r="O940">
            <v>0</v>
          </cell>
          <cell r="P940">
            <v>0</v>
          </cell>
          <cell r="Q940">
            <v>0</v>
          </cell>
          <cell r="R940">
            <v>0</v>
          </cell>
          <cell r="S940">
            <v>0</v>
          </cell>
          <cell r="T940">
            <v>0</v>
          </cell>
          <cell r="U940">
            <v>0</v>
          </cell>
          <cell r="V940">
            <v>0</v>
          </cell>
          <cell r="W940">
            <v>0</v>
          </cell>
          <cell r="X940">
            <v>100</v>
          </cell>
          <cell r="Y940">
            <v>21</v>
          </cell>
        </row>
        <row r="941">
          <cell r="B941" t="str">
            <v>7AO255</v>
          </cell>
          <cell r="C941">
            <v>-17445</v>
          </cell>
          <cell r="D941" t="str">
            <v>内科</v>
          </cell>
          <cell r="E941">
            <v>18840185066</v>
          </cell>
          <cell r="F941" t="str">
            <v>2022年</v>
          </cell>
          <cell r="G941" t="str">
            <v>规培研究生</v>
          </cell>
          <cell r="H941" t="str">
            <v>无</v>
          </cell>
          <cell r="I941" t="str">
            <v>呼吸内科</v>
          </cell>
        </row>
        <row r="941">
          <cell r="M941">
            <v>0</v>
          </cell>
          <cell r="N941">
            <v>20</v>
          </cell>
          <cell r="O941">
            <v>0</v>
          </cell>
          <cell r="P941">
            <v>20</v>
          </cell>
          <cell r="Q941">
            <v>0</v>
          </cell>
          <cell r="R941">
            <v>0</v>
          </cell>
          <cell r="S941">
            <v>0</v>
          </cell>
          <cell r="T941">
            <v>0</v>
          </cell>
          <cell r="U941">
            <v>0</v>
          </cell>
          <cell r="V941">
            <v>0</v>
          </cell>
          <cell r="W941">
            <v>0</v>
          </cell>
          <cell r="X941">
            <v>100</v>
          </cell>
          <cell r="Y941">
            <v>21</v>
          </cell>
        </row>
        <row r="942">
          <cell r="B942" t="str">
            <v>7AO256</v>
          </cell>
          <cell r="C942">
            <v>-17446</v>
          </cell>
          <cell r="D942" t="str">
            <v>内科</v>
          </cell>
          <cell r="E942">
            <v>18858795778</v>
          </cell>
          <cell r="F942" t="str">
            <v>2022年</v>
          </cell>
          <cell r="G942" t="str">
            <v>规培研究生</v>
          </cell>
          <cell r="H942" t="str">
            <v>无</v>
          </cell>
          <cell r="I942" t="str">
            <v>消化内科</v>
          </cell>
        </row>
        <row r="942">
          <cell r="M942">
            <v>0</v>
          </cell>
          <cell r="N942">
            <v>0</v>
          </cell>
          <cell r="O942">
            <v>0</v>
          </cell>
          <cell r="P942">
            <v>0</v>
          </cell>
          <cell r="Q942">
            <v>0</v>
          </cell>
          <cell r="R942">
            <v>0</v>
          </cell>
          <cell r="S942">
            <v>0</v>
          </cell>
          <cell r="T942">
            <v>0</v>
          </cell>
          <cell r="U942">
            <v>0</v>
          </cell>
          <cell r="V942">
            <v>0</v>
          </cell>
          <cell r="W942">
            <v>0</v>
          </cell>
          <cell r="X942">
            <v>100</v>
          </cell>
          <cell r="Y942">
            <v>21</v>
          </cell>
        </row>
        <row r="943">
          <cell r="B943" t="str">
            <v>7AO257</v>
          </cell>
          <cell r="C943">
            <v>-17447</v>
          </cell>
          <cell r="D943" t="str">
            <v>内科</v>
          </cell>
          <cell r="E943">
            <v>15968775668</v>
          </cell>
          <cell r="F943" t="str">
            <v>2022年</v>
          </cell>
          <cell r="G943" t="str">
            <v>规培研究生</v>
          </cell>
          <cell r="H943" t="str">
            <v>无</v>
          </cell>
          <cell r="I943" t="str">
            <v>神经内科</v>
          </cell>
        </row>
        <row r="943">
          <cell r="M943">
            <v>0</v>
          </cell>
          <cell r="N943">
            <v>0</v>
          </cell>
          <cell r="O943">
            <v>0</v>
          </cell>
          <cell r="P943">
            <v>0</v>
          </cell>
          <cell r="Q943">
            <v>0</v>
          </cell>
          <cell r="R943">
            <v>0</v>
          </cell>
          <cell r="S943">
            <v>0</v>
          </cell>
          <cell r="T943">
            <v>0</v>
          </cell>
          <cell r="U943">
            <v>0</v>
          </cell>
          <cell r="V943">
            <v>0</v>
          </cell>
          <cell r="W943">
            <v>0</v>
          </cell>
          <cell r="X943">
            <v>100</v>
          </cell>
          <cell r="Y943">
            <v>21</v>
          </cell>
        </row>
        <row r="944">
          <cell r="B944" t="str">
            <v>7AO258</v>
          </cell>
          <cell r="C944">
            <v>-17448</v>
          </cell>
          <cell r="D944" t="str">
            <v>内科</v>
          </cell>
          <cell r="E944">
            <v>15825628291</v>
          </cell>
          <cell r="F944" t="str">
            <v>2022年</v>
          </cell>
          <cell r="G944" t="str">
            <v>规培研究生</v>
          </cell>
          <cell r="H944" t="str">
            <v>无</v>
          </cell>
          <cell r="I944" t="str">
            <v>神经内科</v>
          </cell>
        </row>
        <row r="944">
          <cell r="M944">
            <v>0</v>
          </cell>
          <cell r="N944">
            <v>0</v>
          </cell>
          <cell r="O944">
            <v>0</v>
          </cell>
          <cell r="P944">
            <v>0</v>
          </cell>
          <cell r="Q944">
            <v>0</v>
          </cell>
          <cell r="R944">
            <v>0</v>
          </cell>
          <cell r="S944">
            <v>0</v>
          </cell>
          <cell r="T944">
            <v>0</v>
          </cell>
          <cell r="U944">
            <v>0</v>
          </cell>
          <cell r="V944">
            <v>0</v>
          </cell>
          <cell r="W944">
            <v>0</v>
          </cell>
          <cell r="X944">
            <v>100</v>
          </cell>
          <cell r="Y944">
            <v>21</v>
          </cell>
        </row>
        <row r="945">
          <cell r="B945" t="str">
            <v>7AO262</v>
          </cell>
          <cell r="C945">
            <v>-17452</v>
          </cell>
          <cell r="D945" t="str">
            <v>内科</v>
          </cell>
          <cell r="E945">
            <v>15168756056</v>
          </cell>
          <cell r="F945" t="str">
            <v>2022年</v>
          </cell>
          <cell r="G945" t="str">
            <v>规培研究生</v>
          </cell>
          <cell r="H945" t="str">
            <v>无</v>
          </cell>
          <cell r="I945" t="str">
            <v>皮肤科</v>
          </cell>
        </row>
        <row r="945">
          <cell r="M945">
            <v>0</v>
          </cell>
          <cell r="N945">
            <v>0</v>
          </cell>
          <cell r="O945">
            <v>0</v>
          </cell>
          <cell r="P945">
            <v>0</v>
          </cell>
          <cell r="Q945">
            <v>0</v>
          </cell>
          <cell r="R945">
            <v>0</v>
          </cell>
          <cell r="S945">
            <v>0</v>
          </cell>
          <cell r="T945">
            <v>0</v>
          </cell>
          <cell r="U945">
            <v>0</v>
          </cell>
          <cell r="V945">
            <v>0</v>
          </cell>
          <cell r="W945">
            <v>0</v>
          </cell>
          <cell r="X945">
            <v>100</v>
          </cell>
          <cell r="Y945">
            <v>21</v>
          </cell>
        </row>
        <row r="946">
          <cell r="B946" t="str">
            <v>7AO263</v>
          </cell>
          <cell r="C946">
            <v>-17453</v>
          </cell>
          <cell r="D946" t="str">
            <v>内科</v>
          </cell>
          <cell r="E946">
            <v>13515850706</v>
          </cell>
          <cell r="F946" t="str">
            <v>2022年</v>
          </cell>
          <cell r="G946" t="str">
            <v>规培研究生</v>
          </cell>
          <cell r="H946" t="str">
            <v>无</v>
          </cell>
          <cell r="I946" t="str">
            <v>肾内科</v>
          </cell>
          <cell r="J946">
            <v>20</v>
          </cell>
        </row>
        <row r="946">
          <cell r="M946">
            <v>20</v>
          </cell>
          <cell r="N946">
            <v>0</v>
          </cell>
          <cell r="O946">
            <v>20</v>
          </cell>
          <cell r="P946">
            <v>40</v>
          </cell>
          <cell r="Q946">
            <v>0</v>
          </cell>
          <cell r="R946">
            <v>0</v>
          </cell>
          <cell r="S946">
            <v>0</v>
          </cell>
          <cell r="T946">
            <v>0</v>
          </cell>
          <cell r="U946">
            <v>0</v>
          </cell>
          <cell r="V946">
            <v>0</v>
          </cell>
          <cell r="W946">
            <v>0</v>
          </cell>
          <cell r="X946">
            <v>100</v>
          </cell>
          <cell r="Y946">
            <v>21</v>
          </cell>
        </row>
        <row r="947">
          <cell r="B947" t="str">
            <v>7AO379</v>
          </cell>
          <cell r="C947">
            <v>-17568</v>
          </cell>
          <cell r="D947" t="str">
            <v>内科</v>
          </cell>
          <cell r="E947">
            <v>13806594436</v>
          </cell>
          <cell r="F947" t="str">
            <v>2022年</v>
          </cell>
          <cell r="G947" t="str">
            <v>规培研究生</v>
          </cell>
          <cell r="H947" t="str">
            <v>无</v>
          </cell>
          <cell r="I947" t="str">
            <v>风湿免疫科</v>
          </cell>
        </row>
        <row r="947">
          <cell r="M947">
            <v>0</v>
          </cell>
          <cell r="N947">
            <v>0</v>
          </cell>
          <cell r="O947">
            <v>0</v>
          </cell>
          <cell r="P947">
            <v>0</v>
          </cell>
          <cell r="Q947">
            <v>0</v>
          </cell>
          <cell r="R947">
            <v>0</v>
          </cell>
          <cell r="S947">
            <v>0</v>
          </cell>
          <cell r="T947">
            <v>0</v>
          </cell>
          <cell r="U947">
            <v>0</v>
          </cell>
          <cell r="V947">
            <v>0</v>
          </cell>
          <cell r="W947">
            <v>0</v>
          </cell>
          <cell r="X947">
            <v>100</v>
          </cell>
          <cell r="Y947">
            <v>21</v>
          </cell>
        </row>
        <row r="948">
          <cell r="B948" t="str">
            <v>7AO381</v>
          </cell>
          <cell r="C948">
            <v>-17570</v>
          </cell>
          <cell r="D948" t="str">
            <v>内科</v>
          </cell>
          <cell r="E948">
            <v>18890018031</v>
          </cell>
          <cell r="F948" t="str">
            <v>2022年</v>
          </cell>
          <cell r="G948" t="str">
            <v>规培研究生</v>
          </cell>
          <cell r="H948" t="str">
            <v>无</v>
          </cell>
          <cell r="I948" t="str">
            <v>呼吸内科</v>
          </cell>
          <cell r="J948">
            <v>20</v>
          </cell>
        </row>
        <row r="948">
          <cell r="M948">
            <v>20</v>
          </cell>
          <cell r="N948">
            <v>20</v>
          </cell>
          <cell r="O948">
            <v>0</v>
          </cell>
          <cell r="P948">
            <v>40</v>
          </cell>
          <cell r="Q948">
            <v>0</v>
          </cell>
          <cell r="R948">
            <v>0</v>
          </cell>
          <cell r="S948">
            <v>0</v>
          </cell>
          <cell r="T948">
            <v>0</v>
          </cell>
          <cell r="U948">
            <v>0</v>
          </cell>
          <cell r="V948">
            <v>0</v>
          </cell>
          <cell r="W948">
            <v>2</v>
          </cell>
          <cell r="X948">
            <v>90.4761904761905</v>
          </cell>
          <cell r="Y948">
            <v>19</v>
          </cell>
        </row>
        <row r="949">
          <cell r="B949" t="str">
            <v>7AM201</v>
          </cell>
          <cell r="C949">
            <v>-14856</v>
          </cell>
          <cell r="D949" t="str">
            <v>内科</v>
          </cell>
          <cell r="E949">
            <v>17885065667</v>
          </cell>
          <cell r="F949" t="str">
            <v>2022年</v>
          </cell>
          <cell r="G949" t="str">
            <v>规培研究生</v>
          </cell>
          <cell r="H949" t="str">
            <v>无</v>
          </cell>
          <cell r="I949" t="str">
            <v>感染科</v>
          </cell>
        </row>
        <row r="949">
          <cell r="M949">
            <v>0</v>
          </cell>
          <cell r="N949">
            <v>0</v>
          </cell>
          <cell r="O949">
            <v>0</v>
          </cell>
          <cell r="P949">
            <v>0</v>
          </cell>
          <cell r="Q949">
            <v>0</v>
          </cell>
          <cell r="R949">
            <v>0</v>
          </cell>
          <cell r="S949">
            <v>0</v>
          </cell>
          <cell r="T949">
            <v>0</v>
          </cell>
          <cell r="U949">
            <v>0</v>
          </cell>
          <cell r="V949">
            <v>0</v>
          </cell>
          <cell r="W949">
            <v>0</v>
          </cell>
          <cell r="X949">
            <v>100</v>
          </cell>
          <cell r="Y949">
            <v>21</v>
          </cell>
        </row>
        <row r="950">
          <cell r="B950" t="str">
            <v>7AO455</v>
          </cell>
          <cell r="C950">
            <v>-17652</v>
          </cell>
          <cell r="D950" t="str">
            <v>内科</v>
          </cell>
          <cell r="E950">
            <v>15543568039</v>
          </cell>
          <cell r="F950" t="str">
            <v>2022年</v>
          </cell>
          <cell r="G950" t="str">
            <v>规培研究生</v>
          </cell>
          <cell r="H950" t="str">
            <v>无</v>
          </cell>
          <cell r="I950" t="str">
            <v>风湿免疫科</v>
          </cell>
        </row>
        <row r="950">
          <cell r="M950">
            <v>0</v>
          </cell>
          <cell r="N950">
            <v>0</v>
          </cell>
          <cell r="O950">
            <v>0</v>
          </cell>
          <cell r="P950">
            <v>0</v>
          </cell>
          <cell r="Q950">
            <v>0</v>
          </cell>
          <cell r="R950">
            <v>0</v>
          </cell>
          <cell r="S950">
            <v>0</v>
          </cell>
          <cell r="T950">
            <v>0</v>
          </cell>
          <cell r="U950">
            <v>0</v>
          </cell>
          <cell r="V950">
            <v>0</v>
          </cell>
          <cell r="W950">
            <v>0</v>
          </cell>
          <cell r="X950">
            <v>100</v>
          </cell>
          <cell r="Y950">
            <v>21</v>
          </cell>
        </row>
        <row r="951">
          <cell r="B951" t="str">
            <v>7AO033</v>
          </cell>
          <cell r="C951">
            <v>-17224</v>
          </cell>
          <cell r="D951" t="str">
            <v>皮肤科</v>
          </cell>
          <cell r="E951">
            <v>17357780181</v>
          </cell>
          <cell r="F951" t="str">
            <v>2022年</v>
          </cell>
          <cell r="G951" t="str">
            <v>规培研究生</v>
          </cell>
          <cell r="H951" t="str">
            <v>无</v>
          </cell>
          <cell r="I951" t="str">
            <v>泌尿外科门诊</v>
          </cell>
        </row>
        <row r="951">
          <cell r="M951">
            <v>0</v>
          </cell>
          <cell r="N951">
            <v>0</v>
          </cell>
          <cell r="O951">
            <v>0</v>
          </cell>
          <cell r="P951">
            <v>0</v>
          </cell>
          <cell r="Q951">
            <v>0</v>
          </cell>
          <cell r="R951">
            <v>0</v>
          </cell>
          <cell r="S951">
            <v>0</v>
          </cell>
          <cell r="T951">
            <v>0</v>
          </cell>
          <cell r="U951">
            <v>0</v>
          </cell>
          <cell r="V951">
            <v>0</v>
          </cell>
          <cell r="W951">
            <v>0</v>
          </cell>
          <cell r="X951">
            <v>100</v>
          </cell>
          <cell r="Y951">
            <v>21</v>
          </cell>
        </row>
        <row r="952">
          <cell r="B952" t="str">
            <v>7AO278</v>
          </cell>
          <cell r="C952">
            <v>-17468</v>
          </cell>
          <cell r="D952" t="str">
            <v>皮肤科</v>
          </cell>
          <cell r="E952">
            <v>13588334528</v>
          </cell>
          <cell r="F952" t="str">
            <v>2022年</v>
          </cell>
          <cell r="G952" t="str">
            <v>规培研究生</v>
          </cell>
          <cell r="H952" t="str">
            <v>无</v>
          </cell>
          <cell r="I952" t="str">
            <v>急诊内科</v>
          </cell>
        </row>
        <row r="952">
          <cell r="M952">
            <v>0</v>
          </cell>
          <cell r="N952">
            <v>0</v>
          </cell>
          <cell r="O952">
            <v>0</v>
          </cell>
          <cell r="P952">
            <v>0</v>
          </cell>
          <cell r="Q952">
            <v>0</v>
          </cell>
          <cell r="R952">
            <v>0</v>
          </cell>
          <cell r="S952">
            <v>0</v>
          </cell>
          <cell r="T952">
            <v>0</v>
          </cell>
          <cell r="U952">
            <v>0</v>
          </cell>
          <cell r="V952">
            <v>0</v>
          </cell>
          <cell r="W952">
            <v>0</v>
          </cell>
          <cell r="X952">
            <v>100</v>
          </cell>
          <cell r="Y952">
            <v>21</v>
          </cell>
        </row>
        <row r="953">
          <cell r="B953" t="str">
            <v>7AO279</v>
          </cell>
          <cell r="C953">
            <v>-17469</v>
          </cell>
          <cell r="D953" t="str">
            <v>皮肤科</v>
          </cell>
          <cell r="E953">
            <v>13601482193</v>
          </cell>
          <cell r="F953" t="str">
            <v>2022年</v>
          </cell>
          <cell r="G953" t="str">
            <v>规培研究生</v>
          </cell>
          <cell r="H953" t="str">
            <v>无</v>
          </cell>
          <cell r="I953" t="str">
            <v>急诊内科</v>
          </cell>
        </row>
        <row r="953">
          <cell r="M953">
            <v>0</v>
          </cell>
          <cell r="N953">
            <v>0</v>
          </cell>
          <cell r="O953">
            <v>0</v>
          </cell>
          <cell r="P953">
            <v>0</v>
          </cell>
          <cell r="Q953">
            <v>0</v>
          </cell>
          <cell r="R953">
            <v>0</v>
          </cell>
          <cell r="S953">
            <v>0</v>
          </cell>
          <cell r="T953">
            <v>0</v>
          </cell>
          <cell r="U953">
            <v>0</v>
          </cell>
          <cell r="V953">
            <v>0</v>
          </cell>
          <cell r="W953">
            <v>0</v>
          </cell>
          <cell r="X953">
            <v>100</v>
          </cell>
          <cell r="Y953">
            <v>21</v>
          </cell>
        </row>
        <row r="954">
          <cell r="B954" t="str">
            <v>7AO288</v>
          </cell>
          <cell r="C954">
            <v>-17478</v>
          </cell>
          <cell r="D954" t="str">
            <v>全科医学科</v>
          </cell>
          <cell r="E954">
            <v>15157534386</v>
          </cell>
          <cell r="F954" t="str">
            <v>2022年</v>
          </cell>
          <cell r="G954" t="str">
            <v>规培研究生</v>
          </cell>
          <cell r="H954" t="str">
            <v>无</v>
          </cell>
          <cell r="I954" t="str">
            <v>内分泌科</v>
          </cell>
        </row>
        <row r="954">
          <cell r="L954">
            <v>20</v>
          </cell>
          <cell r="M954">
            <v>20</v>
          </cell>
          <cell r="N954">
            <v>0</v>
          </cell>
          <cell r="O954">
            <v>0</v>
          </cell>
          <cell r="P954">
            <v>20</v>
          </cell>
          <cell r="Q954">
            <v>0</v>
          </cell>
          <cell r="R954">
            <v>0</v>
          </cell>
          <cell r="S954">
            <v>0</v>
          </cell>
          <cell r="T954">
            <v>0</v>
          </cell>
          <cell r="U954">
            <v>0</v>
          </cell>
          <cell r="V954">
            <v>0</v>
          </cell>
          <cell r="W954">
            <v>0</v>
          </cell>
          <cell r="X954">
            <v>100</v>
          </cell>
          <cell r="Y954">
            <v>21</v>
          </cell>
        </row>
        <row r="955">
          <cell r="B955" t="str">
            <v>7AO013</v>
          </cell>
          <cell r="C955">
            <v>-17204</v>
          </cell>
          <cell r="D955" t="str">
            <v>神经内科</v>
          </cell>
          <cell r="E955">
            <v>13738330508</v>
          </cell>
          <cell r="F955" t="str">
            <v>2022年</v>
          </cell>
          <cell r="G955" t="str">
            <v>规培研究生</v>
          </cell>
          <cell r="H955" t="str">
            <v>无</v>
          </cell>
          <cell r="I955" t="str">
            <v>神经内科（神经电生理室及TCD）</v>
          </cell>
        </row>
        <row r="955">
          <cell r="M955">
            <v>0</v>
          </cell>
          <cell r="N955">
            <v>0</v>
          </cell>
          <cell r="O955">
            <v>0</v>
          </cell>
          <cell r="P955">
            <v>0</v>
          </cell>
          <cell r="Q955">
            <v>0</v>
          </cell>
          <cell r="R955">
            <v>0</v>
          </cell>
          <cell r="S955">
            <v>0</v>
          </cell>
          <cell r="T955">
            <v>0</v>
          </cell>
          <cell r="U955">
            <v>0</v>
          </cell>
          <cell r="V955">
            <v>0</v>
          </cell>
          <cell r="W955">
            <v>0</v>
          </cell>
          <cell r="X955">
            <v>100</v>
          </cell>
          <cell r="Y955">
            <v>21</v>
          </cell>
        </row>
        <row r="956">
          <cell r="B956" t="str">
            <v>7AO035</v>
          </cell>
          <cell r="C956">
            <v>-17226</v>
          </cell>
          <cell r="D956" t="str">
            <v>神经内科</v>
          </cell>
          <cell r="E956">
            <v>15857707138</v>
          </cell>
          <cell r="F956" t="str">
            <v>2022年</v>
          </cell>
          <cell r="G956" t="str">
            <v>规培研究生</v>
          </cell>
          <cell r="H956" t="str">
            <v>无</v>
          </cell>
          <cell r="I956" t="str">
            <v>放射科</v>
          </cell>
        </row>
        <row r="956">
          <cell r="M956">
            <v>0</v>
          </cell>
          <cell r="N956">
            <v>0</v>
          </cell>
          <cell r="O956">
            <v>0</v>
          </cell>
          <cell r="P956">
            <v>0</v>
          </cell>
          <cell r="Q956">
            <v>0</v>
          </cell>
          <cell r="R956">
            <v>0</v>
          </cell>
          <cell r="S956">
            <v>0</v>
          </cell>
          <cell r="T956">
            <v>0</v>
          </cell>
          <cell r="U956">
            <v>0</v>
          </cell>
          <cell r="V956">
            <v>0</v>
          </cell>
          <cell r="W956">
            <v>0</v>
          </cell>
          <cell r="X956">
            <v>100</v>
          </cell>
          <cell r="Y956">
            <v>21</v>
          </cell>
        </row>
        <row r="957">
          <cell r="B957" t="str">
            <v>7AO049</v>
          </cell>
          <cell r="C957">
            <v>-17240</v>
          </cell>
          <cell r="D957" t="str">
            <v>神经内科</v>
          </cell>
          <cell r="E957">
            <v>17346848836</v>
          </cell>
          <cell r="F957" t="str">
            <v>2022年</v>
          </cell>
          <cell r="G957" t="str">
            <v>规培研究生</v>
          </cell>
          <cell r="H957" t="str">
            <v>无</v>
          </cell>
          <cell r="I957" t="str">
            <v>神经内科</v>
          </cell>
        </row>
        <row r="957">
          <cell r="M957">
            <v>0</v>
          </cell>
          <cell r="N957">
            <v>0</v>
          </cell>
          <cell r="O957">
            <v>0</v>
          </cell>
          <cell r="P957">
            <v>0</v>
          </cell>
          <cell r="Q957">
            <v>0</v>
          </cell>
          <cell r="R957">
            <v>0</v>
          </cell>
          <cell r="S957">
            <v>0</v>
          </cell>
          <cell r="T957">
            <v>0</v>
          </cell>
          <cell r="U957">
            <v>0</v>
          </cell>
          <cell r="V957">
            <v>0</v>
          </cell>
          <cell r="W957">
            <v>0</v>
          </cell>
          <cell r="X957">
            <v>100</v>
          </cell>
          <cell r="Y957">
            <v>21</v>
          </cell>
        </row>
        <row r="958">
          <cell r="B958" t="str">
            <v>7AO057</v>
          </cell>
          <cell r="C958">
            <v>-17248</v>
          </cell>
          <cell r="D958" t="str">
            <v>神经内科</v>
          </cell>
          <cell r="E958">
            <v>18367761122</v>
          </cell>
          <cell r="F958" t="str">
            <v>2022年</v>
          </cell>
          <cell r="G958" t="str">
            <v>规培研究生</v>
          </cell>
          <cell r="H958" t="str">
            <v>无</v>
          </cell>
          <cell r="I958" t="str">
            <v>神经内科</v>
          </cell>
        </row>
        <row r="958">
          <cell r="M958">
            <v>0</v>
          </cell>
          <cell r="N958">
            <v>0</v>
          </cell>
          <cell r="O958">
            <v>0</v>
          </cell>
          <cell r="P958">
            <v>0</v>
          </cell>
          <cell r="Q958">
            <v>0</v>
          </cell>
          <cell r="R958">
            <v>0</v>
          </cell>
          <cell r="S958">
            <v>0</v>
          </cell>
          <cell r="T958">
            <v>0</v>
          </cell>
          <cell r="U958">
            <v>0</v>
          </cell>
          <cell r="V958">
            <v>0</v>
          </cell>
          <cell r="W958">
            <v>0</v>
          </cell>
          <cell r="X958">
            <v>100</v>
          </cell>
          <cell r="Y958">
            <v>21</v>
          </cell>
        </row>
        <row r="959">
          <cell r="B959" t="str">
            <v>7AO264</v>
          </cell>
          <cell r="C959">
            <v>-17454</v>
          </cell>
          <cell r="D959" t="str">
            <v>神经内科</v>
          </cell>
          <cell r="E959">
            <v>13857781853</v>
          </cell>
          <cell r="F959" t="str">
            <v>2022年</v>
          </cell>
          <cell r="G959" t="str">
            <v>规培研究生</v>
          </cell>
          <cell r="H959" t="str">
            <v>无</v>
          </cell>
          <cell r="I959" t="str">
            <v>神经外科</v>
          </cell>
        </row>
        <row r="959">
          <cell r="M959">
            <v>0</v>
          </cell>
          <cell r="N959">
            <v>0</v>
          </cell>
          <cell r="O959">
            <v>0</v>
          </cell>
          <cell r="P959">
            <v>0</v>
          </cell>
          <cell r="Q959">
            <v>0</v>
          </cell>
          <cell r="R959">
            <v>0</v>
          </cell>
          <cell r="S959">
            <v>0</v>
          </cell>
          <cell r="T959">
            <v>0</v>
          </cell>
          <cell r="U959">
            <v>0</v>
          </cell>
          <cell r="V959">
            <v>0</v>
          </cell>
          <cell r="W959">
            <v>0</v>
          </cell>
          <cell r="X959">
            <v>100</v>
          </cell>
          <cell r="Y959">
            <v>21</v>
          </cell>
        </row>
        <row r="960">
          <cell r="B960" t="str">
            <v>7AO265</v>
          </cell>
          <cell r="C960">
            <v>-17455</v>
          </cell>
          <cell r="D960" t="str">
            <v>神经内科</v>
          </cell>
          <cell r="E960">
            <v>18257767022</v>
          </cell>
          <cell r="F960" t="str">
            <v>2022年</v>
          </cell>
          <cell r="G960" t="str">
            <v>规培研究生</v>
          </cell>
          <cell r="H960" t="str">
            <v>无</v>
          </cell>
          <cell r="I960" t="str">
            <v>内分泌科</v>
          </cell>
        </row>
        <row r="960">
          <cell r="M960">
            <v>0</v>
          </cell>
          <cell r="N960">
            <v>0</v>
          </cell>
          <cell r="O960">
            <v>0</v>
          </cell>
          <cell r="P960">
            <v>0</v>
          </cell>
          <cell r="Q960">
            <v>0</v>
          </cell>
          <cell r="R960">
            <v>0</v>
          </cell>
          <cell r="S960">
            <v>0</v>
          </cell>
          <cell r="T960">
            <v>0</v>
          </cell>
          <cell r="U960">
            <v>0</v>
          </cell>
          <cell r="V960">
            <v>0</v>
          </cell>
          <cell r="W960">
            <v>0</v>
          </cell>
          <cell r="X960">
            <v>100</v>
          </cell>
          <cell r="Y960">
            <v>21</v>
          </cell>
        </row>
        <row r="961">
          <cell r="B961" t="str">
            <v>7AO266</v>
          </cell>
          <cell r="C961">
            <v>-17456</v>
          </cell>
          <cell r="D961" t="str">
            <v>神经内科</v>
          </cell>
          <cell r="E961">
            <v>15085565614</v>
          </cell>
          <cell r="F961" t="str">
            <v>2022年</v>
          </cell>
          <cell r="G961" t="str">
            <v>规培研究生</v>
          </cell>
          <cell r="H961" t="str">
            <v>无</v>
          </cell>
          <cell r="I961" t="str">
            <v>心血管内科</v>
          </cell>
        </row>
        <row r="961">
          <cell r="M961">
            <v>0</v>
          </cell>
          <cell r="N961">
            <v>0</v>
          </cell>
          <cell r="O961">
            <v>0</v>
          </cell>
          <cell r="P961">
            <v>0</v>
          </cell>
          <cell r="Q961">
            <v>0</v>
          </cell>
          <cell r="R961">
            <v>0</v>
          </cell>
          <cell r="S961">
            <v>0</v>
          </cell>
          <cell r="T961">
            <v>0</v>
          </cell>
          <cell r="U961">
            <v>0</v>
          </cell>
          <cell r="V961">
            <v>0</v>
          </cell>
          <cell r="W961">
            <v>0</v>
          </cell>
          <cell r="X961">
            <v>100</v>
          </cell>
          <cell r="Y961">
            <v>21</v>
          </cell>
        </row>
        <row r="962">
          <cell r="B962" t="str">
            <v>7AO267</v>
          </cell>
          <cell r="C962">
            <v>-17457</v>
          </cell>
          <cell r="D962" t="str">
            <v>神经内科</v>
          </cell>
          <cell r="E962">
            <v>15868501232</v>
          </cell>
          <cell r="F962" t="str">
            <v>2022年</v>
          </cell>
          <cell r="G962" t="str">
            <v>规培研究生</v>
          </cell>
          <cell r="H962" t="str">
            <v>无</v>
          </cell>
          <cell r="I962" t="str">
            <v>神经外科</v>
          </cell>
        </row>
        <row r="962">
          <cell r="M962">
            <v>0</v>
          </cell>
          <cell r="N962">
            <v>0</v>
          </cell>
          <cell r="O962">
            <v>0</v>
          </cell>
          <cell r="P962">
            <v>0</v>
          </cell>
          <cell r="Q962">
            <v>0</v>
          </cell>
          <cell r="R962">
            <v>0</v>
          </cell>
          <cell r="S962">
            <v>0</v>
          </cell>
          <cell r="T962">
            <v>0</v>
          </cell>
          <cell r="U962">
            <v>0</v>
          </cell>
          <cell r="V962">
            <v>0</v>
          </cell>
          <cell r="W962">
            <v>0</v>
          </cell>
          <cell r="X962">
            <v>100</v>
          </cell>
          <cell r="Y962">
            <v>21</v>
          </cell>
        </row>
        <row r="963">
          <cell r="B963" t="str">
            <v>7AO268</v>
          </cell>
          <cell r="C963">
            <v>-17458</v>
          </cell>
          <cell r="D963" t="str">
            <v>神经内科</v>
          </cell>
          <cell r="E963">
            <v>18787092524</v>
          </cell>
          <cell r="F963" t="str">
            <v>2022年</v>
          </cell>
          <cell r="G963" t="str">
            <v>规培研究生</v>
          </cell>
          <cell r="H963" t="str">
            <v>无</v>
          </cell>
          <cell r="I963" t="str">
            <v>神经外科</v>
          </cell>
        </row>
        <row r="963">
          <cell r="M963">
            <v>0</v>
          </cell>
          <cell r="N963">
            <v>0</v>
          </cell>
          <cell r="O963">
            <v>0</v>
          </cell>
          <cell r="P963">
            <v>0</v>
          </cell>
          <cell r="Q963">
            <v>0</v>
          </cell>
          <cell r="R963">
            <v>0</v>
          </cell>
          <cell r="S963">
            <v>0</v>
          </cell>
          <cell r="T963">
            <v>0</v>
          </cell>
          <cell r="U963">
            <v>0</v>
          </cell>
          <cell r="V963">
            <v>0</v>
          </cell>
          <cell r="W963">
            <v>0</v>
          </cell>
          <cell r="X963">
            <v>100</v>
          </cell>
          <cell r="Y963">
            <v>21</v>
          </cell>
        </row>
        <row r="964">
          <cell r="B964" t="str">
            <v>7AO269</v>
          </cell>
          <cell r="C964">
            <v>-17459</v>
          </cell>
          <cell r="D964" t="str">
            <v>神经内科</v>
          </cell>
          <cell r="E964">
            <v>18035733083</v>
          </cell>
          <cell r="F964" t="str">
            <v>2022年</v>
          </cell>
          <cell r="G964" t="str">
            <v>规培研究生</v>
          </cell>
          <cell r="H964" t="str">
            <v>无</v>
          </cell>
          <cell r="I964" t="str">
            <v>心血管内科</v>
          </cell>
        </row>
        <row r="964">
          <cell r="M964">
            <v>0</v>
          </cell>
          <cell r="N964">
            <v>0</v>
          </cell>
          <cell r="O964">
            <v>0</v>
          </cell>
          <cell r="P964">
            <v>0</v>
          </cell>
          <cell r="Q964">
            <v>0</v>
          </cell>
          <cell r="R964">
            <v>0</v>
          </cell>
          <cell r="S964">
            <v>0</v>
          </cell>
          <cell r="T964">
            <v>0</v>
          </cell>
          <cell r="U964">
            <v>0</v>
          </cell>
          <cell r="V964">
            <v>0</v>
          </cell>
          <cell r="W964">
            <v>0</v>
          </cell>
          <cell r="X964">
            <v>100</v>
          </cell>
          <cell r="Y964">
            <v>21</v>
          </cell>
        </row>
        <row r="965">
          <cell r="B965" t="str">
            <v>7AO270</v>
          </cell>
          <cell r="C965">
            <v>-17460</v>
          </cell>
          <cell r="D965" t="str">
            <v>神经内科</v>
          </cell>
          <cell r="E965">
            <v>15158721095</v>
          </cell>
          <cell r="F965" t="str">
            <v>2022年</v>
          </cell>
          <cell r="G965" t="str">
            <v>规培研究生</v>
          </cell>
          <cell r="H965" t="str">
            <v>无</v>
          </cell>
          <cell r="I965" t="str">
            <v>心血管内科</v>
          </cell>
        </row>
        <row r="965">
          <cell r="M965">
            <v>0</v>
          </cell>
          <cell r="N965">
            <v>0</v>
          </cell>
          <cell r="O965">
            <v>0</v>
          </cell>
          <cell r="P965">
            <v>0</v>
          </cell>
          <cell r="Q965">
            <v>0</v>
          </cell>
          <cell r="R965">
            <v>0</v>
          </cell>
          <cell r="S965">
            <v>0</v>
          </cell>
          <cell r="T965">
            <v>0</v>
          </cell>
          <cell r="U965">
            <v>0</v>
          </cell>
          <cell r="V965">
            <v>0</v>
          </cell>
          <cell r="W965">
            <v>0</v>
          </cell>
          <cell r="X965">
            <v>100</v>
          </cell>
          <cell r="Y965">
            <v>21</v>
          </cell>
        </row>
        <row r="966">
          <cell r="B966" t="str">
            <v>7AO271</v>
          </cell>
          <cell r="C966">
            <v>-17461</v>
          </cell>
          <cell r="D966" t="str">
            <v>神经内科</v>
          </cell>
          <cell r="E966">
            <v>19817596410</v>
          </cell>
          <cell r="F966" t="str">
            <v>2022年</v>
          </cell>
          <cell r="G966" t="str">
            <v>规培研究生</v>
          </cell>
          <cell r="H966" t="str">
            <v>执业医师</v>
          </cell>
          <cell r="I966" t="str">
            <v>神经内科（神经电生理室及TCD）</v>
          </cell>
          <cell r="J966">
            <v>20</v>
          </cell>
        </row>
        <row r="966">
          <cell r="L966">
            <v>20</v>
          </cell>
          <cell r="M966">
            <v>40</v>
          </cell>
          <cell r="N966">
            <v>0</v>
          </cell>
          <cell r="O966">
            <v>20</v>
          </cell>
          <cell r="P966">
            <v>60</v>
          </cell>
          <cell r="Q966">
            <v>0</v>
          </cell>
          <cell r="R966">
            <v>100</v>
          </cell>
          <cell r="S966">
            <v>150</v>
          </cell>
          <cell r="T966">
            <v>150</v>
          </cell>
          <cell r="U966">
            <v>100</v>
          </cell>
          <cell r="V966">
            <v>100</v>
          </cell>
          <cell r="W966">
            <v>0</v>
          </cell>
          <cell r="X966">
            <v>100</v>
          </cell>
          <cell r="Y966">
            <v>21</v>
          </cell>
        </row>
        <row r="967">
          <cell r="B967" t="str">
            <v>7AO272</v>
          </cell>
          <cell r="C967">
            <v>-17462</v>
          </cell>
          <cell r="D967" t="str">
            <v>神经内科</v>
          </cell>
          <cell r="E967">
            <v>13754293679</v>
          </cell>
          <cell r="F967" t="str">
            <v>2022年</v>
          </cell>
          <cell r="G967" t="str">
            <v>规培研究生</v>
          </cell>
          <cell r="H967" t="str">
            <v>无</v>
          </cell>
          <cell r="I967" t="str">
            <v>放射科</v>
          </cell>
          <cell r="J967">
            <v>20</v>
          </cell>
        </row>
        <row r="967">
          <cell r="M967">
            <v>20</v>
          </cell>
          <cell r="N967">
            <v>20</v>
          </cell>
          <cell r="O967">
            <v>0</v>
          </cell>
          <cell r="P967">
            <v>40</v>
          </cell>
          <cell r="Q967">
            <v>0</v>
          </cell>
          <cell r="R967">
            <v>0</v>
          </cell>
          <cell r="S967">
            <v>0</v>
          </cell>
          <cell r="T967">
            <v>0</v>
          </cell>
          <cell r="U967">
            <v>0</v>
          </cell>
          <cell r="V967">
            <v>0</v>
          </cell>
          <cell r="W967">
            <v>0</v>
          </cell>
          <cell r="X967">
            <v>100</v>
          </cell>
          <cell r="Y967">
            <v>21</v>
          </cell>
        </row>
        <row r="968">
          <cell r="B968" t="str">
            <v>7AO273</v>
          </cell>
          <cell r="C968">
            <v>-17463</v>
          </cell>
          <cell r="D968" t="str">
            <v>神经内科</v>
          </cell>
          <cell r="E968">
            <v>18113534635</v>
          </cell>
          <cell r="F968" t="str">
            <v>2022年</v>
          </cell>
          <cell r="G968" t="str">
            <v>规培研究生</v>
          </cell>
          <cell r="H968" t="str">
            <v>无</v>
          </cell>
          <cell r="I968" t="str">
            <v>神经外科</v>
          </cell>
          <cell r="J968">
            <v>20</v>
          </cell>
        </row>
        <row r="968">
          <cell r="M968">
            <v>20</v>
          </cell>
          <cell r="N968">
            <v>0</v>
          </cell>
          <cell r="O968">
            <v>0</v>
          </cell>
          <cell r="P968">
            <v>20</v>
          </cell>
          <cell r="Q968">
            <v>20</v>
          </cell>
          <cell r="R968">
            <v>0</v>
          </cell>
          <cell r="S968">
            <v>0</v>
          </cell>
          <cell r="T968">
            <v>0</v>
          </cell>
          <cell r="U968">
            <v>0</v>
          </cell>
          <cell r="V968">
            <v>0</v>
          </cell>
          <cell r="W968">
            <v>0</v>
          </cell>
          <cell r="X968">
            <v>100</v>
          </cell>
          <cell r="Y968">
            <v>21</v>
          </cell>
        </row>
        <row r="969">
          <cell r="B969" t="str">
            <v>7AO274</v>
          </cell>
          <cell r="C969">
            <v>-17464</v>
          </cell>
          <cell r="D969" t="str">
            <v>神经内科</v>
          </cell>
          <cell r="E969">
            <v>15258639778</v>
          </cell>
          <cell r="F969" t="str">
            <v>2022年</v>
          </cell>
          <cell r="G969" t="str">
            <v>规培研究生</v>
          </cell>
          <cell r="H969" t="str">
            <v>无</v>
          </cell>
          <cell r="I969" t="str">
            <v>神经内科</v>
          </cell>
        </row>
        <row r="969">
          <cell r="M969">
            <v>0</v>
          </cell>
          <cell r="N969">
            <v>0</v>
          </cell>
          <cell r="O969">
            <v>0</v>
          </cell>
          <cell r="P969">
            <v>0</v>
          </cell>
          <cell r="Q969">
            <v>0</v>
          </cell>
          <cell r="R969">
            <v>0</v>
          </cell>
          <cell r="S969">
            <v>0</v>
          </cell>
          <cell r="T969">
            <v>0</v>
          </cell>
          <cell r="U969">
            <v>0</v>
          </cell>
          <cell r="V969">
            <v>0</v>
          </cell>
          <cell r="W969">
            <v>0</v>
          </cell>
          <cell r="X969">
            <v>100</v>
          </cell>
          <cell r="Y969">
            <v>21</v>
          </cell>
        </row>
        <row r="970">
          <cell r="B970" t="str">
            <v>7AO275</v>
          </cell>
          <cell r="C970">
            <v>-17465</v>
          </cell>
          <cell r="D970" t="str">
            <v>神经内科</v>
          </cell>
          <cell r="E970">
            <v>15267753350</v>
          </cell>
          <cell r="F970" t="str">
            <v>2022年</v>
          </cell>
          <cell r="G970" t="str">
            <v>规培研究生</v>
          </cell>
          <cell r="H970" t="str">
            <v>无</v>
          </cell>
          <cell r="I970" t="str">
            <v>神经内科</v>
          </cell>
        </row>
        <row r="970">
          <cell r="M970">
            <v>0</v>
          </cell>
          <cell r="N970">
            <v>0</v>
          </cell>
          <cell r="O970">
            <v>20</v>
          </cell>
          <cell r="P970">
            <v>20</v>
          </cell>
          <cell r="Q970">
            <v>0</v>
          </cell>
          <cell r="R970">
            <v>0</v>
          </cell>
          <cell r="S970">
            <v>0</v>
          </cell>
          <cell r="T970">
            <v>0</v>
          </cell>
          <cell r="U970">
            <v>0</v>
          </cell>
          <cell r="V970">
            <v>0</v>
          </cell>
          <cell r="W970">
            <v>0</v>
          </cell>
          <cell r="X970">
            <v>100</v>
          </cell>
          <cell r="Y970">
            <v>21</v>
          </cell>
        </row>
        <row r="971">
          <cell r="B971" t="str">
            <v>7AO276</v>
          </cell>
          <cell r="C971">
            <v>-17466</v>
          </cell>
          <cell r="D971" t="str">
            <v>神经内科</v>
          </cell>
          <cell r="E971">
            <v>17537200025</v>
          </cell>
          <cell r="F971" t="str">
            <v>2022年</v>
          </cell>
          <cell r="G971" t="str">
            <v>规培研究生</v>
          </cell>
          <cell r="H971" t="str">
            <v>无</v>
          </cell>
          <cell r="I971" t="str">
            <v>心血管内科</v>
          </cell>
        </row>
        <row r="971">
          <cell r="M971">
            <v>0</v>
          </cell>
          <cell r="N971">
            <v>0</v>
          </cell>
          <cell r="O971">
            <v>0</v>
          </cell>
          <cell r="P971">
            <v>0</v>
          </cell>
          <cell r="Q971">
            <v>0</v>
          </cell>
          <cell r="R971">
            <v>0</v>
          </cell>
          <cell r="S971">
            <v>0</v>
          </cell>
          <cell r="T971">
            <v>0</v>
          </cell>
          <cell r="U971">
            <v>0</v>
          </cell>
          <cell r="V971">
            <v>0</v>
          </cell>
          <cell r="W971">
            <v>0</v>
          </cell>
          <cell r="X971">
            <v>100</v>
          </cell>
          <cell r="Y971">
            <v>21</v>
          </cell>
        </row>
        <row r="972">
          <cell r="B972" t="str">
            <v>7AO454</v>
          </cell>
          <cell r="C972">
            <v>-17651</v>
          </cell>
          <cell r="D972" t="str">
            <v>神经内科</v>
          </cell>
          <cell r="E972">
            <v>15990174006</v>
          </cell>
          <cell r="F972" t="str">
            <v>2022年</v>
          </cell>
          <cell r="G972" t="str">
            <v>规培研究生</v>
          </cell>
          <cell r="H972" t="str">
            <v>无</v>
          </cell>
          <cell r="I972" t="str">
            <v>心血管内科</v>
          </cell>
        </row>
        <row r="972">
          <cell r="M972">
            <v>0</v>
          </cell>
          <cell r="N972">
            <v>0</v>
          </cell>
          <cell r="O972">
            <v>0</v>
          </cell>
          <cell r="P972">
            <v>0</v>
          </cell>
          <cell r="Q972">
            <v>0</v>
          </cell>
          <cell r="R972">
            <v>0</v>
          </cell>
          <cell r="S972">
            <v>0</v>
          </cell>
          <cell r="T972">
            <v>0</v>
          </cell>
          <cell r="U972">
            <v>0</v>
          </cell>
          <cell r="V972">
            <v>0</v>
          </cell>
          <cell r="W972">
            <v>0</v>
          </cell>
          <cell r="X972">
            <v>100</v>
          </cell>
          <cell r="Y972">
            <v>21</v>
          </cell>
        </row>
        <row r="973">
          <cell r="B973" t="str">
            <v>7AO005</v>
          </cell>
          <cell r="C973">
            <v>-17196</v>
          </cell>
          <cell r="D973" t="str">
            <v>外科</v>
          </cell>
          <cell r="E973">
            <v>18268643431</v>
          </cell>
          <cell r="F973" t="str">
            <v>2022年</v>
          </cell>
          <cell r="G973" t="str">
            <v>规培研究生</v>
          </cell>
          <cell r="H973" t="str">
            <v>无</v>
          </cell>
          <cell r="I973" t="str">
            <v>心胸外科</v>
          </cell>
        </row>
        <row r="973">
          <cell r="M973">
            <v>0</v>
          </cell>
          <cell r="N973">
            <v>0</v>
          </cell>
          <cell r="O973">
            <v>0</v>
          </cell>
          <cell r="P973">
            <v>0</v>
          </cell>
          <cell r="Q973">
            <v>0</v>
          </cell>
          <cell r="R973">
            <v>0</v>
          </cell>
          <cell r="S973">
            <v>0</v>
          </cell>
          <cell r="T973">
            <v>0</v>
          </cell>
          <cell r="U973">
            <v>0</v>
          </cell>
          <cell r="V973">
            <v>0</v>
          </cell>
          <cell r="W973">
            <v>0</v>
          </cell>
          <cell r="X973">
            <v>100</v>
          </cell>
          <cell r="Y973">
            <v>21</v>
          </cell>
        </row>
        <row r="974">
          <cell r="B974" t="str">
            <v>7AO006</v>
          </cell>
          <cell r="C974">
            <v>-17197</v>
          </cell>
          <cell r="D974" t="str">
            <v>外科</v>
          </cell>
          <cell r="E974">
            <v>13738332789</v>
          </cell>
          <cell r="F974" t="str">
            <v>2022年</v>
          </cell>
          <cell r="G974" t="str">
            <v>规培研究生</v>
          </cell>
          <cell r="H974" t="str">
            <v>无</v>
          </cell>
          <cell r="I974" t="str">
            <v>烧伤·伤口中心</v>
          </cell>
        </row>
        <row r="974">
          <cell r="M974">
            <v>0</v>
          </cell>
          <cell r="N974">
            <v>0</v>
          </cell>
          <cell r="O974">
            <v>0</v>
          </cell>
          <cell r="P974">
            <v>0</v>
          </cell>
          <cell r="Q974">
            <v>0</v>
          </cell>
          <cell r="R974">
            <v>0</v>
          </cell>
          <cell r="S974">
            <v>0</v>
          </cell>
          <cell r="T974">
            <v>0</v>
          </cell>
          <cell r="U974">
            <v>0</v>
          </cell>
          <cell r="V974">
            <v>0</v>
          </cell>
          <cell r="W974">
            <v>0</v>
          </cell>
          <cell r="X974">
            <v>100</v>
          </cell>
          <cell r="Y974">
            <v>21</v>
          </cell>
        </row>
        <row r="975">
          <cell r="B975" t="str">
            <v>7AO019</v>
          </cell>
          <cell r="C975">
            <v>-17210</v>
          </cell>
          <cell r="D975" t="str">
            <v>外科</v>
          </cell>
          <cell r="E975">
            <v>13968681058</v>
          </cell>
          <cell r="F975" t="str">
            <v>2022年</v>
          </cell>
          <cell r="G975" t="str">
            <v>规培研究生</v>
          </cell>
          <cell r="H975" t="str">
            <v>无</v>
          </cell>
          <cell r="I975" t="str">
            <v>乳腺B</v>
          </cell>
        </row>
        <row r="975">
          <cell r="M975">
            <v>0</v>
          </cell>
          <cell r="N975">
            <v>0</v>
          </cell>
          <cell r="O975">
            <v>0</v>
          </cell>
          <cell r="P975">
            <v>0</v>
          </cell>
          <cell r="Q975">
            <v>0</v>
          </cell>
          <cell r="R975">
            <v>0</v>
          </cell>
          <cell r="S975">
            <v>0</v>
          </cell>
          <cell r="T975">
            <v>0</v>
          </cell>
          <cell r="U975">
            <v>0</v>
          </cell>
          <cell r="V975">
            <v>0</v>
          </cell>
          <cell r="W975">
            <v>0</v>
          </cell>
          <cell r="X975">
            <v>100</v>
          </cell>
          <cell r="Y975">
            <v>21</v>
          </cell>
        </row>
        <row r="976">
          <cell r="B976" t="str">
            <v>7AO021</v>
          </cell>
          <cell r="C976">
            <v>-17212</v>
          </cell>
          <cell r="D976" t="str">
            <v>外科</v>
          </cell>
          <cell r="E976">
            <v>18867791578</v>
          </cell>
          <cell r="F976" t="str">
            <v>2022年</v>
          </cell>
          <cell r="G976" t="str">
            <v>规培研究生</v>
          </cell>
          <cell r="H976" t="str">
            <v>无</v>
          </cell>
          <cell r="I976" t="str">
            <v>肝胆外科</v>
          </cell>
        </row>
        <row r="976">
          <cell r="M976">
            <v>0</v>
          </cell>
          <cell r="N976">
            <v>0</v>
          </cell>
          <cell r="O976">
            <v>0</v>
          </cell>
          <cell r="P976">
            <v>0</v>
          </cell>
          <cell r="Q976">
            <v>0</v>
          </cell>
          <cell r="R976">
            <v>0</v>
          </cell>
          <cell r="S976">
            <v>0</v>
          </cell>
          <cell r="T976">
            <v>0</v>
          </cell>
          <cell r="U976">
            <v>0</v>
          </cell>
          <cell r="V976">
            <v>0</v>
          </cell>
          <cell r="W976">
            <v>0</v>
          </cell>
          <cell r="X976">
            <v>100</v>
          </cell>
          <cell r="Y976">
            <v>21</v>
          </cell>
        </row>
        <row r="977">
          <cell r="B977" t="str">
            <v>7AO040</v>
          </cell>
          <cell r="C977">
            <v>-17231</v>
          </cell>
          <cell r="D977" t="str">
            <v>外科</v>
          </cell>
          <cell r="E977">
            <v>15257711858</v>
          </cell>
          <cell r="F977" t="str">
            <v>2022年</v>
          </cell>
          <cell r="G977" t="str">
            <v>规培研究生</v>
          </cell>
          <cell r="H977" t="str">
            <v>无</v>
          </cell>
          <cell r="I977" t="str">
            <v>骨科2</v>
          </cell>
        </row>
        <row r="977">
          <cell r="M977">
            <v>0</v>
          </cell>
          <cell r="N977">
            <v>0</v>
          </cell>
          <cell r="O977">
            <v>0</v>
          </cell>
          <cell r="P977">
            <v>0</v>
          </cell>
          <cell r="Q977">
            <v>0</v>
          </cell>
          <cell r="R977">
            <v>0</v>
          </cell>
          <cell r="S977">
            <v>0</v>
          </cell>
          <cell r="T977">
            <v>0</v>
          </cell>
          <cell r="U977">
            <v>0</v>
          </cell>
          <cell r="V977">
            <v>0</v>
          </cell>
          <cell r="W977">
            <v>0</v>
          </cell>
          <cell r="X977">
            <v>100</v>
          </cell>
          <cell r="Y977">
            <v>21</v>
          </cell>
        </row>
        <row r="978">
          <cell r="B978" t="str">
            <v>7AO041</v>
          </cell>
          <cell r="C978">
            <v>-17232</v>
          </cell>
          <cell r="D978" t="str">
            <v>外科</v>
          </cell>
          <cell r="E978">
            <v>15258720668</v>
          </cell>
          <cell r="F978" t="str">
            <v>2022年</v>
          </cell>
          <cell r="G978" t="str">
            <v>规培研究生</v>
          </cell>
          <cell r="H978" t="str">
            <v>无</v>
          </cell>
          <cell r="I978" t="str">
            <v>骨科</v>
          </cell>
        </row>
        <row r="978">
          <cell r="K978">
            <v>20</v>
          </cell>
        </row>
        <row r="978">
          <cell r="M978">
            <v>20</v>
          </cell>
          <cell r="N978">
            <v>20</v>
          </cell>
          <cell r="O978">
            <v>0</v>
          </cell>
          <cell r="P978">
            <v>40</v>
          </cell>
          <cell r="Q978">
            <v>20</v>
          </cell>
          <cell r="R978">
            <v>0</v>
          </cell>
          <cell r="S978">
            <v>0</v>
          </cell>
          <cell r="T978">
            <v>0</v>
          </cell>
          <cell r="U978">
            <v>0</v>
          </cell>
          <cell r="V978">
            <v>0</v>
          </cell>
          <cell r="W978">
            <v>0</v>
          </cell>
          <cell r="X978">
            <v>100</v>
          </cell>
          <cell r="Y978">
            <v>21</v>
          </cell>
        </row>
        <row r="979">
          <cell r="B979" t="str">
            <v>7AO050</v>
          </cell>
          <cell r="C979">
            <v>-17241</v>
          </cell>
          <cell r="D979" t="str">
            <v>外科</v>
          </cell>
          <cell r="E979">
            <v>18858718528</v>
          </cell>
          <cell r="F979" t="str">
            <v>2022年</v>
          </cell>
          <cell r="G979" t="str">
            <v>规培研究生</v>
          </cell>
          <cell r="H979" t="str">
            <v>无</v>
          </cell>
          <cell r="I979" t="str">
            <v>骨科</v>
          </cell>
        </row>
        <row r="979">
          <cell r="M979">
            <v>0</v>
          </cell>
          <cell r="N979">
            <v>0</v>
          </cell>
          <cell r="O979">
            <v>0</v>
          </cell>
          <cell r="P979">
            <v>0</v>
          </cell>
          <cell r="Q979">
            <v>0</v>
          </cell>
          <cell r="R979">
            <v>0</v>
          </cell>
          <cell r="S979">
            <v>0</v>
          </cell>
          <cell r="T979">
            <v>0</v>
          </cell>
          <cell r="U979">
            <v>0</v>
          </cell>
          <cell r="V979">
            <v>0</v>
          </cell>
          <cell r="W979">
            <v>0</v>
          </cell>
          <cell r="X979">
            <v>100</v>
          </cell>
          <cell r="Y979">
            <v>21</v>
          </cell>
        </row>
        <row r="980">
          <cell r="B980" t="str">
            <v>7AO056</v>
          </cell>
          <cell r="C980">
            <v>-17247</v>
          </cell>
          <cell r="D980" t="str">
            <v>外科</v>
          </cell>
          <cell r="E980">
            <v>18867792206</v>
          </cell>
          <cell r="F980" t="str">
            <v>2022年</v>
          </cell>
          <cell r="G980" t="str">
            <v>规培研究生</v>
          </cell>
          <cell r="H980" t="str">
            <v>无</v>
          </cell>
          <cell r="I980" t="str">
            <v>骨科</v>
          </cell>
        </row>
        <row r="980">
          <cell r="M980">
            <v>0</v>
          </cell>
          <cell r="N980">
            <v>0</v>
          </cell>
          <cell r="O980">
            <v>0</v>
          </cell>
          <cell r="P980">
            <v>0</v>
          </cell>
          <cell r="Q980">
            <v>0</v>
          </cell>
          <cell r="R980">
            <v>0</v>
          </cell>
          <cell r="S980">
            <v>0</v>
          </cell>
          <cell r="T980">
            <v>0</v>
          </cell>
          <cell r="U980">
            <v>0</v>
          </cell>
          <cell r="V980">
            <v>0</v>
          </cell>
          <cell r="W980">
            <v>0</v>
          </cell>
          <cell r="X980">
            <v>100</v>
          </cell>
          <cell r="Y980">
            <v>21</v>
          </cell>
        </row>
        <row r="981">
          <cell r="B981" t="str">
            <v>7AO058</v>
          </cell>
          <cell r="C981">
            <v>-17249</v>
          </cell>
          <cell r="D981" t="str">
            <v>外科</v>
          </cell>
          <cell r="E981">
            <v>15968718768</v>
          </cell>
          <cell r="F981" t="str">
            <v>2022年</v>
          </cell>
          <cell r="G981" t="str">
            <v>规培研究生</v>
          </cell>
          <cell r="H981" t="str">
            <v>无</v>
          </cell>
          <cell r="I981" t="str">
            <v>骨科</v>
          </cell>
        </row>
        <row r="981">
          <cell r="M981">
            <v>0</v>
          </cell>
          <cell r="N981">
            <v>0</v>
          </cell>
          <cell r="O981">
            <v>0</v>
          </cell>
          <cell r="P981">
            <v>0</v>
          </cell>
          <cell r="Q981">
            <v>0</v>
          </cell>
          <cell r="R981">
            <v>0</v>
          </cell>
          <cell r="S981">
            <v>0</v>
          </cell>
          <cell r="T981">
            <v>0</v>
          </cell>
          <cell r="U981">
            <v>0</v>
          </cell>
          <cell r="V981">
            <v>0</v>
          </cell>
          <cell r="W981">
            <v>0</v>
          </cell>
          <cell r="X981">
            <v>100</v>
          </cell>
          <cell r="Y981">
            <v>21</v>
          </cell>
        </row>
        <row r="982">
          <cell r="B982" t="str">
            <v>7AO062</v>
          </cell>
          <cell r="C982">
            <v>-17253</v>
          </cell>
          <cell r="D982" t="str">
            <v>外科</v>
          </cell>
          <cell r="E982">
            <v>15070468616</v>
          </cell>
          <cell r="F982" t="str">
            <v>2022年</v>
          </cell>
          <cell r="G982" t="str">
            <v>规培研究生</v>
          </cell>
          <cell r="H982" t="str">
            <v>无</v>
          </cell>
          <cell r="I982" t="str">
            <v>乳腺B</v>
          </cell>
        </row>
        <row r="982">
          <cell r="M982">
            <v>0</v>
          </cell>
          <cell r="N982">
            <v>0</v>
          </cell>
          <cell r="O982">
            <v>0</v>
          </cell>
          <cell r="P982">
            <v>0</v>
          </cell>
          <cell r="Q982">
            <v>0</v>
          </cell>
          <cell r="R982">
            <v>0</v>
          </cell>
          <cell r="S982">
            <v>0</v>
          </cell>
          <cell r="T982">
            <v>0</v>
          </cell>
          <cell r="U982">
            <v>0</v>
          </cell>
          <cell r="V982">
            <v>0</v>
          </cell>
          <cell r="W982">
            <v>0</v>
          </cell>
          <cell r="X982">
            <v>100</v>
          </cell>
          <cell r="Y982">
            <v>21</v>
          </cell>
        </row>
        <row r="983">
          <cell r="B983" t="str">
            <v>7AO063</v>
          </cell>
          <cell r="C983">
            <v>-17254</v>
          </cell>
          <cell r="D983" t="str">
            <v>外科</v>
          </cell>
          <cell r="E983">
            <v>13396981570</v>
          </cell>
          <cell r="F983" t="str">
            <v>2022年</v>
          </cell>
          <cell r="G983" t="str">
            <v>规培研究生</v>
          </cell>
          <cell r="H983" t="str">
            <v>无</v>
          </cell>
          <cell r="I983" t="str">
            <v>骨科</v>
          </cell>
        </row>
        <row r="983">
          <cell r="M983">
            <v>0</v>
          </cell>
          <cell r="N983">
            <v>0</v>
          </cell>
          <cell r="O983">
            <v>0</v>
          </cell>
          <cell r="P983">
            <v>0</v>
          </cell>
          <cell r="Q983">
            <v>0</v>
          </cell>
          <cell r="R983">
            <v>0</v>
          </cell>
          <cell r="S983">
            <v>0</v>
          </cell>
          <cell r="T983">
            <v>0</v>
          </cell>
          <cell r="U983">
            <v>0</v>
          </cell>
          <cell r="V983">
            <v>0</v>
          </cell>
          <cell r="W983">
            <v>0</v>
          </cell>
          <cell r="X983">
            <v>100</v>
          </cell>
          <cell r="Y983">
            <v>21</v>
          </cell>
        </row>
        <row r="984">
          <cell r="B984" t="str">
            <v>7AO295</v>
          </cell>
          <cell r="C984">
            <v>-17485</v>
          </cell>
          <cell r="D984" t="str">
            <v>外科</v>
          </cell>
          <cell r="E984">
            <v>18257755077</v>
          </cell>
          <cell r="F984" t="str">
            <v>2022年</v>
          </cell>
          <cell r="G984" t="str">
            <v>规培研究生</v>
          </cell>
          <cell r="H984" t="str">
            <v>无</v>
          </cell>
          <cell r="I984" t="str">
            <v>泌尿外科</v>
          </cell>
        </row>
        <row r="984">
          <cell r="M984">
            <v>0</v>
          </cell>
          <cell r="N984">
            <v>0</v>
          </cell>
          <cell r="O984">
            <v>0</v>
          </cell>
          <cell r="P984">
            <v>0</v>
          </cell>
          <cell r="Q984">
            <v>0</v>
          </cell>
          <cell r="R984">
            <v>0</v>
          </cell>
          <cell r="S984">
            <v>0</v>
          </cell>
          <cell r="T984">
            <v>0</v>
          </cell>
          <cell r="U984">
            <v>0</v>
          </cell>
          <cell r="V984">
            <v>0</v>
          </cell>
          <cell r="W984">
            <v>0</v>
          </cell>
          <cell r="X984">
            <v>100</v>
          </cell>
          <cell r="Y984">
            <v>21</v>
          </cell>
        </row>
        <row r="985">
          <cell r="B985" t="str">
            <v>7AO297</v>
          </cell>
          <cell r="C985">
            <v>-17487</v>
          </cell>
          <cell r="D985" t="str">
            <v>外科</v>
          </cell>
          <cell r="E985">
            <v>15058356552</v>
          </cell>
          <cell r="F985" t="str">
            <v>2022年</v>
          </cell>
          <cell r="G985" t="str">
            <v>规培研究生</v>
          </cell>
          <cell r="H985" t="str">
            <v>无</v>
          </cell>
          <cell r="I985" t="str">
            <v>烧伤·伤口中心</v>
          </cell>
        </row>
        <row r="985">
          <cell r="M985">
            <v>0</v>
          </cell>
          <cell r="N985">
            <v>0</v>
          </cell>
          <cell r="O985">
            <v>0</v>
          </cell>
          <cell r="P985">
            <v>0</v>
          </cell>
          <cell r="Q985">
            <v>0</v>
          </cell>
          <cell r="R985">
            <v>0</v>
          </cell>
          <cell r="S985">
            <v>0</v>
          </cell>
          <cell r="T985">
            <v>0</v>
          </cell>
          <cell r="U985">
            <v>0</v>
          </cell>
          <cell r="V985">
            <v>0</v>
          </cell>
          <cell r="W985">
            <v>0</v>
          </cell>
          <cell r="X985">
            <v>100</v>
          </cell>
          <cell r="Y985">
            <v>21</v>
          </cell>
        </row>
        <row r="986">
          <cell r="B986" t="str">
            <v>7AO300</v>
          </cell>
          <cell r="C986">
            <v>-17490</v>
          </cell>
          <cell r="D986" t="str">
            <v>外科</v>
          </cell>
          <cell r="E986">
            <v>13634252021</v>
          </cell>
          <cell r="F986" t="str">
            <v>2022年</v>
          </cell>
          <cell r="G986" t="str">
            <v>规培研究生</v>
          </cell>
          <cell r="H986" t="str">
            <v>无</v>
          </cell>
          <cell r="I986" t="str">
            <v>骨科2</v>
          </cell>
        </row>
        <row r="986">
          <cell r="M986">
            <v>0</v>
          </cell>
          <cell r="N986">
            <v>0</v>
          </cell>
          <cell r="O986">
            <v>0</v>
          </cell>
          <cell r="P986">
            <v>0</v>
          </cell>
          <cell r="Q986">
            <v>0</v>
          </cell>
          <cell r="R986">
            <v>0</v>
          </cell>
          <cell r="S986">
            <v>0</v>
          </cell>
          <cell r="T986">
            <v>0</v>
          </cell>
          <cell r="U986">
            <v>0</v>
          </cell>
          <cell r="V986">
            <v>0</v>
          </cell>
          <cell r="W986">
            <v>0</v>
          </cell>
          <cell r="X986">
            <v>100</v>
          </cell>
          <cell r="Y986">
            <v>21</v>
          </cell>
        </row>
        <row r="987">
          <cell r="B987" t="str">
            <v>7AO302</v>
          </cell>
          <cell r="C987">
            <v>-17492</v>
          </cell>
          <cell r="D987" t="str">
            <v>外科</v>
          </cell>
          <cell r="E987">
            <v>15990169892</v>
          </cell>
          <cell r="F987" t="str">
            <v>2022年</v>
          </cell>
          <cell r="G987" t="str">
            <v>规培研究生</v>
          </cell>
          <cell r="H987" t="str">
            <v>无</v>
          </cell>
          <cell r="I987" t="str">
            <v>乳腺B</v>
          </cell>
        </row>
        <row r="987">
          <cell r="M987">
            <v>0</v>
          </cell>
          <cell r="N987">
            <v>0</v>
          </cell>
          <cell r="O987">
            <v>0</v>
          </cell>
          <cell r="P987">
            <v>0</v>
          </cell>
          <cell r="Q987">
            <v>0</v>
          </cell>
          <cell r="R987">
            <v>0</v>
          </cell>
          <cell r="S987">
            <v>0</v>
          </cell>
          <cell r="T987">
            <v>0</v>
          </cell>
          <cell r="U987">
            <v>0</v>
          </cell>
          <cell r="V987">
            <v>0</v>
          </cell>
          <cell r="W987">
            <v>0</v>
          </cell>
          <cell r="X987">
            <v>100</v>
          </cell>
          <cell r="Y987">
            <v>21</v>
          </cell>
        </row>
        <row r="988">
          <cell r="B988" t="str">
            <v>7AO305</v>
          </cell>
          <cell r="C988">
            <v>-17495</v>
          </cell>
          <cell r="D988" t="str">
            <v>外科</v>
          </cell>
          <cell r="E988">
            <v>18815258192</v>
          </cell>
          <cell r="F988" t="str">
            <v>2022年</v>
          </cell>
          <cell r="G988" t="str">
            <v>规培研究生</v>
          </cell>
          <cell r="H988" t="str">
            <v>无</v>
          </cell>
          <cell r="I988" t="str">
            <v>肝胆外科</v>
          </cell>
        </row>
        <row r="988">
          <cell r="M988">
            <v>0</v>
          </cell>
          <cell r="N988">
            <v>0</v>
          </cell>
          <cell r="O988">
            <v>0</v>
          </cell>
          <cell r="P988">
            <v>0</v>
          </cell>
          <cell r="Q988">
            <v>0</v>
          </cell>
          <cell r="R988">
            <v>0</v>
          </cell>
          <cell r="S988">
            <v>0</v>
          </cell>
          <cell r="T988">
            <v>0</v>
          </cell>
          <cell r="U988">
            <v>0</v>
          </cell>
          <cell r="V988">
            <v>0</v>
          </cell>
          <cell r="W988">
            <v>0</v>
          </cell>
          <cell r="X988">
            <v>100</v>
          </cell>
          <cell r="Y988">
            <v>21</v>
          </cell>
        </row>
        <row r="989">
          <cell r="B989" t="str">
            <v>7AO306</v>
          </cell>
          <cell r="C989">
            <v>-17496</v>
          </cell>
          <cell r="D989" t="str">
            <v>外科</v>
          </cell>
          <cell r="E989">
            <v>17835650902</v>
          </cell>
          <cell r="F989" t="str">
            <v>2022年</v>
          </cell>
          <cell r="G989" t="str">
            <v>规培研究生</v>
          </cell>
          <cell r="H989" t="str">
            <v>无</v>
          </cell>
          <cell r="I989" t="str">
            <v>骨科2</v>
          </cell>
        </row>
        <row r="989">
          <cell r="M989">
            <v>0</v>
          </cell>
          <cell r="N989">
            <v>0</v>
          </cell>
          <cell r="O989">
            <v>0</v>
          </cell>
          <cell r="P989">
            <v>0</v>
          </cell>
          <cell r="Q989">
            <v>0</v>
          </cell>
          <cell r="R989">
            <v>0</v>
          </cell>
          <cell r="S989">
            <v>0</v>
          </cell>
          <cell r="T989">
            <v>0</v>
          </cell>
          <cell r="U989">
            <v>0</v>
          </cell>
          <cell r="V989">
            <v>0</v>
          </cell>
          <cell r="W989">
            <v>0</v>
          </cell>
          <cell r="X989">
            <v>100</v>
          </cell>
          <cell r="Y989">
            <v>21</v>
          </cell>
        </row>
        <row r="990">
          <cell r="B990" t="str">
            <v>7AO309</v>
          </cell>
          <cell r="C990">
            <v>-17499</v>
          </cell>
          <cell r="D990" t="str">
            <v>外科</v>
          </cell>
          <cell r="E990">
            <v>15968787638</v>
          </cell>
          <cell r="F990" t="str">
            <v>2022年</v>
          </cell>
          <cell r="G990" t="str">
            <v>规培研究生</v>
          </cell>
          <cell r="H990" t="str">
            <v>无</v>
          </cell>
          <cell r="I990" t="str">
            <v>骨科</v>
          </cell>
        </row>
        <row r="990">
          <cell r="M990">
            <v>0</v>
          </cell>
          <cell r="N990">
            <v>0</v>
          </cell>
          <cell r="O990">
            <v>0</v>
          </cell>
          <cell r="P990">
            <v>0</v>
          </cell>
          <cell r="Q990">
            <v>0</v>
          </cell>
          <cell r="R990">
            <v>0</v>
          </cell>
          <cell r="S990">
            <v>0</v>
          </cell>
          <cell r="T990">
            <v>0</v>
          </cell>
          <cell r="U990">
            <v>0</v>
          </cell>
          <cell r="V990">
            <v>0</v>
          </cell>
          <cell r="W990">
            <v>0</v>
          </cell>
          <cell r="X990">
            <v>100</v>
          </cell>
          <cell r="Y990">
            <v>21</v>
          </cell>
        </row>
        <row r="991">
          <cell r="B991" t="str">
            <v>7AO311</v>
          </cell>
          <cell r="C991">
            <v>-17501</v>
          </cell>
          <cell r="D991" t="str">
            <v>外科</v>
          </cell>
          <cell r="E991">
            <v>15868080391</v>
          </cell>
          <cell r="F991" t="str">
            <v>2022年</v>
          </cell>
          <cell r="G991" t="str">
            <v>规培研究生</v>
          </cell>
          <cell r="H991" t="str">
            <v>无</v>
          </cell>
          <cell r="I991" t="str">
            <v>骨科</v>
          </cell>
        </row>
        <row r="991">
          <cell r="M991">
            <v>0</v>
          </cell>
          <cell r="N991">
            <v>0</v>
          </cell>
          <cell r="O991">
            <v>0</v>
          </cell>
          <cell r="P991">
            <v>0</v>
          </cell>
          <cell r="Q991">
            <v>0</v>
          </cell>
          <cell r="R991">
            <v>0</v>
          </cell>
          <cell r="S991">
            <v>0</v>
          </cell>
          <cell r="T991">
            <v>0</v>
          </cell>
          <cell r="U991">
            <v>0</v>
          </cell>
          <cell r="V991">
            <v>0</v>
          </cell>
          <cell r="W991">
            <v>0</v>
          </cell>
          <cell r="X991">
            <v>100</v>
          </cell>
          <cell r="Y991">
            <v>21</v>
          </cell>
        </row>
        <row r="992">
          <cell r="B992" t="str">
            <v>7AO312</v>
          </cell>
          <cell r="C992">
            <v>-17502</v>
          </cell>
          <cell r="D992" t="str">
            <v>外科</v>
          </cell>
          <cell r="E992">
            <v>15258097768</v>
          </cell>
          <cell r="F992" t="str">
            <v>2022年</v>
          </cell>
          <cell r="G992" t="str">
            <v>规培研究生</v>
          </cell>
          <cell r="H992" t="str">
            <v>无</v>
          </cell>
          <cell r="I992" t="str">
            <v>骨科</v>
          </cell>
        </row>
        <row r="992">
          <cell r="M992">
            <v>0</v>
          </cell>
          <cell r="N992">
            <v>0</v>
          </cell>
          <cell r="O992">
            <v>0</v>
          </cell>
          <cell r="P992">
            <v>0</v>
          </cell>
          <cell r="Q992">
            <v>0</v>
          </cell>
          <cell r="R992">
            <v>0</v>
          </cell>
          <cell r="S992">
            <v>0</v>
          </cell>
          <cell r="T992">
            <v>0</v>
          </cell>
          <cell r="U992">
            <v>0</v>
          </cell>
          <cell r="V992">
            <v>0</v>
          </cell>
          <cell r="W992">
            <v>0</v>
          </cell>
          <cell r="X992">
            <v>100</v>
          </cell>
          <cell r="Y992">
            <v>21</v>
          </cell>
        </row>
        <row r="993">
          <cell r="B993" t="str">
            <v>7AO320</v>
          </cell>
          <cell r="C993">
            <v>-17510</v>
          </cell>
          <cell r="D993" t="str">
            <v>外科</v>
          </cell>
          <cell r="E993">
            <v>15824049100</v>
          </cell>
          <cell r="F993" t="str">
            <v>2022年</v>
          </cell>
          <cell r="G993" t="str">
            <v>规培研究生</v>
          </cell>
          <cell r="H993" t="str">
            <v>无</v>
          </cell>
          <cell r="I993" t="str">
            <v>骨科</v>
          </cell>
        </row>
        <row r="993">
          <cell r="M993">
            <v>0</v>
          </cell>
          <cell r="N993">
            <v>0</v>
          </cell>
          <cell r="O993">
            <v>0</v>
          </cell>
          <cell r="P993">
            <v>0</v>
          </cell>
          <cell r="Q993">
            <v>0</v>
          </cell>
          <cell r="R993">
            <v>0</v>
          </cell>
          <cell r="S993">
            <v>0</v>
          </cell>
          <cell r="T993">
            <v>0</v>
          </cell>
          <cell r="U993">
            <v>0</v>
          </cell>
          <cell r="V993">
            <v>0</v>
          </cell>
          <cell r="W993">
            <v>0</v>
          </cell>
          <cell r="X993">
            <v>100</v>
          </cell>
          <cell r="Y993">
            <v>21</v>
          </cell>
        </row>
        <row r="994">
          <cell r="B994" t="str">
            <v>7AO321</v>
          </cell>
          <cell r="C994">
            <v>-17511</v>
          </cell>
          <cell r="D994" t="str">
            <v>外科</v>
          </cell>
          <cell r="E994">
            <v>18267722028</v>
          </cell>
          <cell r="F994" t="str">
            <v>2022年</v>
          </cell>
          <cell r="G994" t="str">
            <v>规培研究生</v>
          </cell>
          <cell r="H994" t="str">
            <v>无</v>
          </cell>
          <cell r="I994" t="str">
            <v>急诊外科（含门急诊）</v>
          </cell>
        </row>
        <row r="994">
          <cell r="M994">
            <v>0</v>
          </cell>
          <cell r="N994">
            <v>0</v>
          </cell>
          <cell r="O994">
            <v>0</v>
          </cell>
          <cell r="P994">
            <v>0</v>
          </cell>
          <cell r="Q994">
            <v>0</v>
          </cell>
          <cell r="R994">
            <v>0</v>
          </cell>
          <cell r="S994">
            <v>0</v>
          </cell>
          <cell r="T994">
            <v>0</v>
          </cell>
          <cell r="U994">
            <v>0</v>
          </cell>
          <cell r="V994">
            <v>0</v>
          </cell>
          <cell r="W994">
            <v>0</v>
          </cell>
          <cell r="X994">
            <v>100</v>
          </cell>
          <cell r="Y994">
            <v>21</v>
          </cell>
        </row>
        <row r="995">
          <cell r="B995" t="str">
            <v>7AO324</v>
          </cell>
          <cell r="C995">
            <v>-17514</v>
          </cell>
          <cell r="D995" t="str">
            <v>外科</v>
          </cell>
          <cell r="E995">
            <v>15158605252</v>
          </cell>
          <cell r="F995" t="str">
            <v>2022年</v>
          </cell>
          <cell r="G995" t="str">
            <v>规培研究生</v>
          </cell>
          <cell r="H995" t="str">
            <v>无</v>
          </cell>
          <cell r="I995" t="str">
            <v>烧伤·伤口中心</v>
          </cell>
        </row>
        <row r="995">
          <cell r="M995">
            <v>0</v>
          </cell>
          <cell r="N995">
            <v>0</v>
          </cell>
          <cell r="O995">
            <v>0</v>
          </cell>
          <cell r="P995">
            <v>0</v>
          </cell>
          <cell r="Q995">
            <v>0</v>
          </cell>
          <cell r="R995">
            <v>0</v>
          </cell>
          <cell r="S995">
            <v>0</v>
          </cell>
          <cell r="T995">
            <v>0</v>
          </cell>
          <cell r="U995">
            <v>0</v>
          </cell>
          <cell r="V995">
            <v>0</v>
          </cell>
          <cell r="W995">
            <v>0</v>
          </cell>
          <cell r="X995">
            <v>100</v>
          </cell>
          <cell r="Y995">
            <v>21</v>
          </cell>
        </row>
        <row r="996">
          <cell r="B996" t="str">
            <v>7AO325</v>
          </cell>
          <cell r="C996">
            <v>-17515</v>
          </cell>
          <cell r="D996" t="str">
            <v>外科</v>
          </cell>
          <cell r="E996">
            <v>13456269886</v>
          </cell>
          <cell r="F996" t="str">
            <v>2022年</v>
          </cell>
          <cell r="G996" t="str">
            <v>规培研究生</v>
          </cell>
          <cell r="H996" t="str">
            <v>无</v>
          </cell>
          <cell r="I996" t="str">
            <v>泌尿外科</v>
          </cell>
        </row>
        <row r="996">
          <cell r="M996">
            <v>0</v>
          </cell>
          <cell r="N996">
            <v>0</v>
          </cell>
          <cell r="O996">
            <v>0</v>
          </cell>
          <cell r="P996">
            <v>0</v>
          </cell>
          <cell r="Q996">
            <v>0</v>
          </cell>
          <cell r="R996">
            <v>0</v>
          </cell>
          <cell r="S996">
            <v>0</v>
          </cell>
          <cell r="T996">
            <v>0</v>
          </cell>
          <cell r="U996">
            <v>0</v>
          </cell>
          <cell r="V996">
            <v>0</v>
          </cell>
          <cell r="W996">
            <v>0</v>
          </cell>
          <cell r="X996">
            <v>100</v>
          </cell>
          <cell r="Y996">
            <v>21</v>
          </cell>
        </row>
        <row r="997">
          <cell r="B997" t="str">
            <v>7AO329</v>
          </cell>
          <cell r="C997">
            <v>-17519</v>
          </cell>
          <cell r="D997" t="str">
            <v>外科</v>
          </cell>
          <cell r="E997">
            <v>13868610130</v>
          </cell>
          <cell r="F997" t="str">
            <v>2022年</v>
          </cell>
          <cell r="G997" t="str">
            <v>规培研究生</v>
          </cell>
          <cell r="H997" t="str">
            <v>无</v>
          </cell>
          <cell r="I997" t="str">
            <v>心胸外科</v>
          </cell>
        </row>
        <row r="997">
          <cell r="M997">
            <v>0</v>
          </cell>
          <cell r="N997">
            <v>0</v>
          </cell>
          <cell r="O997">
            <v>0</v>
          </cell>
          <cell r="P997">
            <v>0</v>
          </cell>
          <cell r="Q997">
            <v>0</v>
          </cell>
          <cell r="R997">
            <v>0</v>
          </cell>
          <cell r="S997">
            <v>0</v>
          </cell>
          <cell r="T997">
            <v>0</v>
          </cell>
          <cell r="U997">
            <v>0</v>
          </cell>
          <cell r="V997">
            <v>0</v>
          </cell>
          <cell r="W997">
            <v>0</v>
          </cell>
          <cell r="X997">
            <v>100</v>
          </cell>
          <cell r="Y997">
            <v>21</v>
          </cell>
        </row>
        <row r="998">
          <cell r="B998" t="str">
            <v>7AO330</v>
          </cell>
          <cell r="C998">
            <v>-17520</v>
          </cell>
          <cell r="D998" t="str">
            <v>外科</v>
          </cell>
          <cell r="E998">
            <v>15355905001</v>
          </cell>
          <cell r="F998" t="str">
            <v>2022年</v>
          </cell>
          <cell r="G998" t="str">
            <v>规培研究生</v>
          </cell>
          <cell r="H998" t="str">
            <v>无</v>
          </cell>
          <cell r="I998" t="str">
            <v>骨科2</v>
          </cell>
        </row>
        <row r="998">
          <cell r="M998">
            <v>0</v>
          </cell>
          <cell r="N998">
            <v>20</v>
          </cell>
          <cell r="O998">
            <v>0</v>
          </cell>
          <cell r="P998">
            <v>20</v>
          </cell>
          <cell r="Q998">
            <v>0</v>
          </cell>
          <cell r="R998">
            <v>0</v>
          </cell>
          <cell r="S998">
            <v>0</v>
          </cell>
          <cell r="T998">
            <v>0</v>
          </cell>
          <cell r="U998">
            <v>0</v>
          </cell>
          <cell r="V998">
            <v>0</v>
          </cell>
          <cell r="W998">
            <v>0</v>
          </cell>
          <cell r="X998">
            <v>100</v>
          </cell>
          <cell r="Y998">
            <v>21</v>
          </cell>
        </row>
        <row r="999">
          <cell r="B999" t="str">
            <v>7AO332</v>
          </cell>
          <cell r="C999">
            <v>-17522</v>
          </cell>
          <cell r="D999" t="str">
            <v>外科</v>
          </cell>
          <cell r="E999">
            <v>15968787678</v>
          </cell>
          <cell r="F999" t="str">
            <v>2022年</v>
          </cell>
          <cell r="G999" t="str">
            <v>规培研究生</v>
          </cell>
          <cell r="H999" t="str">
            <v>无</v>
          </cell>
          <cell r="I999" t="str">
            <v>乳腺B</v>
          </cell>
        </row>
        <row r="999">
          <cell r="M999">
            <v>0</v>
          </cell>
          <cell r="N999">
            <v>0</v>
          </cell>
          <cell r="O999">
            <v>0</v>
          </cell>
          <cell r="P999">
            <v>0</v>
          </cell>
          <cell r="Q999">
            <v>0</v>
          </cell>
          <cell r="R999">
            <v>0</v>
          </cell>
          <cell r="S999">
            <v>0</v>
          </cell>
          <cell r="T999">
            <v>0</v>
          </cell>
          <cell r="U999">
            <v>0</v>
          </cell>
          <cell r="V999">
            <v>0</v>
          </cell>
          <cell r="W999">
            <v>0</v>
          </cell>
          <cell r="X999">
            <v>100</v>
          </cell>
          <cell r="Y999">
            <v>21</v>
          </cell>
        </row>
        <row r="1000">
          <cell r="B1000" t="str">
            <v>7AO382</v>
          </cell>
          <cell r="C1000">
            <v>-17571</v>
          </cell>
          <cell r="D1000" t="str">
            <v>外科</v>
          </cell>
          <cell r="E1000">
            <v>18582252360</v>
          </cell>
          <cell r="F1000" t="str">
            <v>2022年</v>
          </cell>
          <cell r="G1000" t="str">
            <v>规培研究生</v>
          </cell>
          <cell r="H1000" t="str">
            <v>执业医师</v>
          </cell>
          <cell r="I1000" t="str">
            <v>肝胆外科</v>
          </cell>
        </row>
        <row r="1000">
          <cell r="M1000">
            <v>0</v>
          </cell>
          <cell r="N1000">
            <v>0</v>
          </cell>
          <cell r="O1000">
            <v>0</v>
          </cell>
          <cell r="P1000">
            <v>0</v>
          </cell>
          <cell r="Q1000">
            <v>0</v>
          </cell>
          <cell r="R1000">
            <v>100</v>
          </cell>
          <cell r="S1000">
            <v>150</v>
          </cell>
          <cell r="T1000">
            <v>150</v>
          </cell>
          <cell r="U1000">
            <v>0</v>
          </cell>
          <cell r="V1000">
            <v>0</v>
          </cell>
          <cell r="W1000">
            <v>0</v>
          </cell>
          <cell r="X1000">
            <v>100</v>
          </cell>
          <cell r="Y1000">
            <v>21</v>
          </cell>
        </row>
        <row r="1001">
          <cell r="B1001" t="str">
            <v>7AO383</v>
          </cell>
          <cell r="C1001">
            <v>-17572</v>
          </cell>
          <cell r="D1001" t="str">
            <v>外科</v>
          </cell>
          <cell r="E1001">
            <v>13523230638</v>
          </cell>
          <cell r="F1001" t="str">
            <v>2022年</v>
          </cell>
          <cell r="G1001" t="str">
            <v>规培研究生</v>
          </cell>
          <cell r="H1001" t="str">
            <v>无</v>
          </cell>
          <cell r="I1001" t="str">
            <v>骨科2</v>
          </cell>
        </row>
        <row r="1001">
          <cell r="M1001">
            <v>0</v>
          </cell>
          <cell r="N1001">
            <v>0</v>
          </cell>
          <cell r="O1001">
            <v>0</v>
          </cell>
          <cell r="P1001">
            <v>0</v>
          </cell>
          <cell r="Q1001">
            <v>0</v>
          </cell>
          <cell r="R1001">
            <v>0</v>
          </cell>
          <cell r="S1001">
            <v>0</v>
          </cell>
          <cell r="T1001">
            <v>0</v>
          </cell>
          <cell r="U1001">
            <v>0</v>
          </cell>
          <cell r="V1001">
            <v>0</v>
          </cell>
          <cell r="W1001">
            <v>0</v>
          </cell>
          <cell r="X1001">
            <v>100</v>
          </cell>
          <cell r="Y1001">
            <v>21</v>
          </cell>
        </row>
        <row r="1002">
          <cell r="B1002" t="str">
            <v>7AO385</v>
          </cell>
          <cell r="C1002">
            <v>-17574</v>
          </cell>
          <cell r="D1002" t="str">
            <v>外科</v>
          </cell>
          <cell r="E1002">
            <v>15616158439</v>
          </cell>
          <cell r="F1002" t="str">
            <v>2022年</v>
          </cell>
          <cell r="G1002" t="str">
            <v>规培研究生</v>
          </cell>
          <cell r="H1002" t="str">
            <v>无</v>
          </cell>
          <cell r="I1002" t="str">
            <v>骨科</v>
          </cell>
        </row>
        <row r="1002">
          <cell r="M1002">
            <v>0</v>
          </cell>
          <cell r="N1002">
            <v>0</v>
          </cell>
          <cell r="O1002">
            <v>0</v>
          </cell>
          <cell r="P1002">
            <v>0</v>
          </cell>
          <cell r="Q1002">
            <v>0</v>
          </cell>
          <cell r="R1002">
            <v>0</v>
          </cell>
          <cell r="S1002">
            <v>0</v>
          </cell>
          <cell r="T1002">
            <v>0</v>
          </cell>
          <cell r="U1002">
            <v>0</v>
          </cell>
          <cell r="V1002">
            <v>0</v>
          </cell>
          <cell r="W1002">
            <v>0</v>
          </cell>
          <cell r="X1002">
            <v>100</v>
          </cell>
          <cell r="Y1002">
            <v>21</v>
          </cell>
        </row>
        <row r="1003">
          <cell r="B1003" t="str">
            <v>7AM401</v>
          </cell>
          <cell r="C1003">
            <v>-14643</v>
          </cell>
          <cell r="D1003" t="str">
            <v>外科</v>
          </cell>
          <cell r="E1003">
            <v>13587955893</v>
          </cell>
          <cell r="F1003" t="str">
            <v>2022年</v>
          </cell>
          <cell r="G1003" t="str">
            <v>规培研究生</v>
          </cell>
          <cell r="H1003" t="str">
            <v>无</v>
          </cell>
          <cell r="I1003" t="str">
            <v>骨科</v>
          </cell>
        </row>
        <row r="1003">
          <cell r="M1003">
            <v>0</v>
          </cell>
          <cell r="N1003">
            <v>0</v>
          </cell>
          <cell r="O1003">
            <v>0</v>
          </cell>
          <cell r="P1003">
            <v>0</v>
          </cell>
          <cell r="Q1003">
            <v>0</v>
          </cell>
          <cell r="R1003">
            <v>0</v>
          </cell>
          <cell r="S1003">
            <v>0</v>
          </cell>
          <cell r="T1003">
            <v>0</v>
          </cell>
          <cell r="U1003">
            <v>0</v>
          </cell>
          <cell r="V1003">
            <v>0</v>
          </cell>
          <cell r="W1003">
            <v>0</v>
          </cell>
          <cell r="X1003">
            <v>100</v>
          </cell>
          <cell r="Y1003">
            <v>21</v>
          </cell>
        </row>
        <row r="1004">
          <cell r="B1004" t="str">
            <v>7AO457</v>
          </cell>
          <cell r="C1004">
            <v>-17682</v>
          </cell>
          <cell r="D1004" t="str">
            <v>外科</v>
          </cell>
          <cell r="E1004">
            <v>13678496445</v>
          </cell>
          <cell r="F1004" t="str">
            <v>2022年</v>
          </cell>
          <cell r="G1004" t="str">
            <v>规培研究生</v>
          </cell>
          <cell r="H1004" t="str">
            <v>无</v>
          </cell>
          <cell r="I1004" t="str">
            <v>骨科</v>
          </cell>
        </row>
        <row r="1004">
          <cell r="M1004">
            <v>0</v>
          </cell>
          <cell r="N1004">
            <v>0</v>
          </cell>
          <cell r="O1004">
            <v>0</v>
          </cell>
          <cell r="P1004">
            <v>0</v>
          </cell>
          <cell r="Q1004">
            <v>0</v>
          </cell>
          <cell r="R1004">
            <v>0</v>
          </cell>
          <cell r="S1004">
            <v>0</v>
          </cell>
          <cell r="T1004">
            <v>0</v>
          </cell>
          <cell r="U1004">
            <v>0</v>
          </cell>
          <cell r="V1004">
            <v>0</v>
          </cell>
          <cell r="W1004">
            <v>0</v>
          </cell>
          <cell r="X1004">
            <v>100</v>
          </cell>
          <cell r="Y1004">
            <v>21</v>
          </cell>
        </row>
        <row r="1005">
          <cell r="B1005" t="str">
            <v>7AO443</v>
          </cell>
          <cell r="C1005">
            <v>-16740</v>
          </cell>
          <cell r="D1005" t="str">
            <v>外科</v>
          </cell>
          <cell r="E1005">
            <v>13906630562</v>
          </cell>
          <cell r="F1005" t="str">
            <v>2022年</v>
          </cell>
          <cell r="G1005" t="str">
            <v>规培研究生</v>
          </cell>
          <cell r="H1005" t="str">
            <v>无</v>
          </cell>
          <cell r="I1005" t="str">
            <v>骨科</v>
          </cell>
        </row>
        <row r="1005">
          <cell r="M1005">
            <v>0</v>
          </cell>
          <cell r="N1005">
            <v>0</v>
          </cell>
          <cell r="O1005">
            <v>0</v>
          </cell>
          <cell r="P1005">
            <v>0</v>
          </cell>
          <cell r="Q1005">
            <v>0</v>
          </cell>
          <cell r="R1005">
            <v>0</v>
          </cell>
          <cell r="S1005">
            <v>0</v>
          </cell>
          <cell r="T1005">
            <v>0</v>
          </cell>
          <cell r="U1005">
            <v>0</v>
          </cell>
          <cell r="V1005">
            <v>0</v>
          </cell>
          <cell r="W1005">
            <v>0</v>
          </cell>
          <cell r="X1005">
            <v>100</v>
          </cell>
          <cell r="Y1005">
            <v>21</v>
          </cell>
        </row>
        <row r="1006">
          <cell r="B1006" t="str">
            <v>7AO453</v>
          </cell>
          <cell r="C1006">
            <v>-16749</v>
          </cell>
          <cell r="D1006" t="str">
            <v>外科</v>
          </cell>
          <cell r="E1006">
            <v>18757198691</v>
          </cell>
          <cell r="F1006" t="str">
            <v>2022年</v>
          </cell>
          <cell r="G1006" t="str">
            <v>规培研究生</v>
          </cell>
          <cell r="H1006" t="str">
            <v>无</v>
          </cell>
          <cell r="I1006" t="str">
            <v>急诊外科（含门急诊）</v>
          </cell>
        </row>
        <row r="1006">
          <cell r="K1006">
            <v>20</v>
          </cell>
        </row>
        <row r="1006">
          <cell r="M1006">
            <v>20</v>
          </cell>
          <cell r="N1006">
            <v>0</v>
          </cell>
          <cell r="O1006">
            <v>0</v>
          </cell>
          <cell r="P1006">
            <v>20</v>
          </cell>
          <cell r="Q1006">
            <v>0</v>
          </cell>
          <cell r="R1006">
            <v>0</v>
          </cell>
          <cell r="S1006">
            <v>0</v>
          </cell>
          <cell r="T1006">
            <v>0</v>
          </cell>
          <cell r="U1006">
            <v>0</v>
          </cell>
          <cell r="V1006">
            <v>0</v>
          </cell>
          <cell r="W1006">
            <v>0</v>
          </cell>
          <cell r="X1006">
            <v>100</v>
          </cell>
          <cell r="Y1006">
            <v>21</v>
          </cell>
        </row>
        <row r="1007">
          <cell r="B1007" t="str">
            <v>7AO001</v>
          </cell>
          <cell r="C1007">
            <v>-17192</v>
          </cell>
          <cell r="D1007" t="str">
            <v>外科（泌尿外科）</v>
          </cell>
          <cell r="E1007">
            <v>15157759572</v>
          </cell>
          <cell r="F1007" t="str">
            <v>2022年</v>
          </cell>
          <cell r="G1007" t="str">
            <v>规培研究生</v>
          </cell>
          <cell r="H1007" t="str">
            <v>无</v>
          </cell>
          <cell r="I1007" t="str">
            <v>急诊外科门急诊</v>
          </cell>
        </row>
        <row r="1007">
          <cell r="M1007">
            <v>0</v>
          </cell>
          <cell r="N1007">
            <v>0</v>
          </cell>
          <cell r="O1007">
            <v>0</v>
          </cell>
          <cell r="P1007">
            <v>0</v>
          </cell>
          <cell r="Q1007">
            <v>0</v>
          </cell>
          <cell r="R1007">
            <v>0</v>
          </cell>
          <cell r="S1007">
            <v>0</v>
          </cell>
          <cell r="T1007">
            <v>0</v>
          </cell>
          <cell r="U1007">
            <v>0</v>
          </cell>
          <cell r="V1007">
            <v>0</v>
          </cell>
          <cell r="W1007">
            <v>0</v>
          </cell>
          <cell r="X1007">
            <v>100</v>
          </cell>
          <cell r="Y1007">
            <v>21</v>
          </cell>
        </row>
        <row r="1008">
          <cell r="B1008" t="str">
            <v>7AO010</v>
          </cell>
          <cell r="C1008">
            <v>-17201</v>
          </cell>
          <cell r="D1008" t="str">
            <v>外科（泌尿外科）</v>
          </cell>
          <cell r="E1008">
            <v>13738731378</v>
          </cell>
          <cell r="F1008" t="str">
            <v>2022年</v>
          </cell>
          <cell r="G1008" t="str">
            <v>规培研究生</v>
          </cell>
          <cell r="H1008" t="str">
            <v>无</v>
          </cell>
          <cell r="I1008" t="str">
            <v>创伤外科</v>
          </cell>
        </row>
        <row r="1008">
          <cell r="M1008">
            <v>0</v>
          </cell>
          <cell r="N1008">
            <v>0</v>
          </cell>
          <cell r="O1008">
            <v>0</v>
          </cell>
          <cell r="P1008">
            <v>0</v>
          </cell>
          <cell r="Q1008">
            <v>0</v>
          </cell>
          <cell r="R1008">
            <v>0</v>
          </cell>
          <cell r="S1008">
            <v>0</v>
          </cell>
          <cell r="T1008">
            <v>0</v>
          </cell>
          <cell r="U1008">
            <v>0</v>
          </cell>
          <cell r="V1008">
            <v>0</v>
          </cell>
          <cell r="W1008">
            <v>0</v>
          </cell>
          <cell r="X1008">
            <v>100</v>
          </cell>
          <cell r="Y1008">
            <v>21</v>
          </cell>
        </row>
        <row r="1009">
          <cell r="B1009" t="str">
            <v>7AO027</v>
          </cell>
          <cell r="C1009">
            <v>-17218</v>
          </cell>
          <cell r="D1009" t="str">
            <v>外科（泌尿外科）</v>
          </cell>
          <cell r="E1009">
            <v>17010287492</v>
          </cell>
          <cell r="F1009" t="str">
            <v>2022年</v>
          </cell>
          <cell r="G1009" t="str">
            <v>规培研究生</v>
          </cell>
          <cell r="H1009" t="str">
            <v>无</v>
          </cell>
          <cell r="I1009" t="str">
            <v>胃肠外科</v>
          </cell>
        </row>
        <row r="1009">
          <cell r="M1009">
            <v>0</v>
          </cell>
          <cell r="N1009">
            <v>0</v>
          </cell>
          <cell r="O1009">
            <v>0</v>
          </cell>
          <cell r="P1009">
            <v>0</v>
          </cell>
          <cell r="Q1009">
            <v>0</v>
          </cell>
          <cell r="R1009">
            <v>0</v>
          </cell>
          <cell r="S1009">
            <v>0</v>
          </cell>
          <cell r="T1009">
            <v>0</v>
          </cell>
          <cell r="U1009">
            <v>0</v>
          </cell>
          <cell r="V1009">
            <v>0</v>
          </cell>
          <cell r="W1009">
            <v>0</v>
          </cell>
          <cell r="X1009">
            <v>100</v>
          </cell>
          <cell r="Y1009">
            <v>21</v>
          </cell>
        </row>
        <row r="1010">
          <cell r="B1010" t="str">
            <v>7AO296</v>
          </cell>
          <cell r="C1010">
            <v>-17486</v>
          </cell>
          <cell r="D1010" t="str">
            <v>外科（泌尿外科）</v>
          </cell>
          <cell r="E1010">
            <v>15857701058</v>
          </cell>
          <cell r="F1010" t="str">
            <v>2022年</v>
          </cell>
          <cell r="G1010" t="str">
            <v>规培研究生</v>
          </cell>
          <cell r="H1010" t="str">
            <v>无</v>
          </cell>
          <cell r="I1010" t="str">
            <v>肝胆外科</v>
          </cell>
        </row>
        <row r="1010">
          <cell r="M1010">
            <v>0</v>
          </cell>
          <cell r="N1010">
            <v>0</v>
          </cell>
          <cell r="O1010">
            <v>0</v>
          </cell>
          <cell r="P1010">
            <v>0</v>
          </cell>
          <cell r="Q1010">
            <v>0</v>
          </cell>
          <cell r="R1010">
            <v>0</v>
          </cell>
          <cell r="S1010">
            <v>0</v>
          </cell>
          <cell r="T1010">
            <v>0</v>
          </cell>
          <cell r="U1010">
            <v>0</v>
          </cell>
          <cell r="V1010">
            <v>0</v>
          </cell>
          <cell r="W1010">
            <v>0</v>
          </cell>
          <cell r="X1010">
            <v>100</v>
          </cell>
          <cell r="Y1010">
            <v>21</v>
          </cell>
        </row>
        <row r="1011">
          <cell r="B1011" t="str">
            <v>7AO301</v>
          </cell>
          <cell r="C1011">
            <v>-17491</v>
          </cell>
          <cell r="D1011" t="str">
            <v>外科（泌尿外科）</v>
          </cell>
          <cell r="E1011">
            <v>15858825639</v>
          </cell>
          <cell r="F1011" t="str">
            <v>2022年</v>
          </cell>
          <cell r="G1011" t="str">
            <v>规培研究生</v>
          </cell>
          <cell r="H1011" t="str">
            <v>无</v>
          </cell>
          <cell r="I1011" t="str">
            <v>肝胆外科</v>
          </cell>
        </row>
        <row r="1011">
          <cell r="M1011">
            <v>0</v>
          </cell>
          <cell r="N1011">
            <v>0</v>
          </cell>
          <cell r="O1011">
            <v>0</v>
          </cell>
          <cell r="P1011">
            <v>0</v>
          </cell>
          <cell r="Q1011">
            <v>20</v>
          </cell>
          <cell r="R1011">
            <v>0</v>
          </cell>
          <cell r="S1011">
            <v>0</v>
          </cell>
          <cell r="T1011">
            <v>0</v>
          </cell>
          <cell r="U1011">
            <v>0</v>
          </cell>
          <cell r="V1011">
            <v>0</v>
          </cell>
          <cell r="W1011">
            <v>0</v>
          </cell>
          <cell r="X1011">
            <v>100</v>
          </cell>
          <cell r="Y1011">
            <v>21</v>
          </cell>
        </row>
        <row r="1012">
          <cell r="B1012" t="str">
            <v>7AO303</v>
          </cell>
          <cell r="C1012">
            <v>-17493</v>
          </cell>
          <cell r="D1012" t="str">
            <v>外科（泌尿外科）</v>
          </cell>
          <cell r="E1012">
            <v>13429270713</v>
          </cell>
          <cell r="F1012" t="str">
            <v>2022年</v>
          </cell>
          <cell r="G1012" t="str">
            <v>规培研究生</v>
          </cell>
          <cell r="H1012" t="str">
            <v>无</v>
          </cell>
          <cell r="I1012" t="str">
            <v>疝与腹壁外科</v>
          </cell>
        </row>
        <row r="1012">
          <cell r="M1012">
            <v>0</v>
          </cell>
          <cell r="N1012">
            <v>0</v>
          </cell>
          <cell r="O1012">
            <v>0</v>
          </cell>
          <cell r="P1012">
            <v>0</v>
          </cell>
          <cell r="Q1012">
            <v>0</v>
          </cell>
          <cell r="R1012">
            <v>0</v>
          </cell>
          <cell r="S1012">
            <v>0</v>
          </cell>
          <cell r="T1012">
            <v>0</v>
          </cell>
          <cell r="U1012">
            <v>0</v>
          </cell>
          <cell r="V1012">
            <v>0</v>
          </cell>
          <cell r="W1012">
            <v>0</v>
          </cell>
          <cell r="X1012">
            <v>100</v>
          </cell>
          <cell r="Y1012">
            <v>21</v>
          </cell>
        </row>
        <row r="1013">
          <cell r="B1013" t="str">
            <v>7AO307</v>
          </cell>
          <cell r="C1013">
            <v>-17497</v>
          </cell>
          <cell r="D1013" t="str">
            <v>外科（泌尿外科）</v>
          </cell>
          <cell r="E1013">
            <v>15267755683</v>
          </cell>
          <cell r="F1013" t="str">
            <v>2022年</v>
          </cell>
          <cell r="G1013" t="str">
            <v>规培研究生</v>
          </cell>
          <cell r="H1013" t="str">
            <v>无</v>
          </cell>
          <cell r="I1013" t="str">
            <v>疝与腹壁外科</v>
          </cell>
        </row>
        <row r="1013">
          <cell r="M1013">
            <v>0</v>
          </cell>
          <cell r="N1013">
            <v>0</v>
          </cell>
          <cell r="O1013">
            <v>0</v>
          </cell>
          <cell r="P1013">
            <v>0</v>
          </cell>
          <cell r="Q1013">
            <v>0</v>
          </cell>
          <cell r="R1013">
            <v>0</v>
          </cell>
          <cell r="S1013">
            <v>0</v>
          </cell>
          <cell r="T1013">
            <v>0</v>
          </cell>
          <cell r="U1013">
            <v>0</v>
          </cell>
          <cell r="V1013">
            <v>0</v>
          </cell>
          <cell r="W1013">
            <v>0</v>
          </cell>
          <cell r="X1013">
            <v>100</v>
          </cell>
          <cell r="Y1013">
            <v>21</v>
          </cell>
        </row>
        <row r="1014">
          <cell r="B1014" t="str">
            <v>7AO308</v>
          </cell>
          <cell r="C1014">
            <v>-17498</v>
          </cell>
          <cell r="D1014" t="str">
            <v>外科（泌尿外科）</v>
          </cell>
          <cell r="E1014">
            <v>15067795335</v>
          </cell>
          <cell r="F1014" t="str">
            <v>2022年</v>
          </cell>
          <cell r="G1014" t="str">
            <v>规培研究生</v>
          </cell>
          <cell r="H1014" t="str">
            <v>无</v>
          </cell>
          <cell r="I1014" t="str">
            <v>结直肠肛门外科</v>
          </cell>
        </row>
        <row r="1014">
          <cell r="M1014">
            <v>0</v>
          </cell>
          <cell r="N1014">
            <v>0</v>
          </cell>
          <cell r="O1014">
            <v>0</v>
          </cell>
          <cell r="P1014">
            <v>0</v>
          </cell>
          <cell r="Q1014">
            <v>0</v>
          </cell>
          <cell r="R1014">
            <v>0</v>
          </cell>
          <cell r="S1014">
            <v>0</v>
          </cell>
          <cell r="T1014">
            <v>0</v>
          </cell>
          <cell r="U1014">
            <v>0</v>
          </cell>
          <cell r="V1014">
            <v>0</v>
          </cell>
          <cell r="W1014">
            <v>0</v>
          </cell>
          <cell r="X1014">
            <v>100</v>
          </cell>
          <cell r="Y1014">
            <v>21</v>
          </cell>
        </row>
        <row r="1015">
          <cell r="B1015" t="str">
            <v>7AO315</v>
          </cell>
          <cell r="C1015">
            <v>-17505</v>
          </cell>
          <cell r="D1015" t="str">
            <v>外科（泌尿外科）</v>
          </cell>
          <cell r="E1015">
            <v>15868712708</v>
          </cell>
          <cell r="F1015" t="str">
            <v>2022年</v>
          </cell>
          <cell r="G1015" t="str">
            <v>规培研究生</v>
          </cell>
          <cell r="H1015" t="str">
            <v>无</v>
          </cell>
          <cell r="I1015" t="str">
            <v>结直肠肛门外科</v>
          </cell>
        </row>
        <row r="1015">
          <cell r="M1015">
            <v>0</v>
          </cell>
          <cell r="N1015">
            <v>0</v>
          </cell>
          <cell r="O1015">
            <v>0</v>
          </cell>
          <cell r="P1015">
            <v>0</v>
          </cell>
          <cell r="Q1015">
            <v>0</v>
          </cell>
          <cell r="R1015">
            <v>0</v>
          </cell>
          <cell r="S1015">
            <v>0</v>
          </cell>
          <cell r="T1015">
            <v>0</v>
          </cell>
          <cell r="U1015">
            <v>0</v>
          </cell>
          <cell r="V1015">
            <v>0</v>
          </cell>
          <cell r="W1015">
            <v>0</v>
          </cell>
          <cell r="X1015">
            <v>100</v>
          </cell>
          <cell r="Y1015">
            <v>21</v>
          </cell>
        </row>
        <row r="1016">
          <cell r="B1016" t="str">
            <v>7AO317</v>
          </cell>
          <cell r="C1016">
            <v>-17507</v>
          </cell>
          <cell r="D1016" t="str">
            <v>外科（泌尿外科）</v>
          </cell>
          <cell r="E1016">
            <v>15968763567</v>
          </cell>
          <cell r="F1016" t="str">
            <v>2022年</v>
          </cell>
          <cell r="G1016" t="str">
            <v>规培研究生</v>
          </cell>
          <cell r="H1016" t="str">
            <v>无</v>
          </cell>
          <cell r="I1016" t="str">
            <v>甲状腺外科</v>
          </cell>
        </row>
        <row r="1016">
          <cell r="M1016">
            <v>0</v>
          </cell>
          <cell r="N1016">
            <v>0</v>
          </cell>
          <cell r="O1016">
            <v>0</v>
          </cell>
          <cell r="P1016">
            <v>0</v>
          </cell>
          <cell r="Q1016">
            <v>0</v>
          </cell>
          <cell r="R1016">
            <v>0</v>
          </cell>
          <cell r="S1016">
            <v>0</v>
          </cell>
          <cell r="T1016">
            <v>0</v>
          </cell>
          <cell r="U1016">
            <v>0</v>
          </cell>
          <cell r="V1016">
            <v>0</v>
          </cell>
          <cell r="W1016">
            <v>0</v>
          </cell>
          <cell r="X1016">
            <v>100</v>
          </cell>
          <cell r="Y1016">
            <v>21</v>
          </cell>
        </row>
        <row r="1017">
          <cell r="B1017" t="str">
            <v>7AO323</v>
          </cell>
          <cell r="C1017">
            <v>-17513</v>
          </cell>
          <cell r="D1017" t="str">
            <v>外科</v>
          </cell>
          <cell r="E1017">
            <v>13587657157</v>
          </cell>
          <cell r="F1017" t="str">
            <v>2022年</v>
          </cell>
          <cell r="G1017" t="str">
            <v>规培研究生</v>
          </cell>
          <cell r="H1017" t="str">
            <v>无</v>
          </cell>
          <cell r="I1017" t="str">
            <v>心胸外科</v>
          </cell>
        </row>
        <row r="1017">
          <cell r="M1017">
            <v>0</v>
          </cell>
          <cell r="N1017">
            <v>0</v>
          </cell>
          <cell r="O1017">
            <v>0</v>
          </cell>
          <cell r="P1017">
            <v>0</v>
          </cell>
          <cell r="Q1017">
            <v>0</v>
          </cell>
          <cell r="R1017">
            <v>0</v>
          </cell>
          <cell r="S1017">
            <v>0</v>
          </cell>
          <cell r="T1017">
            <v>0</v>
          </cell>
          <cell r="U1017">
            <v>0</v>
          </cell>
          <cell r="V1017">
            <v>0</v>
          </cell>
          <cell r="W1017">
            <v>0</v>
          </cell>
          <cell r="X1017">
            <v>100</v>
          </cell>
          <cell r="Y1017">
            <v>21</v>
          </cell>
        </row>
        <row r="1018">
          <cell r="B1018" t="str">
            <v>7AO327</v>
          </cell>
          <cell r="C1018">
            <v>-17517</v>
          </cell>
          <cell r="D1018" t="str">
            <v>外科</v>
          </cell>
          <cell r="E1018">
            <v>15868507771</v>
          </cell>
          <cell r="F1018" t="str">
            <v>2022年</v>
          </cell>
          <cell r="G1018" t="str">
            <v>规培研究生</v>
          </cell>
          <cell r="H1018" t="str">
            <v>无</v>
          </cell>
          <cell r="I1018" t="str">
            <v>甲状腺外科</v>
          </cell>
        </row>
        <row r="1018">
          <cell r="M1018">
            <v>0</v>
          </cell>
          <cell r="N1018">
            <v>0</v>
          </cell>
          <cell r="O1018">
            <v>0</v>
          </cell>
          <cell r="P1018">
            <v>0</v>
          </cell>
          <cell r="Q1018">
            <v>0</v>
          </cell>
          <cell r="R1018">
            <v>0</v>
          </cell>
          <cell r="S1018">
            <v>0</v>
          </cell>
          <cell r="T1018">
            <v>0</v>
          </cell>
          <cell r="U1018">
            <v>0</v>
          </cell>
          <cell r="V1018">
            <v>0</v>
          </cell>
          <cell r="W1018">
            <v>0</v>
          </cell>
          <cell r="X1018">
            <v>100</v>
          </cell>
          <cell r="Y1018">
            <v>21</v>
          </cell>
        </row>
        <row r="1019">
          <cell r="B1019" t="str">
            <v>7AO328</v>
          </cell>
          <cell r="C1019">
            <v>-17518</v>
          </cell>
          <cell r="D1019" t="str">
            <v>外科</v>
          </cell>
          <cell r="E1019">
            <v>18905489607</v>
          </cell>
          <cell r="F1019" t="str">
            <v>2022年</v>
          </cell>
          <cell r="G1019" t="str">
            <v>规培研究生</v>
          </cell>
          <cell r="H1019" t="str">
            <v>无</v>
          </cell>
          <cell r="I1019" t="str">
            <v>泌尿外科</v>
          </cell>
        </row>
        <row r="1019">
          <cell r="M1019">
            <v>0</v>
          </cell>
          <cell r="N1019">
            <v>0</v>
          </cell>
          <cell r="O1019">
            <v>0</v>
          </cell>
          <cell r="P1019">
            <v>0</v>
          </cell>
          <cell r="Q1019">
            <v>0</v>
          </cell>
          <cell r="R1019">
            <v>0</v>
          </cell>
          <cell r="S1019">
            <v>0</v>
          </cell>
          <cell r="T1019">
            <v>0</v>
          </cell>
          <cell r="U1019">
            <v>0</v>
          </cell>
          <cell r="V1019">
            <v>0</v>
          </cell>
          <cell r="W1019">
            <v>0</v>
          </cell>
          <cell r="X1019">
            <v>100</v>
          </cell>
          <cell r="Y1019">
            <v>21</v>
          </cell>
        </row>
        <row r="1020">
          <cell r="B1020" t="str">
            <v>7AO022</v>
          </cell>
          <cell r="C1020">
            <v>-17213</v>
          </cell>
          <cell r="D1020" t="str">
            <v>外科（神经外科方向）</v>
          </cell>
          <cell r="E1020">
            <v>13185007063</v>
          </cell>
          <cell r="F1020" t="str">
            <v>2022年</v>
          </cell>
          <cell r="G1020" t="str">
            <v>规培研究生</v>
          </cell>
          <cell r="H1020" t="str">
            <v>无</v>
          </cell>
          <cell r="I1020" t="str">
            <v>骨科</v>
          </cell>
        </row>
        <row r="1020">
          <cell r="M1020">
            <v>0</v>
          </cell>
          <cell r="N1020">
            <v>0</v>
          </cell>
          <cell r="O1020">
            <v>0</v>
          </cell>
          <cell r="P1020">
            <v>0</v>
          </cell>
          <cell r="Q1020">
            <v>0</v>
          </cell>
          <cell r="R1020">
            <v>0</v>
          </cell>
          <cell r="S1020">
            <v>0</v>
          </cell>
          <cell r="T1020">
            <v>0</v>
          </cell>
          <cell r="U1020">
            <v>0</v>
          </cell>
          <cell r="V1020">
            <v>0</v>
          </cell>
          <cell r="W1020">
            <v>0</v>
          </cell>
          <cell r="X1020">
            <v>100</v>
          </cell>
          <cell r="Y1020">
            <v>21</v>
          </cell>
        </row>
        <row r="1021">
          <cell r="B1021" t="str">
            <v>7AO029</v>
          </cell>
          <cell r="C1021">
            <v>-17220</v>
          </cell>
          <cell r="D1021" t="str">
            <v>外科（神经外科方向）</v>
          </cell>
          <cell r="E1021">
            <v>18092368216</v>
          </cell>
          <cell r="F1021" t="str">
            <v>2022年</v>
          </cell>
          <cell r="G1021" t="str">
            <v>规培研究生</v>
          </cell>
          <cell r="H1021" t="str">
            <v>无</v>
          </cell>
          <cell r="I1021" t="str">
            <v>骨科</v>
          </cell>
        </row>
        <row r="1021">
          <cell r="M1021">
            <v>0</v>
          </cell>
          <cell r="N1021">
            <v>0</v>
          </cell>
          <cell r="O1021">
            <v>0</v>
          </cell>
          <cell r="P1021">
            <v>0</v>
          </cell>
          <cell r="Q1021">
            <v>20</v>
          </cell>
          <cell r="R1021">
            <v>0</v>
          </cell>
          <cell r="S1021">
            <v>0</v>
          </cell>
          <cell r="T1021">
            <v>0</v>
          </cell>
          <cell r="U1021">
            <v>0</v>
          </cell>
          <cell r="V1021">
            <v>0</v>
          </cell>
          <cell r="W1021">
            <v>0</v>
          </cell>
          <cell r="X1021">
            <v>100</v>
          </cell>
          <cell r="Y1021">
            <v>21</v>
          </cell>
        </row>
        <row r="1022">
          <cell r="B1022" t="str">
            <v>7AO038</v>
          </cell>
          <cell r="C1022">
            <v>-17229</v>
          </cell>
          <cell r="D1022" t="str">
            <v>外科（神经外科方向）</v>
          </cell>
          <cell r="E1022">
            <v>13968833085</v>
          </cell>
          <cell r="F1022" t="str">
            <v>2022年</v>
          </cell>
          <cell r="G1022" t="str">
            <v>规培研究生</v>
          </cell>
          <cell r="H1022" t="str">
            <v>无</v>
          </cell>
          <cell r="I1022" t="str">
            <v>骨科</v>
          </cell>
        </row>
        <row r="1022">
          <cell r="M1022">
            <v>0</v>
          </cell>
          <cell r="N1022">
            <v>0</v>
          </cell>
          <cell r="O1022">
            <v>0</v>
          </cell>
          <cell r="P1022">
            <v>0</v>
          </cell>
          <cell r="Q1022">
            <v>0</v>
          </cell>
          <cell r="R1022">
            <v>0</v>
          </cell>
          <cell r="S1022">
            <v>0</v>
          </cell>
          <cell r="T1022">
            <v>0</v>
          </cell>
          <cell r="U1022">
            <v>0</v>
          </cell>
          <cell r="V1022">
            <v>0</v>
          </cell>
          <cell r="W1022">
            <v>0</v>
          </cell>
          <cell r="X1022">
            <v>100</v>
          </cell>
          <cell r="Y1022">
            <v>21</v>
          </cell>
        </row>
        <row r="1023">
          <cell r="B1023" t="str">
            <v>7AO299</v>
          </cell>
          <cell r="C1023">
            <v>-17489</v>
          </cell>
          <cell r="D1023" t="str">
            <v>外科（神经外科方向）</v>
          </cell>
          <cell r="E1023">
            <v>18967790708</v>
          </cell>
          <cell r="F1023" t="str">
            <v>2022年</v>
          </cell>
          <cell r="G1023" t="str">
            <v>规培研究生</v>
          </cell>
          <cell r="H1023" t="str">
            <v>无</v>
          </cell>
          <cell r="I1023" t="str">
            <v>骨科</v>
          </cell>
        </row>
        <row r="1023">
          <cell r="M1023">
            <v>0</v>
          </cell>
          <cell r="N1023">
            <v>0</v>
          </cell>
          <cell r="O1023">
            <v>0</v>
          </cell>
          <cell r="P1023">
            <v>0</v>
          </cell>
          <cell r="Q1023">
            <v>0</v>
          </cell>
          <cell r="R1023">
            <v>0</v>
          </cell>
          <cell r="S1023">
            <v>0</v>
          </cell>
          <cell r="T1023">
            <v>0</v>
          </cell>
          <cell r="U1023">
            <v>0</v>
          </cell>
          <cell r="V1023">
            <v>0</v>
          </cell>
          <cell r="W1023">
            <v>0</v>
          </cell>
          <cell r="X1023">
            <v>100</v>
          </cell>
          <cell r="Y1023">
            <v>21</v>
          </cell>
        </row>
        <row r="1024">
          <cell r="B1024" t="str">
            <v>7AO304</v>
          </cell>
          <cell r="C1024">
            <v>-17494</v>
          </cell>
          <cell r="D1024" t="str">
            <v>外科（神经外科方向）</v>
          </cell>
          <cell r="E1024">
            <v>15258726669</v>
          </cell>
          <cell r="F1024" t="str">
            <v>2022年</v>
          </cell>
          <cell r="G1024" t="str">
            <v>规培研究生</v>
          </cell>
          <cell r="H1024" t="str">
            <v>无</v>
          </cell>
          <cell r="I1024" t="str">
            <v>骨科</v>
          </cell>
        </row>
        <row r="1024">
          <cell r="M1024">
            <v>0</v>
          </cell>
          <cell r="N1024">
            <v>0</v>
          </cell>
          <cell r="O1024">
            <v>0</v>
          </cell>
          <cell r="P1024">
            <v>0</v>
          </cell>
          <cell r="Q1024">
            <v>0</v>
          </cell>
          <cell r="R1024">
            <v>0</v>
          </cell>
          <cell r="S1024">
            <v>0</v>
          </cell>
          <cell r="T1024">
            <v>0</v>
          </cell>
          <cell r="U1024">
            <v>0</v>
          </cell>
          <cell r="V1024">
            <v>0</v>
          </cell>
          <cell r="W1024">
            <v>0</v>
          </cell>
          <cell r="X1024">
            <v>100</v>
          </cell>
          <cell r="Y1024">
            <v>21</v>
          </cell>
        </row>
        <row r="1025">
          <cell r="B1025" t="str">
            <v>7AO310</v>
          </cell>
          <cell r="C1025">
            <v>-17500</v>
          </cell>
          <cell r="D1025" t="str">
            <v>外科（神经外科方向）</v>
          </cell>
          <cell r="E1025">
            <v>13468867241</v>
          </cell>
          <cell r="F1025" t="str">
            <v>2022年</v>
          </cell>
          <cell r="G1025" t="str">
            <v>规培研究生</v>
          </cell>
          <cell r="H1025" t="str">
            <v>无</v>
          </cell>
          <cell r="I1025" t="str">
            <v>心胸外科</v>
          </cell>
        </row>
        <row r="1025">
          <cell r="M1025">
            <v>0</v>
          </cell>
          <cell r="N1025">
            <v>0</v>
          </cell>
          <cell r="O1025">
            <v>0</v>
          </cell>
          <cell r="P1025">
            <v>0</v>
          </cell>
          <cell r="Q1025">
            <v>0</v>
          </cell>
          <cell r="R1025">
            <v>0</v>
          </cell>
          <cell r="S1025">
            <v>0</v>
          </cell>
          <cell r="T1025">
            <v>0</v>
          </cell>
          <cell r="U1025">
            <v>0</v>
          </cell>
          <cell r="V1025">
            <v>0</v>
          </cell>
          <cell r="W1025">
            <v>0</v>
          </cell>
          <cell r="X1025">
            <v>100</v>
          </cell>
          <cell r="Y1025">
            <v>21</v>
          </cell>
        </row>
        <row r="1026">
          <cell r="B1026" t="str">
            <v>7AO313</v>
          </cell>
          <cell r="C1026">
            <v>-17503</v>
          </cell>
          <cell r="D1026" t="str">
            <v>外科（神经外科方向）</v>
          </cell>
          <cell r="E1026">
            <v>15258086615</v>
          </cell>
          <cell r="F1026" t="str">
            <v>2022年</v>
          </cell>
          <cell r="G1026" t="str">
            <v>规培研究生</v>
          </cell>
          <cell r="H1026" t="str">
            <v>无</v>
          </cell>
          <cell r="I1026" t="str">
            <v>心胸外科</v>
          </cell>
        </row>
        <row r="1026">
          <cell r="M1026">
            <v>0</v>
          </cell>
          <cell r="N1026">
            <v>0</v>
          </cell>
          <cell r="O1026">
            <v>0</v>
          </cell>
          <cell r="P1026">
            <v>0</v>
          </cell>
          <cell r="Q1026">
            <v>0</v>
          </cell>
          <cell r="R1026">
            <v>0</v>
          </cell>
          <cell r="S1026">
            <v>0</v>
          </cell>
          <cell r="T1026">
            <v>0</v>
          </cell>
          <cell r="U1026">
            <v>0</v>
          </cell>
          <cell r="V1026">
            <v>0</v>
          </cell>
          <cell r="W1026">
            <v>0</v>
          </cell>
          <cell r="X1026">
            <v>100</v>
          </cell>
          <cell r="Y1026">
            <v>21</v>
          </cell>
        </row>
        <row r="1027">
          <cell r="B1027" t="str">
            <v>7AO314</v>
          </cell>
          <cell r="C1027">
            <v>-17504</v>
          </cell>
          <cell r="D1027" t="str">
            <v>外科（神经外科方向）</v>
          </cell>
          <cell r="E1027">
            <v>18767100915</v>
          </cell>
          <cell r="F1027" t="str">
            <v>2022年</v>
          </cell>
          <cell r="G1027" t="str">
            <v>规培研究生</v>
          </cell>
          <cell r="H1027" t="str">
            <v>无</v>
          </cell>
          <cell r="I1027" t="str">
            <v>心胸外科</v>
          </cell>
        </row>
        <row r="1027">
          <cell r="M1027">
            <v>0</v>
          </cell>
          <cell r="N1027">
            <v>0</v>
          </cell>
          <cell r="O1027">
            <v>0</v>
          </cell>
          <cell r="P1027">
            <v>0</v>
          </cell>
          <cell r="Q1027">
            <v>0</v>
          </cell>
          <cell r="R1027">
            <v>0</v>
          </cell>
          <cell r="S1027">
            <v>0</v>
          </cell>
          <cell r="T1027">
            <v>0</v>
          </cell>
          <cell r="U1027">
            <v>0</v>
          </cell>
          <cell r="V1027">
            <v>0</v>
          </cell>
          <cell r="W1027">
            <v>0</v>
          </cell>
          <cell r="X1027">
            <v>100</v>
          </cell>
          <cell r="Y1027">
            <v>21</v>
          </cell>
        </row>
        <row r="1028">
          <cell r="B1028" t="str">
            <v>7AO316</v>
          </cell>
          <cell r="C1028">
            <v>-17506</v>
          </cell>
          <cell r="D1028" t="str">
            <v>外科（神经外科方向）</v>
          </cell>
          <cell r="E1028">
            <v>13968897299</v>
          </cell>
          <cell r="F1028" t="str">
            <v>2022年</v>
          </cell>
          <cell r="G1028" t="str">
            <v>规培研究生</v>
          </cell>
          <cell r="H1028" t="str">
            <v>无</v>
          </cell>
          <cell r="I1028" t="str">
            <v>泌尿外科</v>
          </cell>
        </row>
        <row r="1028">
          <cell r="M1028">
            <v>0</v>
          </cell>
          <cell r="N1028">
            <v>0</v>
          </cell>
          <cell r="O1028">
            <v>0</v>
          </cell>
          <cell r="P1028">
            <v>0</v>
          </cell>
          <cell r="Q1028">
            <v>0</v>
          </cell>
          <cell r="R1028">
            <v>0</v>
          </cell>
          <cell r="S1028">
            <v>0</v>
          </cell>
          <cell r="T1028">
            <v>0</v>
          </cell>
          <cell r="U1028">
            <v>0</v>
          </cell>
          <cell r="V1028">
            <v>0</v>
          </cell>
          <cell r="W1028">
            <v>0</v>
          </cell>
          <cell r="X1028">
            <v>100</v>
          </cell>
          <cell r="Y1028">
            <v>21</v>
          </cell>
        </row>
        <row r="1029">
          <cell r="B1029" t="str">
            <v>7AO319</v>
          </cell>
          <cell r="C1029">
            <v>-17509</v>
          </cell>
          <cell r="D1029" t="str">
            <v>外科（神经外科方向）</v>
          </cell>
          <cell r="E1029">
            <v>15258061338</v>
          </cell>
          <cell r="F1029" t="str">
            <v>2022年</v>
          </cell>
          <cell r="G1029" t="str">
            <v>规培研究生</v>
          </cell>
          <cell r="H1029" t="str">
            <v>无</v>
          </cell>
          <cell r="I1029" t="str">
            <v>心胸外科</v>
          </cell>
        </row>
        <row r="1029">
          <cell r="M1029">
            <v>0</v>
          </cell>
          <cell r="N1029">
            <v>0</v>
          </cell>
          <cell r="O1029">
            <v>0</v>
          </cell>
          <cell r="P1029">
            <v>0</v>
          </cell>
          <cell r="Q1029">
            <v>0</v>
          </cell>
          <cell r="R1029">
            <v>0</v>
          </cell>
          <cell r="S1029">
            <v>0</v>
          </cell>
          <cell r="T1029">
            <v>0</v>
          </cell>
          <cell r="U1029">
            <v>0</v>
          </cell>
          <cell r="V1029">
            <v>0</v>
          </cell>
          <cell r="W1029">
            <v>0</v>
          </cell>
          <cell r="X1029">
            <v>100</v>
          </cell>
          <cell r="Y1029">
            <v>21</v>
          </cell>
        </row>
        <row r="1030">
          <cell r="B1030" t="str">
            <v>7AO326</v>
          </cell>
          <cell r="C1030">
            <v>-17516</v>
          </cell>
          <cell r="D1030" t="str">
            <v>外科（神经外科方向）</v>
          </cell>
          <cell r="E1030">
            <v>18757094298</v>
          </cell>
          <cell r="F1030" t="str">
            <v>2022年</v>
          </cell>
          <cell r="G1030" t="str">
            <v>规培研究生</v>
          </cell>
          <cell r="H1030" t="str">
            <v>无</v>
          </cell>
          <cell r="I1030" t="str">
            <v>神经内科</v>
          </cell>
        </row>
        <row r="1030">
          <cell r="M1030">
            <v>0</v>
          </cell>
          <cell r="N1030">
            <v>0</v>
          </cell>
          <cell r="O1030">
            <v>0</v>
          </cell>
          <cell r="P1030">
            <v>0</v>
          </cell>
          <cell r="Q1030">
            <v>0</v>
          </cell>
          <cell r="R1030">
            <v>0</v>
          </cell>
          <cell r="S1030">
            <v>0</v>
          </cell>
          <cell r="T1030">
            <v>0</v>
          </cell>
          <cell r="U1030">
            <v>0</v>
          </cell>
          <cell r="V1030">
            <v>0</v>
          </cell>
          <cell r="W1030">
            <v>0</v>
          </cell>
          <cell r="X1030">
            <v>100</v>
          </cell>
          <cell r="Y1030">
            <v>21</v>
          </cell>
        </row>
        <row r="1031">
          <cell r="B1031" t="str">
            <v>7AO024</v>
          </cell>
          <cell r="C1031">
            <v>-17215</v>
          </cell>
          <cell r="D1031" t="str">
            <v>外科（心胸外科）</v>
          </cell>
          <cell r="E1031">
            <v>15968797028</v>
          </cell>
          <cell r="F1031" t="str">
            <v>2022年</v>
          </cell>
          <cell r="G1031" t="str">
            <v>规培研究生</v>
          </cell>
          <cell r="H1031" t="str">
            <v>无</v>
          </cell>
          <cell r="I1031" t="str">
            <v>泌尿外科</v>
          </cell>
        </row>
        <row r="1031">
          <cell r="M1031">
            <v>0</v>
          </cell>
          <cell r="N1031">
            <v>0</v>
          </cell>
          <cell r="O1031">
            <v>0</v>
          </cell>
          <cell r="P1031">
            <v>0</v>
          </cell>
          <cell r="Q1031">
            <v>0</v>
          </cell>
          <cell r="R1031">
            <v>0</v>
          </cell>
          <cell r="S1031">
            <v>0</v>
          </cell>
          <cell r="T1031">
            <v>0</v>
          </cell>
          <cell r="U1031">
            <v>0</v>
          </cell>
          <cell r="V1031">
            <v>0</v>
          </cell>
          <cell r="W1031">
            <v>0</v>
          </cell>
          <cell r="X1031">
            <v>100</v>
          </cell>
          <cell r="Y1031">
            <v>21</v>
          </cell>
        </row>
        <row r="1032">
          <cell r="B1032" t="str">
            <v>7AO031</v>
          </cell>
          <cell r="C1032">
            <v>-17222</v>
          </cell>
          <cell r="D1032" t="str">
            <v>外科（心胸外科）</v>
          </cell>
          <cell r="E1032">
            <v>17357780365</v>
          </cell>
          <cell r="F1032" t="str">
            <v>2022年</v>
          </cell>
          <cell r="G1032" t="str">
            <v>规培研究生</v>
          </cell>
          <cell r="H1032" t="str">
            <v>无</v>
          </cell>
          <cell r="I1032" t="str">
            <v>创伤外科</v>
          </cell>
        </row>
        <row r="1032">
          <cell r="M1032">
            <v>0</v>
          </cell>
          <cell r="N1032">
            <v>0</v>
          </cell>
          <cell r="O1032">
            <v>0</v>
          </cell>
          <cell r="P1032">
            <v>0</v>
          </cell>
          <cell r="Q1032">
            <v>0</v>
          </cell>
          <cell r="R1032">
            <v>0</v>
          </cell>
          <cell r="S1032">
            <v>0</v>
          </cell>
          <cell r="T1032">
            <v>0</v>
          </cell>
          <cell r="U1032">
            <v>0</v>
          </cell>
          <cell r="V1032">
            <v>0</v>
          </cell>
          <cell r="W1032">
            <v>0</v>
          </cell>
          <cell r="X1032">
            <v>100</v>
          </cell>
          <cell r="Y1032">
            <v>21</v>
          </cell>
        </row>
        <row r="1033">
          <cell r="B1033" t="str">
            <v>7AO046</v>
          </cell>
          <cell r="C1033">
            <v>-17237</v>
          </cell>
          <cell r="D1033" t="str">
            <v>外科（心胸外科）</v>
          </cell>
          <cell r="E1033">
            <v>15067826660</v>
          </cell>
          <cell r="F1033" t="str">
            <v>2022年</v>
          </cell>
          <cell r="G1033" t="str">
            <v>规培研究生</v>
          </cell>
          <cell r="H1033" t="str">
            <v>无</v>
          </cell>
          <cell r="I1033" t="str">
            <v>胃肠外科</v>
          </cell>
        </row>
        <row r="1033">
          <cell r="M1033">
            <v>0</v>
          </cell>
          <cell r="N1033">
            <v>0</v>
          </cell>
          <cell r="O1033">
            <v>0</v>
          </cell>
          <cell r="P1033">
            <v>0</v>
          </cell>
          <cell r="Q1033">
            <v>0</v>
          </cell>
          <cell r="R1033">
            <v>0</v>
          </cell>
          <cell r="S1033">
            <v>0</v>
          </cell>
          <cell r="T1033">
            <v>0</v>
          </cell>
          <cell r="U1033">
            <v>0</v>
          </cell>
          <cell r="V1033">
            <v>0</v>
          </cell>
          <cell r="W1033">
            <v>0</v>
          </cell>
          <cell r="X1033">
            <v>100</v>
          </cell>
          <cell r="Y1033">
            <v>21</v>
          </cell>
        </row>
        <row r="1034">
          <cell r="B1034" t="str">
            <v>7AO047</v>
          </cell>
          <cell r="C1034">
            <v>-17238</v>
          </cell>
          <cell r="D1034" t="str">
            <v>外科（心胸外科）</v>
          </cell>
          <cell r="E1034">
            <v>15257712221</v>
          </cell>
          <cell r="F1034" t="str">
            <v>2022年</v>
          </cell>
          <cell r="G1034" t="str">
            <v>规培研究生</v>
          </cell>
          <cell r="H1034" t="str">
            <v>无</v>
          </cell>
          <cell r="I1034" t="str">
            <v>血管外科</v>
          </cell>
        </row>
        <row r="1034">
          <cell r="M1034">
            <v>0</v>
          </cell>
          <cell r="N1034">
            <v>0</v>
          </cell>
          <cell r="O1034">
            <v>0</v>
          </cell>
          <cell r="P1034">
            <v>0</v>
          </cell>
          <cell r="Q1034">
            <v>0</v>
          </cell>
          <cell r="R1034">
            <v>0</v>
          </cell>
          <cell r="S1034">
            <v>0</v>
          </cell>
          <cell r="T1034">
            <v>0</v>
          </cell>
          <cell r="U1034">
            <v>0</v>
          </cell>
          <cell r="V1034">
            <v>0</v>
          </cell>
          <cell r="W1034">
            <v>0</v>
          </cell>
          <cell r="X1034">
            <v>100</v>
          </cell>
          <cell r="Y1034">
            <v>21</v>
          </cell>
        </row>
        <row r="1035">
          <cell r="B1035" t="str">
            <v>7AO052</v>
          </cell>
          <cell r="C1035">
            <v>-17243</v>
          </cell>
          <cell r="D1035" t="str">
            <v>外科（心胸外科）</v>
          </cell>
          <cell r="E1035">
            <v>13675783729</v>
          </cell>
          <cell r="F1035" t="str">
            <v>2022年</v>
          </cell>
          <cell r="G1035" t="str">
            <v>规培研究生</v>
          </cell>
          <cell r="H1035" t="str">
            <v>无</v>
          </cell>
          <cell r="I1035" t="str">
            <v>骨科</v>
          </cell>
        </row>
        <row r="1035">
          <cell r="K1035">
            <v>20</v>
          </cell>
        </row>
        <row r="1035">
          <cell r="M1035">
            <v>20</v>
          </cell>
          <cell r="N1035">
            <v>0</v>
          </cell>
          <cell r="O1035">
            <v>0</v>
          </cell>
          <cell r="P1035">
            <v>20</v>
          </cell>
          <cell r="Q1035">
            <v>0</v>
          </cell>
          <cell r="R1035">
            <v>0</v>
          </cell>
          <cell r="S1035">
            <v>0</v>
          </cell>
          <cell r="T1035">
            <v>0</v>
          </cell>
          <cell r="U1035">
            <v>0</v>
          </cell>
          <cell r="V1035">
            <v>0</v>
          </cell>
          <cell r="W1035">
            <v>0</v>
          </cell>
          <cell r="X1035">
            <v>100</v>
          </cell>
          <cell r="Y1035">
            <v>21</v>
          </cell>
        </row>
        <row r="1036">
          <cell r="B1036" t="str">
            <v>7AO298</v>
          </cell>
          <cell r="C1036">
            <v>-17488</v>
          </cell>
          <cell r="D1036" t="str">
            <v>外科（心胸外科）</v>
          </cell>
          <cell r="E1036">
            <v>18989708283</v>
          </cell>
          <cell r="F1036" t="str">
            <v>2022年</v>
          </cell>
          <cell r="G1036" t="str">
            <v>规培研究生</v>
          </cell>
          <cell r="H1036" t="str">
            <v>无</v>
          </cell>
          <cell r="I1036" t="str">
            <v>骨科</v>
          </cell>
        </row>
        <row r="1036">
          <cell r="M1036">
            <v>0</v>
          </cell>
          <cell r="N1036">
            <v>0</v>
          </cell>
          <cell r="O1036">
            <v>0</v>
          </cell>
          <cell r="P1036">
            <v>0</v>
          </cell>
          <cell r="Q1036">
            <v>0</v>
          </cell>
          <cell r="R1036">
            <v>0</v>
          </cell>
          <cell r="S1036">
            <v>0</v>
          </cell>
          <cell r="T1036">
            <v>0</v>
          </cell>
          <cell r="U1036">
            <v>0</v>
          </cell>
          <cell r="V1036">
            <v>0</v>
          </cell>
          <cell r="W1036">
            <v>0</v>
          </cell>
          <cell r="X1036">
            <v>100</v>
          </cell>
          <cell r="Y1036">
            <v>21</v>
          </cell>
        </row>
        <row r="1037">
          <cell r="B1037" t="str">
            <v>7AO318</v>
          </cell>
          <cell r="C1037">
            <v>-17508</v>
          </cell>
          <cell r="D1037" t="str">
            <v>外科（整形科）</v>
          </cell>
          <cell r="E1037">
            <v>15167067789</v>
          </cell>
          <cell r="F1037" t="str">
            <v>2022年</v>
          </cell>
          <cell r="G1037" t="str">
            <v>规培研究生</v>
          </cell>
          <cell r="H1037" t="str">
            <v>无</v>
          </cell>
          <cell r="I1037" t="str">
            <v>骨科</v>
          </cell>
        </row>
        <row r="1037">
          <cell r="M1037">
            <v>0</v>
          </cell>
          <cell r="N1037">
            <v>0</v>
          </cell>
          <cell r="O1037">
            <v>0</v>
          </cell>
          <cell r="P1037">
            <v>0</v>
          </cell>
          <cell r="Q1037">
            <v>0</v>
          </cell>
          <cell r="R1037">
            <v>0</v>
          </cell>
          <cell r="S1037">
            <v>0</v>
          </cell>
          <cell r="T1037">
            <v>0</v>
          </cell>
          <cell r="U1037">
            <v>0</v>
          </cell>
          <cell r="V1037">
            <v>0</v>
          </cell>
          <cell r="W1037">
            <v>0</v>
          </cell>
          <cell r="X1037">
            <v>100</v>
          </cell>
          <cell r="Y1037">
            <v>21</v>
          </cell>
        </row>
        <row r="1038">
          <cell r="B1038" t="str">
            <v>7AO322</v>
          </cell>
          <cell r="C1038">
            <v>-17512</v>
          </cell>
          <cell r="D1038" t="str">
            <v>外科（整形科）</v>
          </cell>
          <cell r="E1038">
            <v>13575449231</v>
          </cell>
          <cell r="F1038" t="str">
            <v>2022年</v>
          </cell>
          <cell r="G1038" t="str">
            <v>规培研究生</v>
          </cell>
          <cell r="H1038" t="str">
            <v>无</v>
          </cell>
          <cell r="I1038" t="str">
            <v>急诊外科（骨科急门诊）</v>
          </cell>
        </row>
        <row r="1038">
          <cell r="M1038">
            <v>0</v>
          </cell>
          <cell r="N1038">
            <v>0</v>
          </cell>
          <cell r="O1038">
            <v>0</v>
          </cell>
          <cell r="P1038">
            <v>0</v>
          </cell>
          <cell r="Q1038">
            <v>0</v>
          </cell>
          <cell r="R1038">
            <v>0</v>
          </cell>
          <cell r="S1038">
            <v>0</v>
          </cell>
          <cell r="T1038">
            <v>0</v>
          </cell>
          <cell r="U1038">
            <v>0</v>
          </cell>
          <cell r="V1038">
            <v>0</v>
          </cell>
          <cell r="W1038">
            <v>0</v>
          </cell>
          <cell r="X1038">
            <v>100</v>
          </cell>
          <cell r="Y1038">
            <v>21</v>
          </cell>
        </row>
        <row r="1039">
          <cell r="B1039" t="str">
            <v>7AO331</v>
          </cell>
          <cell r="C1039">
            <v>-17521</v>
          </cell>
          <cell r="D1039" t="str">
            <v>外科（整形科）</v>
          </cell>
          <cell r="E1039">
            <v>18890061894</v>
          </cell>
          <cell r="F1039" t="str">
            <v>2022年</v>
          </cell>
          <cell r="G1039" t="str">
            <v>规培研究生</v>
          </cell>
          <cell r="H1039" t="str">
            <v>无</v>
          </cell>
          <cell r="I1039" t="str">
            <v>泌尿外科</v>
          </cell>
        </row>
        <row r="1039">
          <cell r="M1039">
            <v>0</v>
          </cell>
          <cell r="N1039">
            <v>0</v>
          </cell>
          <cell r="O1039">
            <v>0</v>
          </cell>
          <cell r="P1039">
            <v>0</v>
          </cell>
          <cell r="Q1039">
            <v>0</v>
          </cell>
          <cell r="R1039">
            <v>0</v>
          </cell>
          <cell r="S1039">
            <v>0</v>
          </cell>
          <cell r="T1039">
            <v>0</v>
          </cell>
          <cell r="U1039">
            <v>0</v>
          </cell>
          <cell r="V1039">
            <v>0</v>
          </cell>
          <cell r="W1039">
            <v>0</v>
          </cell>
          <cell r="X1039">
            <v>100</v>
          </cell>
          <cell r="Y1039">
            <v>21</v>
          </cell>
        </row>
        <row r="1040">
          <cell r="B1040" t="str">
            <v>7AM257</v>
          </cell>
          <cell r="C1040" t="str">
            <v>-14912</v>
          </cell>
          <cell r="D1040" t="str">
            <v>外科（整形科）</v>
          </cell>
          <cell r="E1040">
            <v>17179711022</v>
          </cell>
          <cell r="F1040" t="str">
            <v>2022年</v>
          </cell>
          <cell r="G1040" t="str">
            <v>规培研究生</v>
          </cell>
          <cell r="H1040" t="str">
            <v>无</v>
          </cell>
          <cell r="I1040" t="str">
            <v>胸心外科</v>
          </cell>
        </row>
        <row r="1040">
          <cell r="M1040">
            <v>0</v>
          </cell>
          <cell r="N1040">
            <v>0</v>
          </cell>
          <cell r="O1040">
            <v>0</v>
          </cell>
          <cell r="P1040">
            <v>0</v>
          </cell>
          <cell r="Q1040">
            <v>0</v>
          </cell>
          <cell r="R1040">
            <v>0</v>
          </cell>
          <cell r="S1040">
            <v>0</v>
          </cell>
          <cell r="T1040">
            <v>0</v>
          </cell>
          <cell r="U1040">
            <v>0</v>
          </cell>
          <cell r="V1040">
            <v>0</v>
          </cell>
          <cell r="W1040">
            <v>0</v>
          </cell>
          <cell r="X1040">
            <v>100</v>
          </cell>
          <cell r="Y1040">
            <v>21</v>
          </cell>
        </row>
        <row r="1041">
          <cell r="B1041" t="str">
            <v>7AO346</v>
          </cell>
          <cell r="C1041">
            <v>-17535</v>
          </cell>
          <cell r="D1041" t="str">
            <v>眼科</v>
          </cell>
          <cell r="E1041">
            <v>17305112402</v>
          </cell>
          <cell r="F1041" t="str">
            <v>2022年</v>
          </cell>
          <cell r="G1041" t="str">
            <v>规培研究生</v>
          </cell>
          <cell r="H1041" t="str">
            <v>无</v>
          </cell>
          <cell r="I1041" t="str">
            <v>神经内科</v>
          </cell>
        </row>
        <row r="1041">
          <cell r="L1041">
            <v>20</v>
          </cell>
          <cell r="M1041">
            <v>20</v>
          </cell>
          <cell r="N1041">
            <v>0</v>
          </cell>
          <cell r="O1041">
            <v>20</v>
          </cell>
          <cell r="P1041">
            <v>40</v>
          </cell>
          <cell r="Q1041">
            <v>0</v>
          </cell>
          <cell r="R1041">
            <v>0</v>
          </cell>
          <cell r="S1041">
            <v>0</v>
          </cell>
          <cell r="T1041">
            <v>0</v>
          </cell>
          <cell r="U1041">
            <v>0</v>
          </cell>
          <cell r="V1041">
            <v>0</v>
          </cell>
          <cell r="W1041">
            <v>0</v>
          </cell>
          <cell r="X1041">
            <v>100</v>
          </cell>
          <cell r="Y1041">
            <v>21</v>
          </cell>
        </row>
        <row r="1042">
          <cell r="B1042" t="str">
            <v>7AO286</v>
          </cell>
          <cell r="C1042">
            <v>-17476</v>
          </cell>
          <cell r="D1042" t="str">
            <v>重症医学科</v>
          </cell>
          <cell r="E1042">
            <v>15159689149</v>
          </cell>
          <cell r="F1042" t="str">
            <v>2022年</v>
          </cell>
          <cell r="G1042" t="str">
            <v>规培研究生</v>
          </cell>
          <cell r="H1042" t="str">
            <v>无</v>
          </cell>
          <cell r="I1042" t="str">
            <v>肝胆外科</v>
          </cell>
        </row>
        <row r="1042">
          <cell r="M1042">
            <v>0</v>
          </cell>
          <cell r="N1042">
            <v>0</v>
          </cell>
          <cell r="O1042">
            <v>0</v>
          </cell>
          <cell r="P1042">
            <v>0</v>
          </cell>
          <cell r="Q1042">
            <v>0</v>
          </cell>
          <cell r="R1042">
            <v>0</v>
          </cell>
          <cell r="S1042">
            <v>0</v>
          </cell>
          <cell r="T1042">
            <v>0</v>
          </cell>
          <cell r="U1042">
            <v>0</v>
          </cell>
          <cell r="V1042">
            <v>0</v>
          </cell>
          <cell r="W1042">
            <v>0</v>
          </cell>
          <cell r="X1042">
            <v>100</v>
          </cell>
          <cell r="Y1042">
            <v>21</v>
          </cell>
        </row>
        <row r="1043">
          <cell r="B1043" t="str">
            <v>7AO287</v>
          </cell>
          <cell r="C1043">
            <v>-17477</v>
          </cell>
          <cell r="D1043" t="str">
            <v>重症医学科</v>
          </cell>
          <cell r="E1043">
            <v>15868720229</v>
          </cell>
          <cell r="F1043" t="str">
            <v>2022年</v>
          </cell>
          <cell r="G1043" t="str">
            <v>规培研究生</v>
          </cell>
          <cell r="H1043" t="str">
            <v>无</v>
          </cell>
          <cell r="I1043" t="str">
            <v>心血管内科</v>
          </cell>
        </row>
        <row r="1043">
          <cell r="M1043">
            <v>0</v>
          </cell>
          <cell r="N1043">
            <v>0</v>
          </cell>
          <cell r="O1043">
            <v>0</v>
          </cell>
          <cell r="P1043">
            <v>0</v>
          </cell>
          <cell r="Q1043">
            <v>0</v>
          </cell>
          <cell r="R1043">
            <v>0</v>
          </cell>
          <cell r="S1043">
            <v>0</v>
          </cell>
          <cell r="T1043">
            <v>0</v>
          </cell>
          <cell r="U1043">
            <v>0</v>
          </cell>
          <cell r="V1043">
            <v>0</v>
          </cell>
          <cell r="W1043">
            <v>0</v>
          </cell>
          <cell r="X1043">
            <v>100</v>
          </cell>
          <cell r="Y1043">
            <v>21</v>
          </cell>
        </row>
      </sheetData>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045"/>
  <sheetViews>
    <sheetView tabSelected="1" zoomScale="85" zoomScaleNormal="85" workbookViewId="0">
      <pane xSplit="9" ySplit="5" topLeftCell="J6" activePane="bottomRight" state="frozen"/>
      <selection/>
      <selection pane="topRight"/>
      <selection pane="bottomLeft"/>
      <selection pane="bottomRight" activeCell="Q21" sqref="Q21"/>
    </sheetView>
  </sheetViews>
  <sheetFormatPr defaultColWidth="9" defaultRowHeight="13.5"/>
  <cols>
    <col min="3" max="3" width="16.4666666666667" customWidth="1"/>
    <col min="4" max="4" width="6.375" customWidth="1"/>
    <col min="5" max="6" width="7.375" customWidth="1"/>
    <col min="7" max="7" width="10.875" customWidth="1"/>
    <col min="9" max="9" width="7.625" customWidth="1"/>
    <col min="10" max="10" width="6.875" customWidth="1"/>
    <col min="11" max="11" width="11.75" customWidth="1"/>
    <col min="12" max="13" width="8.125" customWidth="1"/>
    <col min="14" max="14" width="12.125" customWidth="1"/>
    <col min="15" max="15" width="12.625" customWidth="1"/>
    <col min="16" max="16" width="6" customWidth="1"/>
    <col min="17" max="20" width="4.875" customWidth="1"/>
    <col min="21" max="21" width="13.875" customWidth="1"/>
    <col min="22" max="22" width="13.75" style="1" customWidth="1"/>
    <col min="23" max="27" width="9" style="1"/>
    <col min="39" max="39" width="9" style="2"/>
    <col min="40" max="45" width="16.125" customWidth="1"/>
  </cols>
  <sheetData>
    <row r="1" ht="25.5" spans="1:51">
      <c r="A1" s="3" t="s">
        <v>0</v>
      </c>
      <c r="B1" s="3" t="s">
        <v>1</v>
      </c>
      <c r="C1" s="3" t="s">
        <v>2</v>
      </c>
      <c r="D1" s="3" t="s">
        <v>3</v>
      </c>
      <c r="E1" s="3" t="s">
        <v>4</v>
      </c>
      <c r="F1" s="3" t="s">
        <v>5</v>
      </c>
      <c r="G1" s="3" t="s">
        <v>6</v>
      </c>
      <c r="H1" s="3" t="s">
        <v>7</v>
      </c>
      <c r="I1" s="3" t="s">
        <v>8</v>
      </c>
      <c r="J1" s="3" t="s">
        <v>9</v>
      </c>
      <c r="K1" s="22" t="s">
        <v>10</v>
      </c>
      <c r="L1" s="22"/>
      <c r="M1" s="22"/>
      <c r="N1" s="22"/>
      <c r="O1" s="22"/>
      <c r="P1" s="23"/>
      <c r="Q1" s="23"/>
      <c r="R1" s="23"/>
      <c r="S1" s="23"/>
      <c r="T1" s="23"/>
      <c r="U1" s="22"/>
      <c r="V1" s="37"/>
      <c r="W1" s="37"/>
      <c r="X1" s="37"/>
      <c r="Y1" s="37"/>
      <c r="Z1" s="37"/>
      <c r="AA1" s="37"/>
      <c r="AB1" s="50" t="s">
        <v>11</v>
      </c>
      <c r="AC1" s="50"/>
      <c r="AD1" s="50"/>
      <c r="AE1" s="50"/>
      <c r="AF1" s="50"/>
      <c r="AG1" s="50"/>
      <c r="AH1" s="50"/>
      <c r="AI1" s="50"/>
      <c r="AJ1" s="50"/>
      <c r="AK1" s="50"/>
      <c r="AL1" s="50"/>
      <c r="AM1" s="56" t="s">
        <v>12</v>
      </c>
      <c r="AN1" s="57" t="s">
        <v>13</v>
      </c>
      <c r="AO1" s="57" t="s">
        <v>14</v>
      </c>
      <c r="AP1" s="57" t="s">
        <v>15</v>
      </c>
      <c r="AQ1" s="57" t="s">
        <v>16</v>
      </c>
      <c r="AR1" s="57" t="s">
        <v>17</v>
      </c>
      <c r="AS1" s="57" t="s">
        <v>18</v>
      </c>
      <c r="AT1" s="57" t="s">
        <v>19</v>
      </c>
      <c r="AU1" s="57" t="s">
        <v>20</v>
      </c>
      <c r="AV1" s="57" t="s">
        <v>21</v>
      </c>
      <c r="AW1" s="57" t="s">
        <v>22</v>
      </c>
      <c r="AX1" s="57" t="s">
        <v>23</v>
      </c>
      <c r="AY1" s="64" t="s">
        <v>24</v>
      </c>
    </row>
    <row r="2" ht="33.75" spans="1:51">
      <c r="A2" s="3"/>
      <c r="B2" s="3"/>
      <c r="C2" s="3"/>
      <c r="D2" s="3"/>
      <c r="E2" s="3"/>
      <c r="F2" s="3"/>
      <c r="G2" s="3"/>
      <c r="H2" s="3"/>
      <c r="I2" s="3"/>
      <c r="J2" s="24" t="s">
        <v>25</v>
      </c>
      <c r="K2" s="24" t="s">
        <v>26</v>
      </c>
      <c r="L2" s="25"/>
      <c r="M2" s="25"/>
      <c r="N2" s="25"/>
      <c r="O2" s="24" t="s">
        <v>27</v>
      </c>
      <c r="P2" s="26" t="s">
        <v>28</v>
      </c>
      <c r="Q2" s="26"/>
      <c r="R2" s="26"/>
      <c r="S2" s="26"/>
      <c r="T2" s="26"/>
      <c r="U2" s="24"/>
      <c r="V2" s="38"/>
      <c r="W2" s="39" t="s">
        <v>29</v>
      </c>
      <c r="X2" s="39"/>
      <c r="Y2" s="39"/>
      <c r="Z2" s="39"/>
      <c r="AA2" s="39"/>
      <c r="AB2" s="51" t="s">
        <v>30</v>
      </c>
      <c r="AC2" s="51"/>
      <c r="AD2" s="51"/>
      <c r="AE2" s="51" t="s">
        <v>31</v>
      </c>
      <c r="AF2" s="51"/>
      <c r="AG2" s="51" t="s">
        <v>32</v>
      </c>
      <c r="AH2" s="50" t="s">
        <v>33</v>
      </c>
      <c r="AI2" s="50"/>
      <c r="AJ2" s="50"/>
      <c r="AK2" s="50"/>
      <c r="AL2" s="50"/>
      <c r="AM2" s="56"/>
      <c r="AN2" s="57"/>
      <c r="AO2" s="57"/>
      <c r="AP2" s="57"/>
      <c r="AQ2" s="57"/>
      <c r="AR2" s="57"/>
      <c r="AS2" s="57"/>
      <c r="AT2" s="57"/>
      <c r="AU2" s="57"/>
      <c r="AV2" s="57"/>
      <c r="AW2" s="57"/>
      <c r="AX2" s="57"/>
      <c r="AY2" s="64"/>
    </row>
    <row r="3" ht="48" spans="1:51">
      <c r="A3" s="3"/>
      <c r="B3" s="3"/>
      <c r="C3" s="3"/>
      <c r="D3" s="3"/>
      <c r="E3" s="3"/>
      <c r="F3" s="3"/>
      <c r="G3" s="3"/>
      <c r="H3" s="3"/>
      <c r="I3" s="3"/>
      <c r="J3" s="3" t="s">
        <v>34</v>
      </c>
      <c r="K3" s="3" t="s">
        <v>35</v>
      </c>
      <c r="L3" s="3" t="s">
        <v>36</v>
      </c>
      <c r="M3" s="3" t="s">
        <v>37</v>
      </c>
      <c r="N3" s="3" t="s">
        <v>38</v>
      </c>
      <c r="O3" s="3" t="s">
        <v>39</v>
      </c>
      <c r="P3" s="26" t="s">
        <v>40</v>
      </c>
      <c r="Q3" s="26"/>
      <c r="R3" s="26"/>
      <c r="S3" s="26" t="s">
        <v>41</v>
      </c>
      <c r="T3" s="26"/>
      <c r="U3" s="24" t="s">
        <v>42</v>
      </c>
      <c r="V3" s="38" t="s">
        <v>43</v>
      </c>
      <c r="W3" s="40" t="s">
        <v>44</v>
      </c>
      <c r="X3" s="40" t="s">
        <v>45</v>
      </c>
      <c r="Y3" s="40" t="s">
        <v>46</v>
      </c>
      <c r="Z3" s="40" t="s">
        <v>47</v>
      </c>
      <c r="AA3" s="40" t="s">
        <v>48</v>
      </c>
      <c r="AB3" s="51" t="s">
        <v>49</v>
      </c>
      <c r="AC3" s="51" t="s">
        <v>50</v>
      </c>
      <c r="AD3" s="51" t="s">
        <v>51</v>
      </c>
      <c r="AE3" s="51" t="s">
        <v>52</v>
      </c>
      <c r="AF3" s="51" t="s">
        <v>53</v>
      </c>
      <c r="AG3" s="51" t="s">
        <v>54</v>
      </c>
      <c r="AH3" s="51" t="s">
        <v>37</v>
      </c>
      <c r="AI3" s="51" t="s">
        <v>36</v>
      </c>
      <c r="AJ3" s="51" t="s">
        <v>55</v>
      </c>
      <c r="AK3" s="40" t="s">
        <v>56</v>
      </c>
      <c r="AL3" s="40" t="s">
        <v>57</v>
      </c>
      <c r="AM3" s="56"/>
      <c r="AN3" s="57"/>
      <c r="AO3" s="57"/>
      <c r="AP3" s="57"/>
      <c r="AQ3" s="57"/>
      <c r="AR3" s="57"/>
      <c r="AS3" s="57"/>
      <c r="AT3" s="57"/>
      <c r="AU3" s="57"/>
      <c r="AV3" s="57"/>
      <c r="AW3" s="57"/>
      <c r="AX3" s="57"/>
      <c r="AY3" s="64"/>
    </row>
    <row r="4" ht="45" spans="1:51">
      <c r="A4" s="3"/>
      <c r="B4" s="3"/>
      <c r="C4" s="3"/>
      <c r="D4" s="3"/>
      <c r="E4" s="3"/>
      <c r="F4" s="3"/>
      <c r="G4" s="3"/>
      <c r="H4" s="3"/>
      <c r="I4" s="3"/>
      <c r="J4" s="3" t="s">
        <v>58</v>
      </c>
      <c r="K4" s="3" t="s">
        <v>59</v>
      </c>
      <c r="L4" s="153" t="s">
        <v>60</v>
      </c>
      <c r="M4" s="3" t="s">
        <v>61</v>
      </c>
      <c r="N4" s="153" t="s">
        <v>60</v>
      </c>
      <c r="O4" s="3" t="s">
        <v>62</v>
      </c>
      <c r="P4" s="27" t="s">
        <v>63</v>
      </c>
      <c r="Q4" s="26" t="s">
        <v>64</v>
      </c>
      <c r="R4" s="26" t="s">
        <v>65</v>
      </c>
      <c r="S4" s="26" t="s">
        <v>66</v>
      </c>
      <c r="T4" s="26" t="s">
        <v>67</v>
      </c>
      <c r="U4" s="24" t="s">
        <v>68</v>
      </c>
      <c r="V4" s="38" t="s">
        <v>69</v>
      </c>
      <c r="W4" s="40" t="s">
        <v>70</v>
      </c>
      <c r="X4" s="40" t="s">
        <v>71</v>
      </c>
      <c r="Y4" s="40" t="s">
        <v>72</v>
      </c>
      <c r="Z4" s="40" t="s">
        <v>72</v>
      </c>
      <c r="AA4" s="40" t="s">
        <v>73</v>
      </c>
      <c r="AB4" s="51" t="s">
        <v>74</v>
      </c>
      <c r="AC4" s="51" t="s">
        <v>75</v>
      </c>
      <c r="AD4" s="51" t="s">
        <v>74</v>
      </c>
      <c r="AE4" s="51" t="s">
        <v>76</v>
      </c>
      <c r="AF4" s="51" t="s">
        <v>77</v>
      </c>
      <c r="AG4" s="51" t="s">
        <v>78</v>
      </c>
      <c r="AH4" s="51" t="s">
        <v>61</v>
      </c>
      <c r="AI4" s="50" t="s">
        <v>60</v>
      </c>
      <c r="AJ4" s="51" t="s">
        <v>79</v>
      </c>
      <c r="AK4" s="40" t="s">
        <v>80</v>
      </c>
      <c r="AL4" s="40" t="s">
        <v>81</v>
      </c>
      <c r="AM4" s="56" t="s">
        <v>82</v>
      </c>
      <c r="AN4" s="57"/>
      <c r="AO4" s="57"/>
      <c r="AP4" s="57"/>
      <c r="AQ4" s="57"/>
      <c r="AR4" s="57"/>
      <c r="AS4" s="57"/>
      <c r="AT4" s="57"/>
      <c r="AU4" s="57"/>
      <c r="AV4" s="57"/>
      <c r="AW4" s="57"/>
      <c r="AX4" s="57"/>
      <c r="AY4" s="64"/>
    </row>
    <row r="5" ht="168" spans="1:51">
      <c r="A5" s="3"/>
      <c r="B5" s="3"/>
      <c r="C5" s="3"/>
      <c r="D5" s="3"/>
      <c r="E5" s="3"/>
      <c r="F5" s="3"/>
      <c r="G5" s="3"/>
      <c r="H5" s="3"/>
      <c r="I5" s="3"/>
      <c r="J5" s="3" t="s">
        <v>83</v>
      </c>
      <c r="K5" s="3" t="s">
        <v>84</v>
      </c>
      <c r="L5" s="3"/>
      <c r="M5" s="3"/>
      <c r="N5" s="3" t="s">
        <v>85</v>
      </c>
      <c r="O5" s="3" t="s">
        <v>86</v>
      </c>
      <c r="P5" s="28" t="s">
        <v>87</v>
      </c>
      <c r="Q5" s="28"/>
      <c r="R5" s="28"/>
      <c r="S5" s="28"/>
      <c r="T5" s="28"/>
      <c r="U5" s="41" t="s">
        <v>88</v>
      </c>
      <c r="V5" s="38" t="s">
        <v>89</v>
      </c>
      <c r="W5" s="42" t="s">
        <v>90</v>
      </c>
      <c r="X5" s="42" t="s">
        <v>91</v>
      </c>
      <c r="Y5" s="42" t="s">
        <v>92</v>
      </c>
      <c r="Z5" s="42" t="s">
        <v>92</v>
      </c>
      <c r="AA5" s="40" t="s">
        <v>93</v>
      </c>
      <c r="AB5" s="51" t="s">
        <v>94</v>
      </c>
      <c r="AC5" s="52" t="s">
        <v>95</v>
      </c>
      <c r="AD5" s="51" t="s">
        <v>96</v>
      </c>
      <c r="AE5" s="51" t="s">
        <v>97</v>
      </c>
      <c r="AF5" s="51" t="s">
        <v>98</v>
      </c>
      <c r="AG5" s="51" t="s">
        <v>99</v>
      </c>
      <c r="AH5" s="51" t="s">
        <v>100</v>
      </c>
      <c r="AI5" s="50"/>
      <c r="AJ5" s="51" t="s">
        <v>101</v>
      </c>
      <c r="AK5" s="40"/>
      <c r="AL5" s="40"/>
      <c r="AM5" s="56"/>
      <c r="AN5" s="57"/>
      <c r="AO5" s="57"/>
      <c r="AP5" s="57"/>
      <c r="AQ5" s="57"/>
      <c r="AR5" s="57"/>
      <c r="AS5" s="57"/>
      <c r="AT5" s="57"/>
      <c r="AU5" s="57"/>
      <c r="AV5" s="57"/>
      <c r="AW5" s="57"/>
      <c r="AX5" s="57"/>
      <c r="AY5" s="64"/>
    </row>
    <row r="6" spans="1:51">
      <c r="A6" s="4"/>
      <c r="B6" s="4"/>
      <c r="C6" s="5" t="s">
        <v>102</v>
      </c>
      <c r="D6" s="6">
        <v>2</v>
      </c>
      <c r="E6" s="7" t="s">
        <v>103</v>
      </c>
      <c r="F6" s="8">
        <f>VLOOKUP(E6,[1]需科室上报名单!$A:$B,2,0)</f>
        <v>122002</v>
      </c>
      <c r="G6" s="6" t="s">
        <v>104</v>
      </c>
      <c r="H6" s="7" t="s">
        <v>105</v>
      </c>
      <c r="I6" s="8" t="str">
        <f>VLOOKUP(F6,[3]需科室上报名单!$B:$F,5,0)</f>
        <v>2022年</v>
      </c>
      <c r="J6" s="29"/>
      <c r="K6" s="6" t="s">
        <v>106</v>
      </c>
      <c r="L6" s="6">
        <v>0</v>
      </c>
      <c r="M6" s="6">
        <v>0</v>
      </c>
      <c r="N6" s="6">
        <v>0</v>
      </c>
      <c r="O6" s="6">
        <v>160</v>
      </c>
      <c r="P6" s="30">
        <v>3</v>
      </c>
      <c r="Q6" s="36">
        <v>0</v>
      </c>
      <c r="R6" s="30">
        <v>8</v>
      </c>
      <c r="S6" s="30">
        <v>0</v>
      </c>
      <c r="T6" s="30">
        <v>0</v>
      </c>
      <c r="U6" s="43">
        <v>310</v>
      </c>
      <c r="V6" s="44">
        <f>VLOOKUP(F6,[9]毕教同事分值收集!B:X,23,0)</f>
        <v>100</v>
      </c>
      <c r="W6" s="44">
        <v>0</v>
      </c>
      <c r="X6" s="44">
        <v>80</v>
      </c>
      <c r="Y6" s="44">
        <v>30</v>
      </c>
      <c r="Z6" s="44">
        <v>60</v>
      </c>
      <c r="AA6" s="53">
        <v>40</v>
      </c>
      <c r="AB6" s="54">
        <f>VLOOKUP(F6,[9]毕教同事分值收集!B:R,17,0)</f>
        <v>100</v>
      </c>
      <c r="AC6" s="54">
        <f>VLOOKUP(F6,[9]毕教同事分值收集!B:T,19,0)</f>
        <v>150</v>
      </c>
      <c r="AD6" s="54">
        <f>VLOOKUP(F6,[9]毕教同事分值收集!B:V,21,0)</f>
        <v>0</v>
      </c>
      <c r="AE6" s="54">
        <f>VLOOKUP(F6,[9]毕教同事分值收集!B:Q,16,0)</f>
        <v>0</v>
      </c>
      <c r="AF6" s="54">
        <f>VLOOKUP(F6,[9]毕教同事分值收集!B:P,15,0)</f>
        <v>0</v>
      </c>
      <c r="AG6" s="54">
        <f>VLOOKUP(F6,[6]毕教同事分值收集!$B:$M,12,0)</f>
        <v>-20</v>
      </c>
      <c r="AH6" s="54">
        <v>0</v>
      </c>
      <c r="AI6" s="54">
        <v>0</v>
      </c>
      <c r="AJ6" s="54">
        <v>0</v>
      </c>
      <c r="AK6" s="54">
        <v>0</v>
      </c>
      <c r="AL6" s="54">
        <v>0</v>
      </c>
      <c r="AM6" s="58">
        <f t="shared" ref="AM6:AM69" si="0">SUM(L6:O6,U6:AA6,AB6:AJ6)</f>
        <v>1010</v>
      </c>
      <c r="AN6" s="54" t="str">
        <f>VLOOKUP(H6,'[2]最终 公布版'!$F:$AL,33,0)</f>
        <v>超声医学科</v>
      </c>
      <c r="AO6" s="59">
        <f>SUMPRODUCT(($AN$4:$AN$1113=AN6)*($AM$4:$AM$1113&gt;AM6))+1</f>
        <v>1</v>
      </c>
      <c r="AP6" s="11">
        <f>COUNTIF(AN:AN,AN6)</f>
        <v>25</v>
      </c>
      <c r="AQ6" s="60">
        <f t="shared" ref="AQ6:AQ69" si="1">AO6/AP6</f>
        <v>0.04</v>
      </c>
      <c r="AR6" s="11">
        <f t="shared" ref="AR6:AR69" si="2">IF(AQ6&lt;=10%,1.5,(IF(AQ6&lt;=40%,1.25,IF(AQ6&lt;=60%,1,IF(AQ6&lt;90%,0.75,0.5)))))</f>
        <v>1.5</v>
      </c>
      <c r="AS6" s="61">
        <v>1200</v>
      </c>
      <c r="AT6" s="62">
        <f>VLOOKUP(F6,[9]毕教同事分值收集!B:Y,24,0)</f>
        <v>21</v>
      </c>
      <c r="AU6" s="63">
        <f t="shared" ref="AU6:AU69" si="3">AS6*AR6*(AT6/AY6)</f>
        <v>1800</v>
      </c>
      <c r="AV6" s="63">
        <f t="shared" ref="AV6:AV69" si="4">ROUND(AU6,0)</f>
        <v>1800</v>
      </c>
      <c r="AW6" s="63">
        <v>0</v>
      </c>
      <c r="AX6" s="63">
        <f t="shared" ref="AX6:AX69" si="5">AV6+AW6</f>
        <v>1800</v>
      </c>
      <c r="AY6" s="65">
        <v>21</v>
      </c>
    </row>
    <row r="7" spans="1:51">
      <c r="A7" s="4"/>
      <c r="B7" s="4"/>
      <c r="C7" s="5" t="s">
        <v>102</v>
      </c>
      <c r="D7" s="6">
        <v>1</v>
      </c>
      <c r="E7" s="7" t="s">
        <v>107</v>
      </c>
      <c r="F7" s="8">
        <f>VLOOKUP(E7,[1]需科室上报名单!$A:$B,2,0)</f>
        <v>122003</v>
      </c>
      <c r="G7" s="6" t="s">
        <v>104</v>
      </c>
      <c r="H7" s="7" t="s">
        <v>105</v>
      </c>
      <c r="I7" s="8" t="str">
        <f>VLOOKUP(F7,[3]需科室上报名单!$B:$F,5,0)</f>
        <v>2022年</v>
      </c>
      <c r="J7" s="29"/>
      <c r="K7" s="6" t="s">
        <v>106</v>
      </c>
      <c r="L7" s="6">
        <v>0</v>
      </c>
      <c r="M7" s="6">
        <v>0</v>
      </c>
      <c r="N7" s="6">
        <v>0</v>
      </c>
      <c r="O7" s="6">
        <v>160</v>
      </c>
      <c r="P7" s="30">
        <v>2</v>
      </c>
      <c r="Q7" s="36">
        <v>0</v>
      </c>
      <c r="R7" s="30">
        <v>9.5</v>
      </c>
      <c r="S7" s="30">
        <v>1</v>
      </c>
      <c r="T7" s="30">
        <v>0</v>
      </c>
      <c r="U7" s="43">
        <v>315</v>
      </c>
      <c r="V7" s="44">
        <f>VLOOKUP(F7,[9]毕教同事分值收集!B:X,23,0)</f>
        <v>100</v>
      </c>
      <c r="W7" s="44">
        <v>0</v>
      </c>
      <c r="X7" s="44">
        <v>80</v>
      </c>
      <c r="Y7" s="44">
        <v>30</v>
      </c>
      <c r="Z7" s="44">
        <v>60</v>
      </c>
      <c r="AA7" s="53">
        <v>60</v>
      </c>
      <c r="AB7" s="54">
        <f>VLOOKUP(F7,[9]毕教同事分值收集!B:R,17,0)</f>
        <v>100</v>
      </c>
      <c r="AC7" s="54">
        <f>VLOOKUP(F7,[9]毕教同事分值收集!B:T,19,0)</f>
        <v>150</v>
      </c>
      <c r="AD7" s="54">
        <f>VLOOKUP(F7,[9]毕教同事分值收集!B:V,21,0)</f>
        <v>0</v>
      </c>
      <c r="AE7" s="54">
        <f>VLOOKUP(F7,[9]毕教同事分值收集!B:Q,16,0)</f>
        <v>0</v>
      </c>
      <c r="AF7" s="54">
        <f>VLOOKUP(F7,[9]毕教同事分值收集!B:P,15,0)</f>
        <v>0</v>
      </c>
      <c r="AG7" s="54">
        <f>VLOOKUP(F7,[6]毕教同事分值收集!$B:$M,12,0)</f>
        <v>-60</v>
      </c>
      <c r="AH7" s="54">
        <v>0</v>
      </c>
      <c r="AI7" s="54">
        <v>0</v>
      </c>
      <c r="AJ7" s="54">
        <v>0</v>
      </c>
      <c r="AK7" s="54">
        <v>0</v>
      </c>
      <c r="AL7" s="54">
        <v>0</v>
      </c>
      <c r="AM7" s="58">
        <f t="shared" si="0"/>
        <v>995</v>
      </c>
      <c r="AN7" s="54" t="str">
        <f>VLOOKUP(H7,'[2]最终 公布版'!$F:$AL,33,0)</f>
        <v>超声医学科</v>
      </c>
      <c r="AO7" s="59">
        <f>SUMPRODUCT(($AN$4:$AN$1113=AN7)*($AM$4:$AM$1113&gt;AM7))+1</f>
        <v>2</v>
      </c>
      <c r="AP7" s="11">
        <f>COUNTIF(AN:AN,AN7)</f>
        <v>25</v>
      </c>
      <c r="AQ7" s="60">
        <f t="shared" si="1"/>
        <v>0.08</v>
      </c>
      <c r="AR7" s="11">
        <f t="shared" si="2"/>
        <v>1.5</v>
      </c>
      <c r="AS7" s="61">
        <v>1200</v>
      </c>
      <c r="AT7" s="62">
        <f>VLOOKUP(F7,[9]毕教同事分值收集!B:Y,24,0)</f>
        <v>21</v>
      </c>
      <c r="AU7" s="63">
        <f t="shared" si="3"/>
        <v>1800</v>
      </c>
      <c r="AV7" s="63">
        <f t="shared" si="4"/>
        <v>1800</v>
      </c>
      <c r="AW7" s="63">
        <v>0</v>
      </c>
      <c r="AX7" s="63">
        <f t="shared" si="5"/>
        <v>1800</v>
      </c>
      <c r="AY7" s="65">
        <v>21</v>
      </c>
    </row>
    <row r="8" spans="1:51">
      <c r="A8" s="4"/>
      <c r="B8" s="4"/>
      <c r="C8" s="5" t="s">
        <v>102</v>
      </c>
      <c r="D8" s="6">
        <v>3</v>
      </c>
      <c r="E8" s="9" t="s">
        <v>108</v>
      </c>
      <c r="F8" s="8">
        <f>VLOOKUP(E8,[1]需科室上报名单!$A:$B,2,0)</f>
        <v>120085</v>
      </c>
      <c r="G8" s="6" t="s">
        <v>104</v>
      </c>
      <c r="H8" s="9" t="s">
        <v>105</v>
      </c>
      <c r="I8" s="8" t="str">
        <f>VLOOKUP(F8,[3]需科室上报名单!$B:$F,5,0)</f>
        <v>2020年</v>
      </c>
      <c r="J8" s="29"/>
      <c r="K8" s="6" t="s">
        <v>106</v>
      </c>
      <c r="L8" s="6">
        <v>0</v>
      </c>
      <c r="M8" s="6">
        <v>0</v>
      </c>
      <c r="N8" s="6">
        <v>0</v>
      </c>
      <c r="O8" s="6">
        <v>160</v>
      </c>
      <c r="P8" s="30">
        <v>3</v>
      </c>
      <c r="Q8" s="36">
        <v>0</v>
      </c>
      <c r="R8" s="30">
        <v>5</v>
      </c>
      <c r="S8" s="30">
        <v>1</v>
      </c>
      <c r="T8" s="30">
        <v>0</v>
      </c>
      <c r="U8" s="43">
        <v>275</v>
      </c>
      <c r="V8" s="44">
        <f>VLOOKUP(F8,[9]毕教同事分值收集!B:X,23,0)</f>
        <v>100</v>
      </c>
      <c r="W8" s="44">
        <v>0</v>
      </c>
      <c r="X8" s="44">
        <v>40</v>
      </c>
      <c r="Y8" s="44">
        <v>30</v>
      </c>
      <c r="Z8" s="44">
        <v>60</v>
      </c>
      <c r="AA8" s="53">
        <v>0</v>
      </c>
      <c r="AB8" s="54">
        <f>VLOOKUP(F8,[9]毕教同事分值收集!B:R,17,0)</f>
        <v>100</v>
      </c>
      <c r="AC8" s="54">
        <f>VLOOKUP(F8,[9]毕教同事分值收集!B:T,19,0)</f>
        <v>150</v>
      </c>
      <c r="AD8" s="54">
        <f>VLOOKUP(F8,[9]毕教同事分值收集!B:V,21,0)</f>
        <v>0</v>
      </c>
      <c r="AE8" s="54">
        <f>VLOOKUP(F8,[9]毕教同事分值收集!B:Q,16,0)</f>
        <v>0</v>
      </c>
      <c r="AF8" s="54">
        <f>VLOOKUP(F8,[9]毕教同事分值收集!B:P,15,0)</f>
        <v>0</v>
      </c>
      <c r="AG8" s="54">
        <f>VLOOKUP(F8,[6]毕教同事分值收集!$B:$M,12,0)</f>
        <v>-20</v>
      </c>
      <c r="AH8" s="54">
        <v>0</v>
      </c>
      <c r="AI8" s="54">
        <v>0</v>
      </c>
      <c r="AJ8" s="54">
        <v>0</v>
      </c>
      <c r="AK8" s="54">
        <v>0</v>
      </c>
      <c r="AL8" s="54">
        <v>0</v>
      </c>
      <c r="AM8" s="58">
        <f t="shared" si="0"/>
        <v>895</v>
      </c>
      <c r="AN8" s="54" t="str">
        <f>VLOOKUP(H8,'[2]最终 公布版'!$F:$AL,33,0)</f>
        <v>超声医学科</v>
      </c>
      <c r="AO8" s="59">
        <f>SUMPRODUCT(($AN$4:$AN$1113=AN8)*($AM$4:$AM$1113&gt;AM8))+1</f>
        <v>3</v>
      </c>
      <c r="AP8" s="11">
        <f>COUNTIF(AN:AN,AN8)</f>
        <v>25</v>
      </c>
      <c r="AQ8" s="60">
        <f t="shared" si="1"/>
        <v>0.12</v>
      </c>
      <c r="AR8" s="11">
        <f t="shared" si="2"/>
        <v>1.25</v>
      </c>
      <c r="AS8" s="61">
        <v>1200</v>
      </c>
      <c r="AT8" s="62">
        <f>VLOOKUP(F8,[9]毕教同事分值收集!B:Y,24,0)</f>
        <v>21</v>
      </c>
      <c r="AU8" s="63">
        <f t="shared" si="3"/>
        <v>1500</v>
      </c>
      <c r="AV8" s="63">
        <f t="shared" si="4"/>
        <v>1500</v>
      </c>
      <c r="AW8" s="63">
        <v>0</v>
      </c>
      <c r="AX8" s="63">
        <f t="shared" si="5"/>
        <v>1500</v>
      </c>
      <c r="AY8" s="65">
        <v>21</v>
      </c>
    </row>
    <row r="9" spans="1:51">
      <c r="A9" s="4"/>
      <c r="B9" s="4"/>
      <c r="C9" s="5" t="s">
        <v>102</v>
      </c>
      <c r="D9" s="6">
        <v>4</v>
      </c>
      <c r="E9" s="7" t="s">
        <v>109</v>
      </c>
      <c r="F9" s="8">
        <f>VLOOKUP(E9,[1]需科室上报名单!$A:$B,2,0)</f>
        <v>122004</v>
      </c>
      <c r="G9" s="6" t="s">
        <v>104</v>
      </c>
      <c r="H9" s="7" t="s">
        <v>105</v>
      </c>
      <c r="I9" s="8" t="str">
        <f>VLOOKUP(F9,[3]需科室上报名单!$B:$F,5,0)</f>
        <v>2022年</v>
      </c>
      <c r="J9" s="29"/>
      <c r="K9" s="6" t="s">
        <v>106</v>
      </c>
      <c r="L9" s="6">
        <v>0</v>
      </c>
      <c r="M9" s="6">
        <v>0</v>
      </c>
      <c r="N9" s="6">
        <v>0</v>
      </c>
      <c r="O9" s="6">
        <v>160</v>
      </c>
      <c r="P9" s="30">
        <v>3</v>
      </c>
      <c r="Q9" s="36">
        <v>0</v>
      </c>
      <c r="R9" s="30">
        <v>4</v>
      </c>
      <c r="S9" s="30">
        <v>1</v>
      </c>
      <c r="T9" s="30">
        <v>0</v>
      </c>
      <c r="U9" s="43">
        <v>255</v>
      </c>
      <c r="V9" s="44">
        <f>VLOOKUP(F9,[9]毕教同事分值收集!B:X,23,0)</f>
        <v>100</v>
      </c>
      <c r="W9" s="44">
        <v>0</v>
      </c>
      <c r="X9" s="44">
        <v>20</v>
      </c>
      <c r="Y9" s="44">
        <v>0</v>
      </c>
      <c r="Z9" s="44">
        <v>30</v>
      </c>
      <c r="AA9" s="53">
        <v>60</v>
      </c>
      <c r="AB9" s="54">
        <f>VLOOKUP(F9,[9]毕教同事分值收集!B:R,17,0)</f>
        <v>100</v>
      </c>
      <c r="AC9" s="54">
        <f>VLOOKUP(F9,[9]毕教同事分值收集!B:T,19,0)</f>
        <v>150</v>
      </c>
      <c r="AD9" s="54">
        <f>VLOOKUP(F9,[9]毕教同事分值收集!B:V,21,0)</f>
        <v>0</v>
      </c>
      <c r="AE9" s="54">
        <f>VLOOKUP(F9,[9]毕教同事分值收集!B:Q,16,0)</f>
        <v>0</v>
      </c>
      <c r="AF9" s="54">
        <f>VLOOKUP(F9,[9]毕教同事分值收集!B:P,15,0)</f>
        <v>0</v>
      </c>
      <c r="AG9" s="54">
        <f>VLOOKUP(F9,[6]毕教同事分值收集!$B:$M,12,0)</f>
        <v>-60</v>
      </c>
      <c r="AH9" s="54">
        <v>0</v>
      </c>
      <c r="AI9" s="54">
        <v>0</v>
      </c>
      <c r="AJ9" s="54">
        <v>0</v>
      </c>
      <c r="AK9" s="54">
        <v>0</v>
      </c>
      <c r="AL9" s="54">
        <v>0</v>
      </c>
      <c r="AM9" s="58">
        <f t="shared" si="0"/>
        <v>815</v>
      </c>
      <c r="AN9" s="54" t="str">
        <f>VLOOKUP(H9,'[2]最终 公布版'!$F:$AL,33,0)</f>
        <v>超声医学科</v>
      </c>
      <c r="AO9" s="59">
        <f>SUMPRODUCT(($AN$4:$AN$1113=AN9)*($AM$4:$AM$1113&gt;AM9))+1</f>
        <v>4</v>
      </c>
      <c r="AP9" s="11">
        <f>COUNTIF(AN:AN,AN9)</f>
        <v>25</v>
      </c>
      <c r="AQ9" s="60">
        <f t="shared" si="1"/>
        <v>0.16</v>
      </c>
      <c r="AR9" s="11">
        <f t="shared" si="2"/>
        <v>1.25</v>
      </c>
      <c r="AS9" s="61">
        <v>1200</v>
      </c>
      <c r="AT9" s="62">
        <f>VLOOKUP(F9,[9]毕教同事分值收集!B:Y,24,0)</f>
        <v>21</v>
      </c>
      <c r="AU9" s="63">
        <f t="shared" si="3"/>
        <v>1500</v>
      </c>
      <c r="AV9" s="63">
        <f t="shared" si="4"/>
        <v>1500</v>
      </c>
      <c r="AW9" s="63">
        <v>0</v>
      </c>
      <c r="AX9" s="63">
        <f t="shared" si="5"/>
        <v>1500</v>
      </c>
      <c r="AY9" s="65">
        <v>21</v>
      </c>
    </row>
    <row r="10" ht="24" spans="1:51">
      <c r="A10" s="4"/>
      <c r="B10" s="4"/>
      <c r="C10" s="5" t="s">
        <v>110</v>
      </c>
      <c r="D10" s="6">
        <v>7</v>
      </c>
      <c r="E10" s="7" t="s">
        <v>111</v>
      </c>
      <c r="F10" s="8">
        <f>VLOOKUP(E10,[1]需科室上报名单!$A:$B,2,0)</f>
        <v>122001</v>
      </c>
      <c r="G10" s="6" t="s">
        <v>104</v>
      </c>
      <c r="H10" s="8" t="str">
        <f>VLOOKUP(F10,[3]需科室上报名单!$B:$D,3,0)</f>
        <v>超声医学科</v>
      </c>
      <c r="I10" s="8" t="str">
        <f>VLOOKUP(F10,[3]需科室上报名单!$B:$F,5,0)</f>
        <v>2022年</v>
      </c>
      <c r="J10" s="31"/>
      <c r="K10" s="6" t="s">
        <v>106</v>
      </c>
      <c r="L10" s="6">
        <v>0</v>
      </c>
      <c r="M10" s="6">
        <v>0</v>
      </c>
      <c r="N10" s="6">
        <v>0</v>
      </c>
      <c r="O10" s="6">
        <v>160</v>
      </c>
      <c r="P10" s="30">
        <v>0</v>
      </c>
      <c r="Q10" s="30">
        <v>6</v>
      </c>
      <c r="R10" s="30">
        <v>5</v>
      </c>
      <c r="S10" s="30">
        <v>1</v>
      </c>
      <c r="T10" s="30">
        <v>0</v>
      </c>
      <c r="U10" s="43">
        <v>245</v>
      </c>
      <c r="V10" s="44">
        <f>VLOOKUP(F10,[9]毕教同事分值收集!B:X,23,0)</f>
        <v>100</v>
      </c>
      <c r="W10" s="44">
        <v>10</v>
      </c>
      <c r="X10" s="44">
        <v>0</v>
      </c>
      <c r="Y10" s="44">
        <v>30</v>
      </c>
      <c r="Z10" s="44">
        <v>0</v>
      </c>
      <c r="AA10" s="53">
        <v>0</v>
      </c>
      <c r="AB10" s="54">
        <f>VLOOKUP(F10,[9]毕教同事分值收集!B:R,17,0)</f>
        <v>100</v>
      </c>
      <c r="AC10" s="54">
        <f>VLOOKUP(F10,[9]毕教同事分值收集!B:T,19,0)</f>
        <v>150</v>
      </c>
      <c r="AD10" s="54">
        <f>VLOOKUP(F10,[9]毕教同事分值收集!B:V,21,0)</f>
        <v>0</v>
      </c>
      <c r="AE10" s="54">
        <f>VLOOKUP(F10,[9]毕教同事分值收集!B:Q,16,0)</f>
        <v>0</v>
      </c>
      <c r="AF10" s="54">
        <f>VLOOKUP(F10,[9]毕教同事分值收集!B:P,15,0)</f>
        <v>0</v>
      </c>
      <c r="AG10" s="54">
        <f>VLOOKUP(F10,[6]毕教同事分值收集!$B:$M,12,0)</f>
        <v>-40</v>
      </c>
      <c r="AH10" s="54">
        <v>0</v>
      </c>
      <c r="AI10" s="54">
        <v>0</v>
      </c>
      <c r="AJ10" s="54">
        <v>0</v>
      </c>
      <c r="AK10" s="54">
        <v>0</v>
      </c>
      <c r="AL10" s="54">
        <v>0</v>
      </c>
      <c r="AM10" s="58">
        <f t="shared" si="0"/>
        <v>755</v>
      </c>
      <c r="AN10" s="54" t="str">
        <f>VLOOKUP(H10,'[2]最终 公布版'!$F:$AL,33,0)</f>
        <v>超声医学科</v>
      </c>
      <c r="AO10" s="59">
        <f>SUMPRODUCT(($AN$4:$AN$1113=AN10)*($AM$4:$AM$1113&gt;AM10))+1</f>
        <v>5</v>
      </c>
      <c r="AP10" s="11">
        <f>COUNTIF(AN:AN,AN10)</f>
        <v>25</v>
      </c>
      <c r="AQ10" s="60">
        <f t="shared" si="1"/>
        <v>0.2</v>
      </c>
      <c r="AR10" s="11">
        <f t="shared" si="2"/>
        <v>1.25</v>
      </c>
      <c r="AS10" s="61">
        <v>1200</v>
      </c>
      <c r="AT10" s="62">
        <f>VLOOKUP(F10,[9]毕教同事分值收集!B:Y,24,0)</f>
        <v>21</v>
      </c>
      <c r="AU10" s="63">
        <f t="shared" si="3"/>
        <v>1500</v>
      </c>
      <c r="AV10" s="63">
        <f t="shared" si="4"/>
        <v>1500</v>
      </c>
      <c r="AW10" s="63">
        <v>0</v>
      </c>
      <c r="AX10" s="63">
        <f t="shared" si="5"/>
        <v>1500</v>
      </c>
      <c r="AY10" s="65">
        <v>21</v>
      </c>
    </row>
    <row r="11" spans="1:51">
      <c r="A11" s="4"/>
      <c r="B11" s="4"/>
      <c r="C11" s="5" t="s">
        <v>102</v>
      </c>
      <c r="D11" s="6">
        <v>5</v>
      </c>
      <c r="E11" s="7" t="s">
        <v>112</v>
      </c>
      <c r="F11" s="8">
        <f>VLOOKUP(E11,[1]需科室上报名单!$A:$B,2,0)</f>
        <v>122017</v>
      </c>
      <c r="G11" s="6" t="s">
        <v>104</v>
      </c>
      <c r="H11" s="7" t="s">
        <v>105</v>
      </c>
      <c r="I11" s="8" t="str">
        <f>VLOOKUP(F11,[3]需科室上报名单!$B:$F,5,0)</f>
        <v>2022年</v>
      </c>
      <c r="J11" s="29"/>
      <c r="K11" s="6" t="s">
        <v>106</v>
      </c>
      <c r="L11" s="6">
        <v>0</v>
      </c>
      <c r="M11" s="6">
        <v>0</v>
      </c>
      <c r="N11" s="6">
        <v>0</v>
      </c>
      <c r="O11" s="6">
        <v>160</v>
      </c>
      <c r="P11" s="30">
        <v>2</v>
      </c>
      <c r="Q11" s="36">
        <v>0</v>
      </c>
      <c r="R11" s="30">
        <v>4.5</v>
      </c>
      <c r="S11" s="30">
        <v>0</v>
      </c>
      <c r="T11" s="30">
        <v>0</v>
      </c>
      <c r="U11" s="43">
        <v>190</v>
      </c>
      <c r="V11" s="44">
        <f>VLOOKUP(F11,[9]毕教同事分值收集!B:X,23,0)</f>
        <v>100</v>
      </c>
      <c r="W11" s="44">
        <v>0</v>
      </c>
      <c r="X11" s="44">
        <v>20</v>
      </c>
      <c r="Y11" s="44">
        <v>0</v>
      </c>
      <c r="Z11" s="44">
        <v>30</v>
      </c>
      <c r="AA11" s="53">
        <v>60</v>
      </c>
      <c r="AB11" s="54">
        <f>VLOOKUP(F11,[9]毕教同事分值收集!B:R,17,0)</f>
        <v>100</v>
      </c>
      <c r="AC11" s="54">
        <f>VLOOKUP(F11,[9]毕教同事分值收集!B:T,19,0)</f>
        <v>150</v>
      </c>
      <c r="AD11" s="54">
        <f>VLOOKUP(F11,[9]毕教同事分值收集!B:V,21,0)</f>
        <v>0</v>
      </c>
      <c r="AE11" s="54">
        <f>VLOOKUP(F11,[9]毕教同事分值收集!B:Q,16,0)</f>
        <v>0</v>
      </c>
      <c r="AF11" s="54">
        <f>VLOOKUP(F11,[9]毕教同事分值收集!B:P,15,0)</f>
        <v>0</v>
      </c>
      <c r="AG11" s="54">
        <f>VLOOKUP(F11,[6]毕教同事分值收集!$B:$M,12,0)</f>
        <v>-60</v>
      </c>
      <c r="AH11" s="54">
        <v>0</v>
      </c>
      <c r="AI11" s="54">
        <v>0</v>
      </c>
      <c r="AJ11" s="54">
        <v>0</v>
      </c>
      <c r="AK11" s="54">
        <v>0</v>
      </c>
      <c r="AL11" s="54">
        <v>0</v>
      </c>
      <c r="AM11" s="58">
        <f t="shared" si="0"/>
        <v>750</v>
      </c>
      <c r="AN11" s="54" t="str">
        <f>VLOOKUP(H11,'[2]最终 公布版'!$F:$AL,33,0)</f>
        <v>超声医学科</v>
      </c>
      <c r="AO11" s="59">
        <f>SUMPRODUCT(($AN$4:$AN$1113=AN11)*($AM$4:$AM$1113&gt;AM11))+1</f>
        <v>6</v>
      </c>
      <c r="AP11" s="11">
        <f>COUNTIF(AN:AN,AN11)</f>
        <v>25</v>
      </c>
      <c r="AQ11" s="60">
        <f t="shared" si="1"/>
        <v>0.24</v>
      </c>
      <c r="AR11" s="11">
        <f t="shared" si="2"/>
        <v>1.25</v>
      </c>
      <c r="AS11" s="61">
        <v>1200</v>
      </c>
      <c r="AT11" s="62">
        <f>VLOOKUP(F11,[9]毕教同事分值收集!B:Y,24,0)</f>
        <v>21</v>
      </c>
      <c r="AU11" s="63">
        <f t="shared" si="3"/>
        <v>1500</v>
      </c>
      <c r="AV11" s="63">
        <f t="shared" si="4"/>
        <v>1500</v>
      </c>
      <c r="AW11" s="63">
        <v>0</v>
      </c>
      <c r="AX11" s="63">
        <f t="shared" si="5"/>
        <v>1500</v>
      </c>
      <c r="AY11" s="65">
        <v>21</v>
      </c>
    </row>
    <row r="12" spans="1:51">
      <c r="A12" s="4"/>
      <c r="B12" s="4"/>
      <c r="C12" s="5" t="s">
        <v>102</v>
      </c>
      <c r="D12" s="6">
        <v>6</v>
      </c>
      <c r="E12" s="10" t="s">
        <v>113</v>
      </c>
      <c r="F12" s="8" t="str">
        <f>VLOOKUP(E12,[1]需科室上报名单!$A:$B,2,0)</f>
        <v>727L55</v>
      </c>
      <c r="G12" s="6" t="s">
        <v>104</v>
      </c>
      <c r="H12" s="9" t="s">
        <v>105</v>
      </c>
      <c r="I12" s="8" t="str">
        <f>VLOOKUP(F12,[3]需科室上报名单!$B:$F,5,0)</f>
        <v>2021年</v>
      </c>
      <c r="J12" s="29"/>
      <c r="K12" s="6" t="s">
        <v>106</v>
      </c>
      <c r="L12" s="6">
        <v>0</v>
      </c>
      <c r="M12" s="6">
        <v>0</v>
      </c>
      <c r="N12" s="6">
        <v>0</v>
      </c>
      <c r="O12" s="6">
        <v>160</v>
      </c>
      <c r="P12" s="30">
        <v>0</v>
      </c>
      <c r="Q12" s="36">
        <v>0</v>
      </c>
      <c r="R12" s="30">
        <v>6</v>
      </c>
      <c r="S12" s="30">
        <v>0</v>
      </c>
      <c r="T12" s="30">
        <v>0</v>
      </c>
      <c r="U12" s="43">
        <v>120</v>
      </c>
      <c r="V12" s="44">
        <f>VLOOKUP(F12,[9]毕教同事分值收集!B:X,23,0)</f>
        <v>100</v>
      </c>
      <c r="W12" s="44">
        <v>0</v>
      </c>
      <c r="X12" s="44">
        <v>80</v>
      </c>
      <c r="Y12" s="44">
        <v>30</v>
      </c>
      <c r="Z12" s="44">
        <v>60</v>
      </c>
      <c r="AA12" s="53">
        <v>0</v>
      </c>
      <c r="AB12" s="54">
        <f>VLOOKUP(F12,[9]毕教同事分值收集!B:R,17,0)</f>
        <v>100</v>
      </c>
      <c r="AC12" s="54">
        <f>VLOOKUP(F12,[9]毕教同事分值收集!B:T,19,0)</f>
        <v>150</v>
      </c>
      <c r="AD12" s="54">
        <f>VLOOKUP(F12,[9]毕教同事分值收集!B:V,21,0)</f>
        <v>0</v>
      </c>
      <c r="AE12" s="54">
        <f>VLOOKUP(F12,[9]毕教同事分值收集!B:Q,16,0)</f>
        <v>0</v>
      </c>
      <c r="AF12" s="54">
        <f>VLOOKUP(F12,[9]毕教同事分值收集!B:P,15,0)</f>
        <v>0</v>
      </c>
      <c r="AG12" s="54">
        <f>VLOOKUP(F12,[6]毕教同事分值收集!$B:$M,12,0)</f>
        <v>-60</v>
      </c>
      <c r="AH12" s="54">
        <v>0</v>
      </c>
      <c r="AI12" s="54">
        <v>0</v>
      </c>
      <c r="AJ12" s="54">
        <v>0</v>
      </c>
      <c r="AK12" s="54">
        <v>0</v>
      </c>
      <c r="AL12" s="54">
        <v>0</v>
      </c>
      <c r="AM12" s="58">
        <f t="shared" si="0"/>
        <v>740</v>
      </c>
      <c r="AN12" s="54" t="str">
        <f>VLOOKUP(H12,'[2]最终 公布版'!$F:$AL,33,0)</f>
        <v>超声医学科</v>
      </c>
      <c r="AO12" s="59">
        <f>SUMPRODUCT(($AN$4:$AN$1113=AN12)*($AM$4:$AM$1113&gt;AM12))+1</f>
        <v>7</v>
      </c>
      <c r="AP12" s="11">
        <f>COUNTIF(AN:AN,AN12)</f>
        <v>25</v>
      </c>
      <c r="AQ12" s="60">
        <f t="shared" si="1"/>
        <v>0.28</v>
      </c>
      <c r="AR12" s="11">
        <f t="shared" si="2"/>
        <v>1.25</v>
      </c>
      <c r="AS12" s="61">
        <v>1200</v>
      </c>
      <c r="AT12" s="62">
        <f>VLOOKUP(F12,[9]毕教同事分值收集!B:Y,24,0)</f>
        <v>21</v>
      </c>
      <c r="AU12" s="63">
        <f t="shared" si="3"/>
        <v>1500</v>
      </c>
      <c r="AV12" s="63">
        <f t="shared" si="4"/>
        <v>1500</v>
      </c>
      <c r="AW12" s="63">
        <v>0</v>
      </c>
      <c r="AX12" s="63">
        <f t="shared" si="5"/>
        <v>1500</v>
      </c>
      <c r="AY12" s="65">
        <v>21</v>
      </c>
    </row>
    <row r="13" spans="1:51">
      <c r="A13" s="4"/>
      <c r="B13" s="4"/>
      <c r="C13" s="5" t="s">
        <v>102</v>
      </c>
      <c r="D13" s="6">
        <v>8</v>
      </c>
      <c r="E13" s="9" t="s">
        <v>114</v>
      </c>
      <c r="F13" s="8" t="str">
        <f>VLOOKUP(E13,[1]需科室上报名单!$A:$B,2,0)</f>
        <v>730L50</v>
      </c>
      <c r="G13" s="6" t="s">
        <v>104</v>
      </c>
      <c r="H13" s="9" t="s">
        <v>105</v>
      </c>
      <c r="I13" s="8" t="str">
        <f>VLOOKUP(F13,[3]需科室上报名单!$B:$F,5,0)</f>
        <v>2022年</v>
      </c>
      <c r="J13" s="29"/>
      <c r="K13" s="6" t="s">
        <v>106</v>
      </c>
      <c r="L13" s="6">
        <v>0</v>
      </c>
      <c r="M13" s="6">
        <v>0</v>
      </c>
      <c r="N13" s="6">
        <v>0</v>
      </c>
      <c r="O13" s="6">
        <v>160</v>
      </c>
      <c r="P13" s="30">
        <v>0</v>
      </c>
      <c r="Q13" s="36">
        <v>0</v>
      </c>
      <c r="R13" s="30">
        <v>5</v>
      </c>
      <c r="S13" s="30">
        <v>0</v>
      </c>
      <c r="T13" s="30">
        <v>0</v>
      </c>
      <c r="U13" s="43">
        <v>100</v>
      </c>
      <c r="V13" s="44">
        <f>VLOOKUP(F13,[9]毕教同事分值收集!B:X,23,0)</f>
        <v>100</v>
      </c>
      <c r="W13" s="44">
        <v>0</v>
      </c>
      <c r="X13" s="44">
        <v>80</v>
      </c>
      <c r="Y13" s="44">
        <v>30</v>
      </c>
      <c r="Z13" s="44">
        <v>60</v>
      </c>
      <c r="AA13" s="53">
        <v>0</v>
      </c>
      <c r="AB13" s="54">
        <f>VLOOKUP(F13,[9]毕教同事分值收集!B:R,17,0)</f>
        <v>100</v>
      </c>
      <c r="AC13" s="54">
        <f>VLOOKUP(F13,[9]毕教同事分值收集!B:T,19,0)</f>
        <v>150</v>
      </c>
      <c r="AD13" s="54">
        <f>VLOOKUP(F13,[9]毕教同事分值收集!B:V,21,0)</f>
        <v>0</v>
      </c>
      <c r="AE13" s="54">
        <f>VLOOKUP(F13,[9]毕教同事分值收集!B:Q,16,0)</f>
        <v>0</v>
      </c>
      <c r="AF13" s="54">
        <f>VLOOKUP(F13,[9]毕教同事分值收集!B:P,15,0)</f>
        <v>0</v>
      </c>
      <c r="AG13" s="54">
        <f>VLOOKUP(F13,[6]毕教同事分值收集!$B:$M,12,0)</f>
        <v>-60</v>
      </c>
      <c r="AH13" s="54">
        <v>0</v>
      </c>
      <c r="AI13" s="54">
        <v>0</v>
      </c>
      <c r="AJ13" s="54">
        <v>0</v>
      </c>
      <c r="AK13" s="54">
        <v>0</v>
      </c>
      <c r="AL13" s="54">
        <v>0</v>
      </c>
      <c r="AM13" s="58">
        <f t="shared" si="0"/>
        <v>720</v>
      </c>
      <c r="AN13" s="54" t="str">
        <f>VLOOKUP(H13,'[2]最终 公布版'!$F:$AL,33,0)</f>
        <v>超声医学科</v>
      </c>
      <c r="AO13" s="59">
        <f>SUMPRODUCT(($AN$4:$AN$1113=AN13)*($AM$4:$AM$1113&gt;AM13))+1</f>
        <v>8</v>
      </c>
      <c r="AP13" s="11">
        <f>COUNTIF(AN:AN,AN13)</f>
        <v>25</v>
      </c>
      <c r="AQ13" s="60">
        <f t="shared" si="1"/>
        <v>0.32</v>
      </c>
      <c r="AR13" s="11">
        <f t="shared" si="2"/>
        <v>1.25</v>
      </c>
      <c r="AS13" s="61">
        <v>1200</v>
      </c>
      <c r="AT13" s="62">
        <f>VLOOKUP(F13,[9]毕教同事分值收集!B:Y,24,0)</f>
        <v>21</v>
      </c>
      <c r="AU13" s="63">
        <f t="shared" si="3"/>
        <v>1500</v>
      </c>
      <c r="AV13" s="63">
        <f t="shared" si="4"/>
        <v>1500</v>
      </c>
      <c r="AW13" s="63">
        <v>0</v>
      </c>
      <c r="AX13" s="63">
        <f t="shared" si="5"/>
        <v>1500</v>
      </c>
      <c r="AY13" s="65">
        <v>21</v>
      </c>
    </row>
    <row r="14" spans="1:51">
      <c r="A14" s="4"/>
      <c r="B14" s="4"/>
      <c r="C14" s="5" t="s">
        <v>102</v>
      </c>
      <c r="D14" s="6">
        <v>9</v>
      </c>
      <c r="E14" s="11" t="s">
        <v>115</v>
      </c>
      <c r="F14" s="8" t="str">
        <f>VLOOKUP(E14,[1]需科室上报名单!$A:$B,2,0)</f>
        <v>7AM380</v>
      </c>
      <c r="G14" s="6" t="str">
        <f>VLOOKUP(F14,[3]需科室上报名单!$B:$I,8,0)</f>
        <v>规培研究生</v>
      </c>
      <c r="H14" s="11" t="s">
        <v>105</v>
      </c>
      <c r="I14" s="8" t="str">
        <f>VLOOKUP(F14,[3]需科室上报名单!$B:$F,5,0)</f>
        <v>2021年</v>
      </c>
      <c r="J14" s="29"/>
      <c r="K14" s="6" t="s">
        <v>106</v>
      </c>
      <c r="L14" s="6">
        <v>0</v>
      </c>
      <c r="M14" s="6">
        <v>0</v>
      </c>
      <c r="N14" s="6">
        <v>0</v>
      </c>
      <c r="O14" s="6">
        <v>120</v>
      </c>
      <c r="P14" s="30">
        <v>0</v>
      </c>
      <c r="Q14" s="36">
        <v>0</v>
      </c>
      <c r="R14" s="30">
        <v>5</v>
      </c>
      <c r="S14" s="30">
        <v>0</v>
      </c>
      <c r="T14" s="30">
        <v>0</v>
      </c>
      <c r="U14" s="43">
        <v>100</v>
      </c>
      <c r="V14" s="44">
        <f>VLOOKUP(F14,[9]毕教同事分值收集!B:X,23,0)</f>
        <v>100</v>
      </c>
      <c r="W14" s="44">
        <v>0</v>
      </c>
      <c r="X14" s="44">
        <v>80</v>
      </c>
      <c r="Y14" s="44">
        <v>30</v>
      </c>
      <c r="Z14" s="44">
        <v>60</v>
      </c>
      <c r="AA14" s="53">
        <v>0</v>
      </c>
      <c r="AB14" s="54">
        <f>VLOOKUP(F14,[9]毕教同事分值收集!B:R,17,0)</f>
        <v>100</v>
      </c>
      <c r="AC14" s="54">
        <f>VLOOKUP(F14,[9]毕教同事分值收集!B:T,19,0)</f>
        <v>150</v>
      </c>
      <c r="AD14" s="54">
        <f>VLOOKUP(F14,[9]毕教同事分值收集!B:V,21,0)</f>
        <v>0</v>
      </c>
      <c r="AE14" s="54">
        <f>VLOOKUP(F14,[9]毕教同事分值收集!B:Q,16,0)</f>
        <v>0</v>
      </c>
      <c r="AF14" s="54">
        <f>VLOOKUP(F14,[9]毕教同事分值收集!B:P,15,0)</f>
        <v>20</v>
      </c>
      <c r="AG14" s="54">
        <f>VLOOKUP(F14,[6]毕教同事分值收集!$B:$M,12,0)</f>
        <v>-60</v>
      </c>
      <c r="AH14" s="54">
        <v>0</v>
      </c>
      <c r="AI14" s="54">
        <v>0</v>
      </c>
      <c r="AJ14" s="54">
        <v>0</v>
      </c>
      <c r="AK14" s="54">
        <v>0</v>
      </c>
      <c r="AL14" s="54">
        <v>0</v>
      </c>
      <c r="AM14" s="58">
        <f t="shared" si="0"/>
        <v>700</v>
      </c>
      <c r="AN14" s="54" t="str">
        <f>VLOOKUP(H14,'[2]最终 公布版'!$F:$AL,33,0)</f>
        <v>超声医学科</v>
      </c>
      <c r="AO14" s="59">
        <f>SUMPRODUCT(($AN$4:$AN$1113=AN14)*($AM$4:$AM$1113&gt;AM14))+1</f>
        <v>9</v>
      </c>
      <c r="AP14" s="11">
        <f>COUNTIF(AN:AN,AN14)</f>
        <v>25</v>
      </c>
      <c r="AQ14" s="60">
        <f t="shared" si="1"/>
        <v>0.36</v>
      </c>
      <c r="AR14" s="11">
        <f t="shared" si="2"/>
        <v>1.25</v>
      </c>
      <c r="AS14" s="61">
        <v>1200</v>
      </c>
      <c r="AT14" s="62">
        <f>VLOOKUP(F14,[9]毕教同事分值收集!B:Y,24,0)</f>
        <v>21</v>
      </c>
      <c r="AU14" s="63">
        <f t="shared" si="3"/>
        <v>1500</v>
      </c>
      <c r="AV14" s="63">
        <f t="shared" si="4"/>
        <v>1500</v>
      </c>
      <c r="AW14" s="63">
        <v>0</v>
      </c>
      <c r="AX14" s="63">
        <f t="shared" si="5"/>
        <v>1500</v>
      </c>
      <c r="AY14" s="65">
        <v>21</v>
      </c>
    </row>
    <row r="15" spans="1:51">
      <c r="A15" s="4"/>
      <c r="B15" s="4"/>
      <c r="C15" s="5" t="s">
        <v>102</v>
      </c>
      <c r="D15" s="6">
        <v>10</v>
      </c>
      <c r="E15" s="9" t="s">
        <v>116</v>
      </c>
      <c r="F15" s="8" t="str">
        <f>VLOOKUP(E15,[1]需科室上报名单!$A:$B,2,0)</f>
        <v>726L05</v>
      </c>
      <c r="G15" s="6" t="s">
        <v>104</v>
      </c>
      <c r="H15" s="9" t="s">
        <v>105</v>
      </c>
      <c r="I15" s="8" t="str">
        <f>VLOOKUP(F15,[3]需科室上报名单!$B:$F,5,0)</f>
        <v>2020年</v>
      </c>
      <c r="J15" s="29"/>
      <c r="K15" s="6" t="s">
        <v>106</v>
      </c>
      <c r="L15" s="6">
        <v>0</v>
      </c>
      <c r="M15" s="6">
        <v>0</v>
      </c>
      <c r="N15" s="6">
        <v>0</v>
      </c>
      <c r="O15" s="6">
        <v>160</v>
      </c>
      <c r="P15" s="30">
        <v>0</v>
      </c>
      <c r="Q15" s="36">
        <v>0</v>
      </c>
      <c r="R15" s="30">
        <v>5</v>
      </c>
      <c r="S15" s="30">
        <v>1</v>
      </c>
      <c r="T15" s="30">
        <v>0</v>
      </c>
      <c r="U15" s="43">
        <v>125</v>
      </c>
      <c r="V15" s="44">
        <f>VLOOKUP(F15,[9]毕教同事分值收集!B:X,23,0)</f>
        <v>100</v>
      </c>
      <c r="W15" s="44">
        <v>0</v>
      </c>
      <c r="X15" s="44">
        <v>40</v>
      </c>
      <c r="Y15" s="44">
        <v>30</v>
      </c>
      <c r="Z15" s="44">
        <v>30</v>
      </c>
      <c r="AA15" s="53">
        <v>0</v>
      </c>
      <c r="AB15" s="54">
        <f>VLOOKUP(F15,[9]毕教同事分值收集!B:R,17,0)</f>
        <v>100</v>
      </c>
      <c r="AC15" s="54">
        <f>VLOOKUP(F15,[9]毕教同事分值收集!B:T,19,0)</f>
        <v>150</v>
      </c>
      <c r="AD15" s="54">
        <f>VLOOKUP(F15,[9]毕教同事分值收集!B:V,21,0)</f>
        <v>0</v>
      </c>
      <c r="AE15" s="54">
        <f>VLOOKUP(F15,[9]毕教同事分值收集!B:Q,16,0)</f>
        <v>0</v>
      </c>
      <c r="AF15" s="54">
        <f>VLOOKUP(F15,[9]毕教同事分值收集!B:P,15,0)</f>
        <v>0</v>
      </c>
      <c r="AG15" s="54">
        <f>VLOOKUP(F15,[6]毕教同事分值收集!$B:$M,12,0)</f>
        <v>-60</v>
      </c>
      <c r="AH15" s="54">
        <v>0</v>
      </c>
      <c r="AI15" s="54">
        <v>0</v>
      </c>
      <c r="AJ15" s="54">
        <v>0</v>
      </c>
      <c r="AK15" s="54">
        <v>0</v>
      </c>
      <c r="AL15" s="54">
        <v>0</v>
      </c>
      <c r="AM15" s="58">
        <f t="shared" si="0"/>
        <v>675</v>
      </c>
      <c r="AN15" s="54" t="str">
        <f>VLOOKUP(H15,'[2]最终 公布版'!$F:$AL,33,0)</f>
        <v>超声医学科</v>
      </c>
      <c r="AO15" s="59">
        <f>SUMPRODUCT(($AN$4:$AN$1113=AN15)*($AM$4:$AM$1113&gt;AM15))+1</f>
        <v>10</v>
      </c>
      <c r="AP15" s="11">
        <f>COUNTIF(AN:AN,AN15)</f>
        <v>25</v>
      </c>
      <c r="AQ15" s="60">
        <f t="shared" si="1"/>
        <v>0.4</v>
      </c>
      <c r="AR15" s="11">
        <f t="shared" si="2"/>
        <v>1.25</v>
      </c>
      <c r="AS15" s="61">
        <v>1200</v>
      </c>
      <c r="AT15" s="62">
        <f>VLOOKUP(F15,[9]毕教同事分值收集!B:Y,24,0)</f>
        <v>21</v>
      </c>
      <c r="AU15" s="63">
        <f t="shared" si="3"/>
        <v>1500</v>
      </c>
      <c r="AV15" s="63">
        <f t="shared" si="4"/>
        <v>1500</v>
      </c>
      <c r="AW15" s="63">
        <v>0</v>
      </c>
      <c r="AX15" s="63">
        <f t="shared" si="5"/>
        <v>1500</v>
      </c>
      <c r="AY15" s="65">
        <v>21</v>
      </c>
    </row>
    <row r="16" spans="1:51">
      <c r="A16" s="4"/>
      <c r="B16" s="4"/>
      <c r="C16" s="5" t="s">
        <v>102</v>
      </c>
      <c r="D16" s="6">
        <v>11</v>
      </c>
      <c r="E16" s="9" t="s">
        <v>117</v>
      </c>
      <c r="F16" s="8">
        <f>VLOOKUP(E16,[1]需科室上报名单!$A:$B,2,0)</f>
        <v>121111</v>
      </c>
      <c r="G16" s="6" t="s">
        <v>104</v>
      </c>
      <c r="H16" s="9" t="s">
        <v>105</v>
      </c>
      <c r="I16" s="8" t="str">
        <f>VLOOKUP(F16,[3]需科室上报名单!$B:$F,5,0)</f>
        <v>2021年</v>
      </c>
      <c r="J16" s="29"/>
      <c r="K16" s="6" t="s">
        <v>106</v>
      </c>
      <c r="L16" s="6">
        <v>0</v>
      </c>
      <c r="M16" s="6">
        <v>0</v>
      </c>
      <c r="N16" s="6">
        <v>0</v>
      </c>
      <c r="O16" s="6">
        <v>80</v>
      </c>
      <c r="P16" s="30">
        <v>3</v>
      </c>
      <c r="Q16" s="36">
        <v>0</v>
      </c>
      <c r="R16" s="30">
        <v>5</v>
      </c>
      <c r="S16" s="30">
        <v>1</v>
      </c>
      <c r="T16" s="30">
        <v>0</v>
      </c>
      <c r="U16" s="43">
        <v>275</v>
      </c>
      <c r="V16" s="44">
        <f>VLOOKUP(F16,[9]毕教同事分值收集!B:X,23,0)</f>
        <v>100</v>
      </c>
      <c r="W16" s="44">
        <v>0</v>
      </c>
      <c r="X16" s="44">
        <v>0</v>
      </c>
      <c r="Y16" s="44">
        <v>0</v>
      </c>
      <c r="Z16" s="44">
        <v>0</v>
      </c>
      <c r="AA16" s="53">
        <v>20</v>
      </c>
      <c r="AB16" s="54">
        <f>VLOOKUP(F16,[9]毕教同事分值收集!B:R,17,0)</f>
        <v>100</v>
      </c>
      <c r="AC16" s="54">
        <f>VLOOKUP(F16,[9]毕教同事分值收集!B:T,19,0)</f>
        <v>150</v>
      </c>
      <c r="AD16" s="54">
        <f>VLOOKUP(F16,[9]毕教同事分值收集!B:V,21,0)</f>
        <v>0</v>
      </c>
      <c r="AE16" s="54">
        <f>VLOOKUP(F16,[9]毕教同事分值收集!B:Q,16,0)</f>
        <v>0</v>
      </c>
      <c r="AF16" s="54">
        <f>VLOOKUP(F16,[9]毕教同事分值收集!B:P,15,0)</f>
        <v>0</v>
      </c>
      <c r="AG16" s="54">
        <f>VLOOKUP(F16,[6]毕教同事分值收集!$B:$M,12,0)</f>
        <v>-60</v>
      </c>
      <c r="AH16" s="54">
        <v>0</v>
      </c>
      <c r="AI16" s="54">
        <v>0</v>
      </c>
      <c r="AJ16" s="54">
        <v>0</v>
      </c>
      <c r="AK16" s="54">
        <v>0</v>
      </c>
      <c r="AL16" s="54">
        <v>0</v>
      </c>
      <c r="AM16" s="58">
        <f t="shared" si="0"/>
        <v>665</v>
      </c>
      <c r="AN16" s="54" t="str">
        <f>VLOOKUP(H16,'[2]最终 公布版'!$F:$AL,33,0)</f>
        <v>超声医学科</v>
      </c>
      <c r="AO16" s="59">
        <f>SUMPRODUCT(($AN$4:$AN$1113=AN16)*($AM$4:$AM$1113&gt;AM16))+1</f>
        <v>11</v>
      </c>
      <c r="AP16" s="11">
        <f>COUNTIF(AN:AN,AN16)</f>
        <v>25</v>
      </c>
      <c r="AQ16" s="60">
        <f t="shared" si="1"/>
        <v>0.44</v>
      </c>
      <c r="AR16" s="11">
        <f t="shared" si="2"/>
        <v>1</v>
      </c>
      <c r="AS16" s="61">
        <v>1200</v>
      </c>
      <c r="AT16" s="62">
        <f>VLOOKUP(F16,[9]毕教同事分值收集!B:Y,24,0)</f>
        <v>21</v>
      </c>
      <c r="AU16" s="63">
        <f t="shared" si="3"/>
        <v>1200</v>
      </c>
      <c r="AV16" s="63">
        <f t="shared" si="4"/>
        <v>1200</v>
      </c>
      <c r="AW16" s="63">
        <v>0</v>
      </c>
      <c r="AX16" s="63">
        <f t="shared" si="5"/>
        <v>1200</v>
      </c>
      <c r="AY16" s="65">
        <v>21</v>
      </c>
    </row>
    <row r="17" spans="1:51">
      <c r="A17" s="4"/>
      <c r="B17" s="4"/>
      <c r="C17" s="5" t="s">
        <v>102</v>
      </c>
      <c r="D17" s="6">
        <v>12</v>
      </c>
      <c r="E17" s="9" t="s">
        <v>118</v>
      </c>
      <c r="F17" s="8" t="str">
        <f>VLOOKUP(E17,[1]需科室上报名单!$A:$B,2,0)</f>
        <v>726L07</v>
      </c>
      <c r="G17" s="6" t="s">
        <v>104</v>
      </c>
      <c r="H17" s="9" t="s">
        <v>105</v>
      </c>
      <c r="I17" s="8" t="str">
        <f>VLOOKUP(F17,[3]需科室上报名单!$B:$F,5,0)</f>
        <v>2020年</v>
      </c>
      <c r="J17" s="29"/>
      <c r="K17" s="6" t="s">
        <v>106</v>
      </c>
      <c r="L17" s="6">
        <v>0</v>
      </c>
      <c r="M17" s="6">
        <v>0</v>
      </c>
      <c r="N17" s="6">
        <v>0</v>
      </c>
      <c r="O17" s="6">
        <v>160</v>
      </c>
      <c r="P17" s="30">
        <v>0</v>
      </c>
      <c r="Q17" s="36">
        <v>0</v>
      </c>
      <c r="R17" s="30">
        <v>4</v>
      </c>
      <c r="S17" s="30">
        <v>0</v>
      </c>
      <c r="T17" s="30">
        <v>0</v>
      </c>
      <c r="U17" s="43">
        <v>80</v>
      </c>
      <c r="V17" s="44">
        <f>VLOOKUP(F17,[9]毕教同事分值收集!B:X,23,0)</f>
        <v>100</v>
      </c>
      <c r="W17" s="44">
        <v>0</v>
      </c>
      <c r="X17" s="44">
        <v>40</v>
      </c>
      <c r="Y17" s="44">
        <v>30</v>
      </c>
      <c r="Z17" s="44">
        <v>60</v>
      </c>
      <c r="AA17" s="53">
        <v>0</v>
      </c>
      <c r="AB17" s="54">
        <f>VLOOKUP(F17,[9]毕教同事分值收集!B:R,17,0)</f>
        <v>100</v>
      </c>
      <c r="AC17" s="54">
        <f>VLOOKUP(F17,[9]毕教同事分值收集!B:T,19,0)</f>
        <v>150</v>
      </c>
      <c r="AD17" s="54">
        <f>VLOOKUP(F17,[9]毕教同事分值收集!B:V,21,0)</f>
        <v>0</v>
      </c>
      <c r="AE17" s="54">
        <f>VLOOKUP(F17,[9]毕教同事分值收集!B:Q,16,0)</f>
        <v>0</v>
      </c>
      <c r="AF17" s="54">
        <f>VLOOKUP(F17,[9]毕教同事分值收集!B:P,15,0)</f>
        <v>0</v>
      </c>
      <c r="AG17" s="54">
        <f>VLOOKUP(F17,[6]毕教同事分值收集!$B:$M,12,0)</f>
        <v>-60</v>
      </c>
      <c r="AH17" s="54">
        <v>0</v>
      </c>
      <c r="AI17" s="54">
        <v>0</v>
      </c>
      <c r="AJ17" s="54">
        <v>0</v>
      </c>
      <c r="AK17" s="54">
        <v>0</v>
      </c>
      <c r="AL17" s="54">
        <v>0</v>
      </c>
      <c r="AM17" s="58">
        <f t="shared" si="0"/>
        <v>660</v>
      </c>
      <c r="AN17" s="54" t="str">
        <f>VLOOKUP(H17,'[2]最终 公布版'!$F:$AL,33,0)</f>
        <v>超声医学科</v>
      </c>
      <c r="AO17" s="59">
        <f>SUMPRODUCT(($AN$4:$AN$1113=AN17)*($AM$4:$AM$1113&gt;AM17))+1</f>
        <v>12</v>
      </c>
      <c r="AP17" s="11">
        <f>COUNTIF(AN:AN,AN17)</f>
        <v>25</v>
      </c>
      <c r="AQ17" s="60">
        <f t="shared" si="1"/>
        <v>0.48</v>
      </c>
      <c r="AR17" s="11">
        <f t="shared" si="2"/>
        <v>1</v>
      </c>
      <c r="AS17" s="61">
        <v>1200</v>
      </c>
      <c r="AT17" s="62">
        <f>VLOOKUP(F17,[9]毕教同事分值收集!B:Y,24,0)</f>
        <v>21</v>
      </c>
      <c r="AU17" s="63">
        <f t="shared" si="3"/>
        <v>1200</v>
      </c>
      <c r="AV17" s="63">
        <f t="shared" si="4"/>
        <v>1200</v>
      </c>
      <c r="AW17" s="63">
        <v>0</v>
      </c>
      <c r="AX17" s="63">
        <f t="shared" si="5"/>
        <v>1200</v>
      </c>
      <c r="AY17" s="65">
        <v>21</v>
      </c>
    </row>
    <row r="18" spans="1:51">
      <c r="A18" s="4"/>
      <c r="B18" s="4"/>
      <c r="C18" s="5" t="s">
        <v>102</v>
      </c>
      <c r="D18" s="6">
        <v>13</v>
      </c>
      <c r="E18" s="10" t="s">
        <v>119</v>
      </c>
      <c r="F18" s="8" t="str">
        <f>VLOOKUP(E18,[1]需科室上报名单!$A:$B,2,0)</f>
        <v>727L53</v>
      </c>
      <c r="G18" s="6" t="s">
        <v>104</v>
      </c>
      <c r="H18" s="9" t="s">
        <v>105</v>
      </c>
      <c r="I18" s="8" t="str">
        <f>VLOOKUP(F18,[3]需科室上报名单!$B:$F,5,0)</f>
        <v>2021年</v>
      </c>
      <c r="J18" s="29"/>
      <c r="K18" s="6" t="s">
        <v>106</v>
      </c>
      <c r="L18" s="6">
        <v>0</v>
      </c>
      <c r="M18" s="6">
        <v>0</v>
      </c>
      <c r="N18" s="6">
        <v>0</v>
      </c>
      <c r="O18" s="6">
        <v>160</v>
      </c>
      <c r="P18" s="30">
        <v>0</v>
      </c>
      <c r="Q18" s="36">
        <v>0</v>
      </c>
      <c r="R18" s="30">
        <v>2</v>
      </c>
      <c r="S18" s="30">
        <v>0</v>
      </c>
      <c r="T18" s="30">
        <v>0</v>
      </c>
      <c r="U18" s="43">
        <v>40</v>
      </c>
      <c r="V18" s="44">
        <f>VLOOKUP(F18,[9]毕教同事分值收集!B:X,23,0)</f>
        <v>100</v>
      </c>
      <c r="W18" s="44">
        <v>0</v>
      </c>
      <c r="X18" s="44">
        <v>80</v>
      </c>
      <c r="Y18" s="44">
        <v>30</v>
      </c>
      <c r="Z18" s="44">
        <v>60</v>
      </c>
      <c r="AA18" s="53">
        <v>0</v>
      </c>
      <c r="AB18" s="54">
        <f>VLOOKUP(F18,[9]毕教同事分值收集!B:R,17,0)</f>
        <v>100</v>
      </c>
      <c r="AC18" s="54">
        <f>VLOOKUP(F18,[9]毕教同事分值收集!B:T,19,0)</f>
        <v>150</v>
      </c>
      <c r="AD18" s="54">
        <f>VLOOKUP(F18,[9]毕教同事分值收集!B:V,21,0)</f>
        <v>0</v>
      </c>
      <c r="AE18" s="54">
        <f>VLOOKUP(F18,[9]毕教同事分值收集!B:Q,16,0)</f>
        <v>0</v>
      </c>
      <c r="AF18" s="54">
        <f>VLOOKUP(F18,[9]毕教同事分值收集!B:P,15,0)</f>
        <v>0</v>
      </c>
      <c r="AG18" s="54">
        <f>VLOOKUP(F18,[6]毕教同事分值收集!$B:$M,12,0)</f>
        <v>-60</v>
      </c>
      <c r="AH18" s="54">
        <v>0</v>
      </c>
      <c r="AI18" s="54">
        <v>0</v>
      </c>
      <c r="AJ18" s="54">
        <v>0</v>
      </c>
      <c r="AK18" s="54">
        <v>0</v>
      </c>
      <c r="AL18" s="54">
        <v>0</v>
      </c>
      <c r="AM18" s="58">
        <f t="shared" si="0"/>
        <v>660</v>
      </c>
      <c r="AN18" s="54" t="str">
        <f>VLOOKUP(H18,'[2]最终 公布版'!$F:$AL,33,0)</f>
        <v>超声医学科</v>
      </c>
      <c r="AO18" s="59">
        <f>SUMPRODUCT(($AN$4:$AN$1113=AN18)*($AM$4:$AM$1113&gt;AM18))+1</f>
        <v>12</v>
      </c>
      <c r="AP18" s="11">
        <f>COUNTIF(AN:AN,AN18)</f>
        <v>25</v>
      </c>
      <c r="AQ18" s="60">
        <f t="shared" si="1"/>
        <v>0.48</v>
      </c>
      <c r="AR18" s="11">
        <f t="shared" si="2"/>
        <v>1</v>
      </c>
      <c r="AS18" s="61">
        <v>1200</v>
      </c>
      <c r="AT18" s="62">
        <f>VLOOKUP(F18,[9]毕教同事分值收集!B:Y,24,0)</f>
        <v>21</v>
      </c>
      <c r="AU18" s="63">
        <f t="shared" si="3"/>
        <v>1200</v>
      </c>
      <c r="AV18" s="63">
        <f t="shared" si="4"/>
        <v>1200</v>
      </c>
      <c r="AW18" s="63">
        <v>0</v>
      </c>
      <c r="AX18" s="63">
        <f t="shared" si="5"/>
        <v>1200</v>
      </c>
      <c r="AY18" s="65">
        <v>21</v>
      </c>
    </row>
    <row r="19" ht="24" spans="1:51">
      <c r="A19" s="4"/>
      <c r="B19" s="4"/>
      <c r="C19" s="5" t="s">
        <v>120</v>
      </c>
      <c r="D19" s="6">
        <v>16</v>
      </c>
      <c r="E19" s="10" t="s">
        <v>121</v>
      </c>
      <c r="F19" s="8" t="str">
        <f>VLOOKUP(E19,[1]需科室上报名单!$A:$B,2,0)</f>
        <v>726L98</v>
      </c>
      <c r="G19" s="6" t="s">
        <v>104</v>
      </c>
      <c r="H19" s="8" t="str">
        <f>VLOOKUP(F19,[3]需科室上报名单!$B:$D,3,0)</f>
        <v>超声医学科</v>
      </c>
      <c r="I19" s="8" t="str">
        <f>VLOOKUP(F19,[3]需科室上报名单!$B:$F,5,0)</f>
        <v>2020年</v>
      </c>
      <c r="J19" s="31"/>
      <c r="K19" s="6" t="s">
        <v>106</v>
      </c>
      <c r="L19" s="6">
        <v>0</v>
      </c>
      <c r="M19" s="6">
        <v>0</v>
      </c>
      <c r="N19" s="6">
        <v>0</v>
      </c>
      <c r="O19" s="6">
        <v>160</v>
      </c>
      <c r="P19" s="30">
        <v>0</v>
      </c>
      <c r="Q19" s="45">
        <v>0</v>
      </c>
      <c r="R19" s="45">
        <v>0</v>
      </c>
      <c r="S19" s="45">
        <v>0</v>
      </c>
      <c r="T19" s="45">
        <v>0</v>
      </c>
      <c r="U19" s="43">
        <v>0</v>
      </c>
      <c r="V19" s="44">
        <f>VLOOKUP(F19,[9]毕教同事分值收集!B:X,23,0)</f>
        <v>100</v>
      </c>
      <c r="W19" s="44">
        <v>0</v>
      </c>
      <c r="X19" s="44">
        <v>60</v>
      </c>
      <c r="Y19" s="44">
        <v>90</v>
      </c>
      <c r="Z19" s="44">
        <v>0</v>
      </c>
      <c r="AA19" s="53">
        <v>0</v>
      </c>
      <c r="AB19" s="54">
        <f>VLOOKUP(F19,[9]毕教同事分值收集!B:R,17,0)</f>
        <v>100</v>
      </c>
      <c r="AC19" s="54">
        <f>VLOOKUP(F19,[9]毕教同事分值收集!B:T,19,0)</f>
        <v>150</v>
      </c>
      <c r="AD19" s="54">
        <f>VLOOKUP(F19,[9]毕教同事分值收集!B:V,21,0)</f>
        <v>0</v>
      </c>
      <c r="AE19" s="54">
        <f>VLOOKUP(F19,[9]毕教同事分值收集!B:Q,16,0)</f>
        <v>0</v>
      </c>
      <c r="AF19" s="54">
        <f>VLOOKUP(F19,[9]毕教同事分值收集!B:P,15,0)</f>
        <v>0</v>
      </c>
      <c r="AG19" s="54">
        <f>VLOOKUP(F19,[6]毕教同事分值收集!$B:$M,12,0)</f>
        <v>-20</v>
      </c>
      <c r="AH19" s="54">
        <v>0</v>
      </c>
      <c r="AI19" s="54">
        <v>0</v>
      </c>
      <c r="AJ19" s="54">
        <v>0</v>
      </c>
      <c r="AK19" s="54">
        <v>0</v>
      </c>
      <c r="AL19" s="54">
        <v>0</v>
      </c>
      <c r="AM19" s="58">
        <f t="shared" si="0"/>
        <v>640</v>
      </c>
      <c r="AN19" s="54" t="str">
        <f>VLOOKUP(H19,'[2]最终 公布版'!$F:$AL,33,0)</f>
        <v>超声医学科</v>
      </c>
      <c r="AO19" s="59">
        <f>SUMPRODUCT(($AN$4:$AN$1113=AN19)*($AM$4:$AM$1113&gt;AM19))+1</f>
        <v>14</v>
      </c>
      <c r="AP19" s="11">
        <f>COUNTIF(AN:AN,AN19)</f>
        <v>25</v>
      </c>
      <c r="AQ19" s="60">
        <f t="shared" si="1"/>
        <v>0.56</v>
      </c>
      <c r="AR19" s="11">
        <f t="shared" si="2"/>
        <v>1</v>
      </c>
      <c r="AS19" s="61">
        <v>1200</v>
      </c>
      <c r="AT19" s="62">
        <f>VLOOKUP(F19,[9]毕教同事分值收集!B:Y,24,0)</f>
        <v>21</v>
      </c>
      <c r="AU19" s="63">
        <f t="shared" si="3"/>
        <v>1200</v>
      </c>
      <c r="AV19" s="63">
        <f t="shared" si="4"/>
        <v>1200</v>
      </c>
      <c r="AW19" s="63">
        <v>0</v>
      </c>
      <c r="AX19" s="63">
        <f t="shared" si="5"/>
        <v>1200</v>
      </c>
      <c r="AY19" s="65">
        <v>21</v>
      </c>
    </row>
    <row r="20" spans="1:51">
      <c r="A20" s="4"/>
      <c r="B20" s="4"/>
      <c r="C20" s="5" t="s">
        <v>102</v>
      </c>
      <c r="D20" s="6">
        <v>14</v>
      </c>
      <c r="E20" s="9" t="s">
        <v>122</v>
      </c>
      <c r="F20" s="8" t="str">
        <f>VLOOKUP(E20,[1]需科室上报名单!$A:$B,2,0)</f>
        <v>726L04</v>
      </c>
      <c r="G20" s="6" t="s">
        <v>104</v>
      </c>
      <c r="H20" s="9" t="s">
        <v>105</v>
      </c>
      <c r="I20" s="8" t="str">
        <f>VLOOKUP(F20,[3]需科室上报名单!$B:$F,5,0)</f>
        <v>2020年</v>
      </c>
      <c r="J20" s="29"/>
      <c r="K20" s="6" t="s">
        <v>106</v>
      </c>
      <c r="L20" s="6">
        <v>0</v>
      </c>
      <c r="M20" s="6">
        <v>0</v>
      </c>
      <c r="N20" s="6">
        <v>0</v>
      </c>
      <c r="O20" s="6">
        <v>160</v>
      </c>
      <c r="P20" s="30">
        <v>0</v>
      </c>
      <c r="Q20" s="36">
        <v>0</v>
      </c>
      <c r="R20" s="30">
        <v>4</v>
      </c>
      <c r="S20" s="30">
        <v>0</v>
      </c>
      <c r="T20" s="30">
        <v>0</v>
      </c>
      <c r="U20" s="43">
        <v>80</v>
      </c>
      <c r="V20" s="44">
        <f>VLOOKUP(F20,[9]毕教同事分值收集!B:X,23,0)</f>
        <v>100</v>
      </c>
      <c r="W20" s="44">
        <v>0</v>
      </c>
      <c r="X20" s="44">
        <v>40</v>
      </c>
      <c r="Y20" s="44">
        <v>30</v>
      </c>
      <c r="Z20" s="44">
        <v>30</v>
      </c>
      <c r="AA20" s="53">
        <v>0</v>
      </c>
      <c r="AB20" s="54">
        <f>VLOOKUP(F20,[9]毕教同事分值收集!B:R,17,0)</f>
        <v>100</v>
      </c>
      <c r="AC20" s="54">
        <f>VLOOKUP(F20,[9]毕教同事分值收集!B:T,19,0)</f>
        <v>150</v>
      </c>
      <c r="AD20" s="54">
        <f>VLOOKUP(F20,[9]毕教同事分值收集!B:V,21,0)</f>
        <v>0</v>
      </c>
      <c r="AE20" s="54">
        <f>VLOOKUP(F20,[9]毕教同事分值收集!B:Q,16,0)</f>
        <v>0</v>
      </c>
      <c r="AF20" s="54">
        <f>VLOOKUP(F20,[9]毕教同事分值收集!B:P,15,0)</f>
        <v>0</v>
      </c>
      <c r="AG20" s="54">
        <f>VLOOKUP(F20,[6]毕教同事分值收集!$B:$M,12,0)</f>
        <v>-60</v>
      </c>
      <c r="AH20" s="54">
        <v>0</v>
      </c>
      <c r="AI20" s="54">
        <v>0</v>
      </c>
      <c r="AJ20" s="54">
        <v>0</v>
      </c>
      <c r="AK20" s="54">
        <v>0</v>
      </c>
      <c r="AL20" s="54">
        <v>0</v>
      </c>
      <c r="AM20" s="58">
        <f t="shared" si="0"/>
        <v>630</v>
      </c>
      <c r="AN20" s="54" t="str">
        <f>VLOOKUP(H20,'[2]最终 公布版'!$F:$AL,33,0)</f>
        <v>超声医学科</v>
      </c>
      <c r="AO20" s="59">
        <f>SUMPRODUCT(($AN$4:$AN$1113=AN20)*($AM$4:$AM$1113&gt;AM20))+1</f>
        <v>15</v>
      </c>
      <c r="AP20" s="11">
        <f>COUNTIF(AN:AN,AN20)</f>
        <v>25</v>
      </c>
      <c r="AQ20" s="60">
        <f t="shared" si="1"/>
        <v>0.6</v>
      </c>
      <c r="AR20" s="11">
        <f t="shared" si="2"/>
        <v>1</v>
      </c>
      <c r="AS20" s="61">
        <v>1200</v>
      </c>
      <c r="AT20" s="62">
        <f>VLOOKUP(F20,[9]毕教同事分值收集!B:Y,24,0)</f>
        <v>21</v>
      </c>
      <c r="AU20" s="63">
        <f t="shared" si="3"/>
        <v>1200</v>
      </c>
      <c r="AV20" s="63">
        <f t="shared" si="4"/>
        <v>1200</v>
      </c>
      <c r="AW20" s="63">
        <v>0</v>
      </c>
      <c r="AX20" s="63">
        <f t="shared" si="5"/>
        <v>1200</v>
      </c>
      <c r="AY20" s="65">
        <v>21</v>
      </c>
    </row>
    <row r="21" spans="1:51">
      <c r="A21" s="4"/>
      <c r="B21" s="4"/>
      <c r="C21" s="5" t="s">
        <v>102</v>
      </c>
      <c r="D21" s="6">
        <v>15</v>
      </c>
      <c r="E21" s="7" t="s">
        <v>123</v>
      </c>
      <c r="F21" s="8" t="str">
        <f>VLOOKUP(E21,[1]需科室上报名单!$A:$B,2,0)</f>
        <v>729L65</v>
      </c>
      <c r="G21" s="6" t="s">
        <v>104</v>
      </c>
      <c r="H21" s="7" t="s">
        <v>105</v>
      </c>
      <c r="I21" s="8" t="str">
        <f>VLOOKUP(F21,[3]需科室上报名单!$B:$F,5,0)</f>
        <v>2022年</v>
      </c>
      <c r="J21" s="29"/>
      <c r="K21" s="6" t="s">
        <v>106</v>
      </c>
      <c r="L21" s="6">
        <v>0</v>
      </c>
      <c r="M21" s="6">
        <v>0</v>
      </c>
      <c r="N21" s="6">
        <v>0</v>
      </c>
      <c r="O21" s="6">
        <v>160</v>
      </c>
      <c r="P21" s="30">
        <v>0</v>
      </c>
      <c r="Q21" s="36">
        <v>0</v>
      </c>
      <c r="R21" s="30">
        <v>5</v>
      </c>
      <c r="S21" s="30">
        <v>0</v>
      </c>
      <c r="T21" s="30">
        <v>0</v>
      </c>
      <c r="U21" s="43">
        <v>100</v>
      </c>
      <c r="V21" s="44">
        <f>VLOOKUP(F21,[9]毕教同事分值收集!B:X,23,0)</f>
        <v>100</v>
      </c>
      <c r="W21" s="44">
        <v>0</v>
      </c>
      <c r="X21" s="44">
        <v>80</v>
      </c>
      <c r="Y21" s="44">
        <v>30</v>
      </c>
      <c r="Z21" s="44">
        <v>60</v>
      </c>
      <c r="AA21" s="53">
        <v>40</v>
      </c>
      <c r="AB21" s="54">
        <f>VLOOKUP(F21,[9]毕教同事分值收集!B:R,17,0)</f>
        <v>100</v>
      </c>
      <c r="AC21" s="54">
        <f>VLOOKUP(F21,[9]毕教同事分值收集!B:T,19,0)</f>
        <v>0</v>
      </c>
      <c r="AD21" s="54">
        <f>VLOOKUP(F21,[9]毕教同事分值收集!B:V,21,0)</f>
        <v>0</v>
      </c>
      <c r="AE21" s="54">
        <f>VLOOKUP(F21,[9]毕教同事分值收集!B:Q,16,0)</f>
        <v>0</v>
      </c>
      <c r="AF21" s="54">
        <f>VLOOKUP(F21,[9]毕教同事分值收集!B:P,15,0)</f>
        <v>0</v>
      </c>
      <c r="AG21" s="54">
        <f>VLOOKUP(F21,[6]毕教同事分值收集!$B:$M,12,0)</f>
        <v>-60</v>
      </c>
      <c r="AH21" s="54">
        <v>0</v>
      </c>
      <c r="AI21" s="54">
        <v>0</v>
      </c>
      <c r="AJ21" s="54">
        <v>0</v>
      </c>
      <c r="AK21" s="54">
        <v>0</v>
      </c>
      <c r="AL21" s="54">
        <v>0</v>
      </c>
      <c r="AM21" s="58">
        <f t="shared" si="0"/>
        <v>610</v>
      </c>
      <c r="AN21" s="54" t="str">
        <f>VLOOKUP(H21,'[2]最终 公布版'!$F:$AL,33,0)</f>
        <v>超声医学科</v>
      </c>
      <c r="AO21" s="59">
        <f>SUMPRODUCT(($AN$4:$AN$1113=AN21)*($AM$4:$AM$1113&gt;AM21))+1</f>
        <v>16</v>
      </c>
      <c r="AP21" s="11">
        <f>COUNTIF(AN:AN,AN21)</f>
        <v>25</v>
      </c>
      <c r="AQ21" s="60">
        <f t="shared" si="1"/>
        <v>0.64</v>
      </c>
      <c r="AR21" s="11">
        <f t="shared" si="2"/>
        <v>0.75</v>
      </c>
      <c r="AS21" s="61">
        <v>1200</v>
      </c>
      <c r="AT21" s="62">
        <f>VLOOKUP(F21,[9]毕教同事分值收集!B:Y,24,0)</f>
        <v>21</v>
      </c>
      <c r="AU21" s="63">
        <f t="shared" si="3"/>
        <v>900</v>
      </c>
      <c r="AV21" s="63">
        <f t="shared" si="4"/>
        <v>900</v>
      </c>
      <c r="AW21" s="63">
        <v>0</v>
      </c>
      <c r="AX21" s="63">
        <f t="shared" si="5"/>
        <v>900</v>
      </c>
      <c r="AY21" s="65">
        <v>21</v>
      </c>
    </row>
    <row r="22" spans="1:51">
      <c r="A22" s="4"/>
      <c r="B22" s="4"/>
      <c r="C22" s="5" t="s">
        <v>102</v>
      </c>
      <c r="D22" s="6">
        <v>17</v>
      </c>
      <c r="E22" s="7" t="s">
        <v>124</v>
      </c>
      <c r="F22" s="8" t="str">
        <f>VLOOKUP(E22,[1]需科室上报名单!$A:$B,2,0)</f>
        <v>7AK257</v>
      </c>
      <c r="G22" s="6" t="str">
        <f>VLOOKUP(F22,[3]需科室上报名单!$B:$I,8,0)</f>
        <v>规培研究生</v>
      </c>
      <c r="H22" s="12" t="s">
        <v>105</v>
      </c>
      <c r="I22" s="8" t="str">
        <f>VLOOKUP(F22,[3]需科室上报名单!$B:$F,5,0)</f>
        <v>2020年</v>
      </c>
      <c r="J22" s="29"/>
      <c r="K22" s="6" t="s">
        <v>106</v>
      </c>
      <c r="L22" s="6">
        <v>0</v>
      </c>
      <c r="M22" s="6">
        <v>0</v>
      </c>
      <c r="N22" s="6">
        <v>0</v>
      </c>
      <c r="O22" s="6">
        <v>160</v>
      </c>
      <c r="P22" s="30">
        <v>0</v>
      </c>
      <c r="Q22" s="36">
        <v>0</v>
      </c>
      <c r="R22" s="30">
        <v>4</v>
      </c>
      <c r="S22" s="30">
        <v>1</v>
      </c>
      <c r="T22" s="30">
        <v>0</v>
      </c>
      <c r="U22" s="43">
        <v>105</v>
      </c>
      <c r="V22" s="44">
        <f>VLOOKUP(F22,[9]毕教同事分值收集!B:X,23,0)</f>
        <v>100</v>
      </c>
      <c r="W22" s="44">
        <v>0</v>
      </c>
      <c r="X22" s="44">
        <v>0</v>
      </c>
      <c r="Y22" s="44">
        <v>0</v>
      </c>
      <c r="Z22" s="44">
        <v>30</v>
      </c>
      <c r="AA22" s="53">
        <v>0</v>
      </c>
      <c r="AB22" s="54">
        <f>VLOOKUP(F22,[9]毕教同事分值收集!B:R,17,0)</f>
        <v>100</v>
      </c>
      <c r="AC22" s="54">
        <f>VLOOKUP(F22,[9]毕教同事分值收集!B:T,19,0)</f>
        <v>150</v>
      </c>
      <c r="AD22" s="54">
        <f>VLOOKUP(F22,[9]毕教同事分值收集!B:V,21,0)</f>
        <v>0</v>
      </c>
      <c r="AE22" s="54">
        <f>VLOOKUP(F22,[9]毕教同事分值收集!B:Q,16,0)</f>
        <v>0</v>
      </c>
      <c r="AF22" s="54">
        <f>VLOOKUP(F22,[9]毕教同事分值收集!B:P,15,0)</f>
        <v>0</v>
      </c>
      <c r="AG22" s="54">
        <f>VLOOKUP(F22,[6]毕教同事分值收集!$B:$M,12,0)</f>
        <v>-60</v>
      </c>
      <c r="AH22" s="54">
        <v>0</v>
      </c>
      <c r="AI22" s="54">
        <v>0</v>
      </c>
      <c r="AJ22" s="54">
        <v>0</v>
      </c>
      <c r="AK22" s="54">
        <v>0</v>
      </c>
      <c r="AL22" s="54">
        <v>0</v>
      </c>
      <c r="AM22" s="58">
        <f t="shared" si="0"/>
        <v>585</v>
      </c>
      <c r="AN22" s="54" t="str">
        <f>VLOOKUP(H22,'[2]最终 公布版'!$F:$AL,33,0)</f>
        <v>超声医学科</v>
      </c>
      <c r="AO22" s="59">
        <f>SUMPRODUCT(($AN$4:$AN$1113=AN22)*($AM$4:$AM$1113&gt;AM22))+1</f>
        <v>17</v>
      </c>
      <c r="AP22" s="11">
        <f>COUNTIF(AN:AN,AN22)</f>
        <v>25</v>
      </c>
      <c r="AQ22" s="60">
        <f t="shared" si="1"/>
        <v>0.68</v>
      </c>
      <c r="AR22" s="11">
        <f t="shared" si="2"/>
        <v>0.75</v>
      </c>
      <c r="AS22" s="61">
        <v>1200</v>
      </c>
      <c r="AT22" s="62">
        <f>VLOOKUP(F22,[9]毕教同事分值收集!B:Y,24,0)</f>
        <v>21</v>
      </c>
      <c r="AU22" s="63">
        <f t="shared" si="3"/>
        <v>900</v>
      </c>
      <c r="AV22" s="63">
        <f t="shared" si="4"/>
        <v>900</v>
      </c>
      <c r="AW22" s="63">
        <v>0</v>
      </c>
      <c r="AX22" s="63">
        <f t="shared" si="5"/>
        <v>900</v>
      </c>
      <c r="AY22" s="65">
        <v>21</v>
      </c>
    </row>
    <row r="23" spans="1:51">
      <c r="A23" s="4"/>
      <c r="B23" s="4"/>
      <c r="C23" s="5" t="s">
        <v>102</v>
      </c>
      <c r="D23" s="6">
        <v>18</v>
      </c>
      <c r="E23" s="9" t="s">
        <v>125</v>
      </c>
      <c r="F23" s="8" t="str">
        <f>VLOOKUP(E23,[1]需科室上报名单!$A:$B,2,0)</f>
        <v>726L03</v>
      </c>
      <c r="G23" s="6" t="s">
        <v>104</v>
      </c>
      <c r="H23" s="9" t="s">
        <v>105</v>
      </c>
      <c r="I23" s="8" t="str">
        <f>VLOOKUP(F23,[3]需科室上报名单!$B:$F,5,0)</f>
        <v>2020年</v>
      </c>
      <c r="J23" s="29"/>
      <c r="K23" s="6" t="s">
        <v>106</v>
      </c>
      <c r="L23" s="6">
        <v>0</v>
      </c>
      <c r="M23" s="6">
        <v>0</v>
      </c>
      <c r="N23" s="6">
        <v>0</v>
      </c>
      <c r="O23" s="6">
        <v>160</v>
      </c>
      <c r="P23" s="30">
        <v>0</v>
      </c>
      <c r="Q23" s="36">
        <v>0</v>
      </c>
      <c r="R23" s="30">
        <v>4</v>
      </c>
      <c r="S23" s="30">
        <v>0</v>
      </c>
      <c r="T23" s="30">
        <v>0</v>
      </c>
      <c r="U23" s="43">
        <v>80</v>
      </c>
      <c r="V23" s="44">
        <f>VLOOKUP(F23,[9]毕教同事分值收集!B:X,23,0)</f>
        <v>100</v>
      </c>
      <c r="W23" s="44">
        <v>0</v>
      </c>
      <c r="X23" s="44">
        <v>20</v>
      </c>
      <c r="Y23" s="44">
        <v>0</v>
      </c>
      <c r="Z23" s="44">
        <v>0</v>
      </c>
      <c r="AA23" s="53">
        <v>0</v>
      </c>
      <c r="AB23" s="54">
        <f>VLOOKUP(F23,[9]毕教同事分值收集!B:R,17,0)</f>
        <v>100</v>
      </c>
      <c r="AC23" s="54">
        <f>VLOOKUP(F23,[9]毕教同事分值收集!B:T,19,0)</f>
        <v>150</v>
      </c>
      <c r="AD23" s="54">
        <f>VLOOKUP(F23,[9]毕教同事分值收集!B:V,21,0)</f>
        <v>0</v>
      </c>
      <c r="AE23" s="54">
        <f>VLOOKUP(F23,[9]毕教同事分值收集!B:Q,16,0)</f>
        <v>0</v>
      </c>
      <c r="AF23" s="54">
        <f>VLOOKUP(F23,[9]毕教同事分值收集!B:P,15,0)</f>
        <v>0</v>
      </c>
      <c r="AG23" s="54">
        <f>VLOOKUP(F23,[6]毕教同事分值收集!$B:$M,12,0)</f>
        <v>-60</v>
      </c>
      <c r="AH23" s="54">
        <v>0</v>
      </c>
      <c r="AI23" s="54">
        <v>0</v>
      </c>
      <c r="AJ23" s="54">
        <v>0</v>
      </c>
      <c r="AK23" s="54">
        <v>0</v>
      </c>
      <c r="AL23" s="54">
        <v>0</v>
      </c>
      <c r="AM23" s="58">
        <f t="shared" si="0"/>
        <v>550</v>
      </c>
      <c r="AN23" s="54" t="str">
        <f>VLOOKUP(H23,'[2]最终 公布版'!$F:$AL,33,0)</f>
        <v>超声医学科</v>
      </c>
      <c r="AO23" s="59">
        <f>SUMPRODUCT(($AN$4:$AN$1113=AN23)*($AM$4:$AM$1113&gt;AM23))+1</f>
        <v>18</v>
      </c>
      <c r="AP23" s="11">
        <f>COUNTIF(AN:AN,AN23)</f>
        <v>25</v>
      </c>
      <c r="AQ23" s="60">
        <f t="shared" si="1"/>
        <v>0.72</v>
      </c>
      <c r="AR23" s="11">
        <f t="shared" si="2"/>
        <v>0.75</v>
      </c>
      <c r="AS23" s="61">
        <v>1200</v>
      </c>
      <c r="AT23" s="62">
        <f>VLOOKUP(F23,[9]毕教同事分值收集!B:Y,24,0)</f>
        <v>21</v>
      </c>
      <c r="AU23" s="63">
        <f t="shared" si="3"/>
        <v>900</v>
      </c>
      <c r="AV23" s="63">
        <f t="shared" si="4"/>
        <v>900</v>
      </c>
      <c r="AW23" s="63">
        <v>0</v>
      </c>
      <c r="AX23" s="63">
        <f t="shared" si="5"/>
        <v>900</v>
      </c>
      <c r="AY23" s="65">
        <v>21</v>
      </c>
    </row>
    <row r="24" spans="1:51">
      <c r="A24" s="4"/>
      <c r="B24" s="4"/>
      <c r="C24" s="5" t="s">
        <v>102</v>
      </c>
      <c r="D24" s="6">
        <v>19</v>
      </c>
      <c r="E24" s="11" t="s">
        <v>126</v>
      </c>
      <c r="F24" s="8" t="str">
        <f>VLOOKUP(E24,[1]需科室上报名单!$A:$B,2,0)</f>
        <v>7AO389</v>
      </c>
      <c r="G24" s="6" t="str">
        <f>VLOOKUP(F24,[3]需科室上报名单!$B:$I,8,0)</f>
        <v>规培研究生</v>
      </c>
      <c r="H24" s="11" t="s">
        <v>105</v>
      </c>
      <c r="I24" s="8" t="str">
        <f>VLOOKUP(F24,[3]需科室上报名单!$B:$F,5,0)</f>
        <v>2022年</v>
      </c>
      <c r="J24" s="29"/>
      <c r="K24" s="6" t="s">
        <v>106</v>
      </c>
      <c r="L24" s="6">
        <v>0</v>
      </c>
      <c r="M24" s="6">
        <v>0</v>
      </c>
      <c r="N24" s="6">
        <v>0</v>
      </c>
      <c r="O24" s="6">
        <v>160</v>
      </c>
      <c r="P24" s="30">
        <v>0</v>
      </c>
      <c r="Q24" s="36">
        <v>0</v>
      </c>
      <c r="R24" s="30">
        <v>5</v>
      </c>
      <c r="S24" s="30">
        <v>0</v>
      </c>
      <c r="T24" s="30">
        <v>0</v>
      </c>
      <c r="U24" s="43">
        <v>100</v>
      </c>
      <c r="V24" s="44">
        <f>VLOOKUP(F24,[9]毕教同事分值收集!B:X,23,0)</f>
        <v>100</v>
      </c>
      <c r="W24" s="44">
        <v>0</v>
      </c>
      <c r="X24" s="44">
        <v>80</v>
      </c>
      <c r="Y24" s="44">
        <v>30</v>
      </c>
      <c r="Z24" s="44">
        <v>60</v>
      </c>
      <c r="AA24" s="53">
        <v>40</v>
      </c>
      <c r="AB24" s="54">
        <f>VLOOKUP(F24,[9]毕教同事分值收集!B:R,17,0)</f>
        <v>0</v>
      </c>
      <c r="AC24" s="54">
        <f>VLOOKUP(F24,[9]毕教同事分值收集!B:T,19,0)</f>
        <v>0</v>
      </c>
      <c r="AD24" s="54">
        <f>VLOOKUP(F24,[9]毕教同事分值收集!B:V,21,0)</f>
        <v>0</v>
      </c>
      <c r="AE24" s="54">
        <f>VLOOKUP(F24,[9]毕教同事分值收集!B:Q,16,0)</f>
        <v>0</v>
      </c>
      <c r="AF24" s="54">
        <f>VLOOKUP(F24,[9]毕教同事分值收集!B:P,15,0)</f>
        <v>20</v>
      </c>
      <c r="AG24" s="54">
        <f>VLOOKUP(F24,[6]毕教同事分值收集!$B:$M,12,0)</f>
        <v>-60</v>
      </c>
      <c r="AH24" s="54">
        <v>0</v>
      </c>
      <c r="AI24" s="54">
        <v>0</v>
      </c>
      <c r="AJ24" s="54">
        <v>0</v>
      </c>
      <c r="AK24" s="54">
        <v>0</v>
      </c>
      <c r="AL24" s="54">
        <v>0</v>
      </c>
      <c r="AM24" s="58">
        <f t="shared" si="0"/>
        <v>530</v>
      </c>
      <c r="AN24" s="54" t="str">
        <f>VLOOKUP(H24,'[2]最终 公布版'!$F:$AL,33,0)</f>
        <v>超声医学科</v>
      </c>
      <c r="AO24" s="59">
        <f>SUMPRODUCT(($AN$4:$AN$1113=AN24)*($AM$4:$AM$1113&gt;AM24))+1</f>
        <v>19</v>
      </c>
      <c r="AP24" s="11">
        <f>COUNTIF(AN:AN,AN24)</f>
        <v>25</v>
      </c>
      <c r="AQ24" s="60">
        <f t="shared" si="1"/>
        <v>0.76</v>
      </c>
      <c r="AR24" s="11">
        <f t="shared" si="2"/>
        <v>0.75</v>
      </c>
      <c r="AS24" s="61">
        <v>1200</v>
      </c>
      <c r="AT24" s="62">
        <f>VLOOKUP(F24,[9]毕教同事分值收集!B:Y,24,0)</f>
        <v>21</v>
      </c>
      <c r="AU24" s="63">
        <f t="shared" si="3"/>
        <v>900</v>
      </c>
      <c r="AV24" s="63">
        <f t="shared" si="4"/>
        <v>900</v>
      </c>
      <c r="AW24" s="63">
        <v>0</v>
      </c>
      <c r="AX24" s="63">
        <f t="shared" si="5"/>
        <v>900</v>
      </c>
      <c r="AY24" s="65">
        <v>21</v>
      </c>
    </row>
    <row r="25" spans="1:51">
      <c r="A25" s="4"/>
      <c r="B25" s="4"/>
      <c r="C25" s="5" t="s">
        <v>102</v>
      </c>
      <c r="D25" s="6">
        <v>22</v>
      </c>
      <c r="E25" s="9" t="s">
        <v>127</v>
      </c>
      <c r="F25" s="8" t="str">
        <f>VLOOKUP(E25,[1]需科室上报名单!$A:$B,2,0)</f>
        <v>730L13</v>
      </c>
      <c r="G25" s="6" t="s">
        <v>104</v>
      </c>
      <c r="H25" s="9" t="s">
        <v>105</v>
      </c>
      <c r="I25" s="8" t="str">
        <f>VLOOKUP(F25,[3]需科室上报名单!$B:$F,5,0)</f>
        <v>2022年</v>
      </c>
      <c r="J25" s="29"/>
      <c r="K25" s="6" t="s">
        <v>106</v>
      </c>
      <c r="L25" s="6">
        <v>0</v>
      </c>
      <c r="M25" s="6">
        <v>0</v>
      </c>
      <c r="N25" s="6">
        <v>0</v>
      </c>
      <c r="O25" s="6">
        <v>160</v>
      </c>
      <c r="P25" s="30">
        <v>0</v>
      </c>
      <c r="Q25" s="36">
        <v>0</v>
      </c>
      <c r="R25" s="30">
        <v>3.5</v>
      </c>
      <c r="S25" s="30">
        <v>0</v>
      </c>
      <c r="T25" s="30">
        <v>0</v>
      </c>
      <c r="U25" s="43">
        <v>70</v>
      </c>
      <c r="V25" s="44">
        <f>VLOOKUP(F25,[9]毕教同事分值收集!B:X,23,0)</f>
        <v>100</v>
      </c>
      <c r="W25" s="44">
        <v>0</v>
      </c>
      <c r="X25" s="44">
        <v>80</v>
      </c>
      <c r="Y25" s="44">
        <v>30</v>
      </c>
      <c r="Z25" s="44">
        <v>60</v>
      </c>
      <c r="AA25" s="53">
        <v>0</v>
      </c>
      <c r="AB25" s="54">
        <f>VLOOKUP(F25,[9]毕教同事分值收集!B:R,17,0)</f>
        <v>0</v>
      </c>
      <c r="AC25" s="54">
        <f>VLOOKUP(F25,[9]毕教同事分值收集!B:T,19,0)</f>
        <v>0</v>
      </c>
      <c r="AD25" s="54">
        <f>VLOOKUP(F25,[9]毕教同事分值收集!B:V,21,0)</f>
        <v>0</v>
      </c>
      <c r="AE25" s="54">
        <f>VLOOKUP(F25,[9]毕教同事分值收集!B:Q,16,0)</f>
        <v>0</v>
      </c>
      <c r="AF25" s="54">
        <f>VLOOKUP(F25,[9]毕教同事分值收集!B:P,15,0)</f>
        <v>0</v>
      </c>
      <c r="AG25" s="54">
        <f>VLOOKUP(F25,[6]毕教同事分值收集!$B:$M,12,0)</f>
        <v>-20</v>
      </c>
      <c r="AH25" s="54">
        <v>0</v>
      </c>
      <c r="AI25" s="54">
        <v>0</v>
      </c>
      <c r="AJ25" s="54">
        <v>0</v>
      </c>
      <c r="AK25" s="54">
        <v>0</v>
      </c>
      <c r="AL25" s="54">
        <v>0</v>
      </c>
      <c r="AM25" s="58">
        <f t="shared" si="0"/>
        <v>480</v>
      </c>
      <c r="AN25" s="54" t="str">
        <f>VLOOKUP(H25,'[2]最终 公布版'!$F:$AL,33,0)</f>
        <v>超声医学科</v>
      </c>
      <c r="AO25" s="59">
        <f>SUMPRODUCT(($AN$4:$AN$1113=AN25)*($AM$4:$AM$1113&gt;AM25))+1</f>
        <v>20</v>
      </c>
      <c r="AP25" s="11">
        <f>COUNTIF(AN:AN,AN25)</f>
        <v>25</v>
      </c>
      <c r="AQ25" s="60">
        <f t="shared" si="1"/>
        <v>0.8</v>
      </c>
      <c r="AR25" s="11">
        <f t="shared" si="2"/>
        <v>0.75</v>
      </c>
      <c r="AS25" s="61">
        <v>1200</v>
      </c>
      <c r="AT25" s="62">
        <f>VLOOKUP(F25,[9]毕教同事分值收集!B:Y,24,0)</f>
        <v>21</v>
      </c>
      <c r="AU25" s="63">
        <f t="shared" si="3"/>
        <v>900</v>
      </c>
      <c r="AV25" s="63">
        <f t="shared" si="4"/>
        <v>900</v>
      </c>
      <c r="AW25" s="63">
        <v>0</v>
      </c>
      <c r="AX25" s="63">
        <f t="shared" si="5"/>
        <v>900</v>
      </c>
      <c r="AY25" s="65">
        <v>21</v>
      </c>
    </row>
    <row r="26" spans="1:51">
      <c r="A26" s="4"/>
      <c r="B26" s="4"/>
      <c r="C26" s="5" t="s">
        <v>102</v>
      </c>
      <c r="D26" s="6">
        <v>20</v>
      </c>
      <c r="E26" s="9" t="s">
        <v>128</v>
      </c>
      <c r="F26" s="8" t="str">
        <f>VLOOKUP(E26,[1]需科室上报名单!$A:$B,2,0)</f>
        <v>726L06</v>
      </c>
      <c r="G26" s="6" t="s">
        <v>104</v>
      </c>
      <c r="H26" s="9" t="s">
        <v>105</v>
      </c>
      <c r="I26" s="8" t="str">
        <f>VLOOKUP(F26,[3]需科室上报名单!$B:$F,5,0)</f>
        <v>2020年</v>
      </c>
      <c r="J26" s="29"/>
      <c r="K26" s="6" t="s">
        <v>106</v>
      </c>
      <c r="L26" s="6">
        <v>0</v>
      </c>
      <c r="M26" s="6">
        <v>0</v>
      </c>
      <c r="N26" s="6">
        <v>0</v>
      </c>
      <c r="O26" s="6">
        <v>160</v>
      </c>
      <c r="P26" s="30">
        <v>0</v>
      </c>
      <c r="Q26" s="36">
        <v>0</v>
      </c>
      <c r="R26" s="30">
        <v>5</v>
      </c>
      <c r="S26" s="30">
        <v>1</v>
      </c>
      <c r="T26" s="30">
        <v>0</v>
      </c>
      <c r="U26" s="43">
        <v>125</v>
      </c>
      <c r="V26" s="44">
        <f>VLOOKUP(F26,[9]毕教同事分值收集!B:X,23,0)</f>
        <v>100</v>
      </c>
      <c r="W26" s="44">
        <v>0</v>
      </c>
      <c r="X26" s="44">
        <v>60</v>
      </c>
      <c r="Y26" s="44">
        <v>30</v>
      </c>
      <c r="Z26" s="44">
        <v>60</v>
      </c>
      <c r="AA26" s="53">
        <v>0</v>
      </c>
      <c r="AB26" s="54">
        <f>VLOOKUP(F26,[9]毕教同事分值收集!B:R,17,0)</f>
        <v>0</v>
      </c>
      <c r="AC26" s="54">
        <f>VLOOKUP(F26,[9]毕教同事分值收集!B:T,19,0)</f>
        <v>0</v>
      </c>
      <c r="AD26" s="54">
        <f>VLOOKUP(F26,[9]毕教同事分值收集!B:V,21,0)</f>
        <v>0</v>
      </c>
      <c r="AE26" s="54">
        <f>VLOOKUP(F26,[9]毕教同事分值收集!B:Q,16,0)</f>
        <v>0</v>
      </c>
      <c r="AF26" s="54">
        <f>VLOOKUP(F26,[9]毕教同事分值收集!B:P,15,0)</f>
        <v>0</v>
      </c>
      <c r="AG26" s="54">
        <f>VLOOKUP(F26,[6]毕教同事分值收集!$B:$M,12,0)</f>
        <v>-60</v>
      </c>
      <c r="AH26" s="54">
        <v>0</v>
      </c>
      <c r="AI26" s="54">
        <v>0</v>
      </c>
      <c r="AJ26" s="54">
        <v>0</v>
      </c>
      <c r="AK26" s="54">
        <v>0</v>
      </c>
      <c r="AL26" s="54">
        <v>0</v>
      </c>
      <c r="AM26" s="58">
        <f t="shared" si="0"/>
        <v>475</v>
      </c>
      <c r="AN26" s="54" t="str">
        <f>VLOOKUP(H26,'[2]最终 公布版'!$F:$AL,33,0)</f>
        <v>超声医学科</v>
      </c>
      <c r="AO26" s="59">
        <f>SUMPRODUCT(($AN$4:$AN$1113=AN26)*($AM$4:$AM$1113&gt;AM26))+1</f>
        <v>21</v>
      </c>
      <c r="AP26" s="11">
        <f>COUNTIF(AN:AN,AN26)</f>
        <v>25</v>
      </c>
      <c r="AQ26" s="60">
        <f t="shared" si="1"/>
        <v>0.84</v>
      </c>
      <c r="AR26" s="11">
        <f t="shared" si="2"/>
        <v>0.75</v>
      </c>
      <c r="AS26" s="61">
        <v>1200</v>
      </c>
      <c r="AT26" s="62">
        <f>VLOOKUP(F26,[9]毕教同事分值收集!B:Y,24,0)</f>
        <v>21</v>
      </c>
      <c r="AU26" s="63">
        <f t="shared" si="3"/>
        <v>900</v>
      </c>
      <c r="AV26" s="63">
        <f t="shared" si="4"/>
        <v>900</v>
      </c>
      <c r="AW26" s="63">
        <v>0</v>
      </c>
      <c r="AX26" s="63">
        <f t="shared" si="5"/>
        <v>900</v>
      </c>
      <c r="AY26" s="65">
        <v>21</v>
      </c>
    </row>
    <row r="27" spans="1:51">
      <c r="A27" s="4"/>
      <c r="B27" s="4"/>
      <c r="C27" s="5" t="s">
        <v>102</v>
      </c>
      <c r="D27" s="6">
        <v>21</v>
      </c>
      <c r="E27" s="13" t="s">
        <v>129</v>
      </c>
      <c r="F27" s="8" t="str">
        <f>VLOOKUP(E27,[1]需科室上报名单!$A:$B,2,0)</f>
        <v>726L99</v>
      </c>
      <c r="G27" s="6" t="s">
        <v>104</v>
      </c>
      <c r="H27" s="9" t="s">
        <v>105</v>
      </c>
      <c r="I27" s="8" t="str">
        <f>VLOOKUP(F27,[3]需科室上报名单!$B:$F,5,0)</f>
        <v>2020年</v>
      </c>
      <c r="J27" s="29"/>
      <c r="K27" s="6" t="s">
        <v>106</v>
      </c>
      <c r="L27" s="6">
        <v>0</v>
      </c>
      <c r="M27" s="6">
        <v>0</v>
      </c>
      <c r="N27" s="6">
        <v>0</v>
      </c>
      <c r="O27" s="6">
        <v>160</v>
      </c>
      <c r="P27" s="30">
        <v>0</v>
      </c>
      <c r="Q27" s="36">
        <v>0</v>
      </c>
      <c r="R27" s="30">
        <v>3</v>
      </c>
      <c r="S27" s="30">
        <v>0</v>
      </c>
      <c r="T27" s="30">
        <v>0</v>
      </c>
      <c r="U27" s="43">
        <v>60</v>
      </c>
      <c r="V27" s="44">
        <f>VLOOKUP(F27,[9]毕教同事分值收集!B:X,23,0)</f>
        <v>100</v>
      </c>
      <c r="W27" s="44">
        <v>0</v>
      </c>
      <c r="X27" s="44">
        <v>80</v>
      </c>
      <c r="Y27" s="44">
        <v>30</v>
      </c>
      <c r="Z27" s="44">
        <v>30</v>
      </c>
      <c r="AA27" s="53">
        <v>40</v>
      </c>
      <c r="AB27" s="54">
        <f>VLOOKUP(F27,[9]毕教同事分值收集!B:R,17,0)</f>
        <v>0</v>
      </c>
      <c r="AC27" s="54">
        <f>VLOOKUP(F27,[9]毕教同事分值收集!B:T,19,0)</f>
        <v>0</v>
      </c>
      <c r="AD27" s="54">
        <f>VLOOKUP(F27,[9]毕教同事分值收集!B:V,21,0)</f>
        <v>0</v>
      </c>
      <c r="AE27" s="54">
        <f>VLOOKUP(F27,[9]毕教同事分值收集!B:Q,16,0)</f>
        <v>0</v>
      </c>
      <c r="AF27" s="54">
        <f>VLOOKUP(F27,[9]毕教同事分值收集!B:P,15,0)</f>
        <v>0</v>
      </c>
      <c r="AG27" s="54">
        <f>VLOOKUP(F27,[6]毕教同事分值收集!$B:$M,12,0)</f>
        <v>-60</v>
      </c>
      <c r="AH27" s="54">
        <v>0</v>
      </c>
      <c r="AI27" s="54">
        <v>0</v>
      </c>
      <c r="AJ27" s="54">
        <v>0</v>
      </c>
      <c r="AK27" s="54">
        <v>0</v>
      </c>
      <c r="AL27" s="54">
        <v>0</v>
      </c>
      <c r="AM27" s="58">
        <f t="shared" si="0"/>
        <v>440</v>
      </c>
      <c r="AN27" s="54" t="str">
        <f>VLOOKUP(H27,'[2]最终 公布版'!$F:$AL,33,0)</f>
        <v>超声医学科</v>
      </c>
      <c r="AO27" s="59">
        <f>SUMPRODUCT(($AN$4:$AN$1113=AN27)*($AM$4:$AM$1113&gt;AM27))+1</f>
        <v>22</v>
      </c>
      <c r="AP27" s="11">
        <f>COUNTIF(AN:AN,AN27)</f>
        <v>25</v>
      </c>
      <c r="AQ27" s="60">
        <f t="shared" si="1"/>
        <v>0.88</v>
      </c>
      <c r="AR27" s="11">
        <f t="shared" si="2"/>
        <v>0.75</v>
      </c>
      <c r="AS27" s="61">
        <v>1200</v>
      </c>
      <c r="AT27" s="62">
        <f>VLOOKUP(F27,[9]毕教同事分值收集!B:Y,24,0)</f>
        <v>21</v>
      </c>
      <c r="AU27" s="63">
        <f t="shared" si="3"/>
        <v>900</v>
      </c>
      <c r="AV27" s="63">
        <f t="shared" si="4"/>
        <v>900</v>
      </c>
      <c r="AW27" s="63">
        <v>0</v>
      </c>
      <c r="AX27" s="63">
        <f t="shared" si="5"/>
        <v>900</v>
      </c>
      <c r="AY27" s="65">
        <v>21</v>
      </c>
    </row>
    <row r="28" spans="1:51">
      <c r="A28" s="4"/>
      <c r="B28" s="4"/>
      <c r="C28" s="5" t="s">
        <v>102</v>
      </c>
      <c r="D28" s="6">
        <v>24</v>
      </c>
      <c r="E28" s="10" t="s">
        <v>130</v>
      </c>
      <c r="F28" s="8" t="str">
        <f>VLOOKUP(E28,[1]需科室上报名单!$A:$B,2,0)</f>
        <v>727L52</v>
      </c>
      <c r="G28" s="6" t="s">
        <v>104</v>
      </c>
      <c r="H28" s="9" t="s">
        <v>105</v>
      </c>
      <c r="I28" s="8" t="str">
        <f>VLOOKUP(F28,[3]需科室上报名单!$B:$F,5,0)</f>
        <v>2021年</v>
      </c>
      <c r="J28" s="29"/>
      <c r="K28" s="6" t="s">
        <v>106</v>
      </c>
      <c r="L28" s="6">
        <v>0</v>
      </c>
      <c r="M28" s="6">
        <v>0</v>
      </c>
      <c r="N28" s="6">
        <v>0</v>
      </c>
      <c r="O28" s="6">
        <v>160</v>
      </c>
      <c r="P28" s="30">
        <v>0</v>
      </c>
      <c r="Q28" s="36">
        <v>0</v>
      </c>
      <c r="R28" s="30">
        <v>3</v>
      </c>
      <c r="S28" s="30">
        <v>0</v>
      </c>
      <c r="T28" s="30">
        <v>0</v>
      </c>
      <c r="U28" s="43">
        <v>60</v>
      </c>
      <c r="V28" s="44">
        <f>VLOOKUP(F28,[9]毕教同事分值收集!B:X,23,0)</f>
        <v>100</v>
      </c>
      <c r="W28" s="44">
        <v>0</v>
      </c>
      <c r="X28" s="44">
        <v>80</v>
      </c>
      <c r="Y28" s="44">
        <v>30</v>
      </c>
      <c r="Z28" s="44">
        <v>30</v>
      </c>
      <c r="AA28" s="53">
        <v>0</v>
      </c>
      <c r="AB28" s="54">
        <f>VLOOKUP(F28,[9]毕教同事分值收集!B:R,17,0)</f>
        <v>0</v>
      </c>
      <c r="AC28" s="54">
        <f>VLOOKUP(F28,[9]毕教同事分值收集!B:T,19,0)</f>
        <v>0</v>
      </c>
      <c r="AD28" s="54">
        <f>VLOOKUP(F28,[9]毕教同事分值收集!B:V,21,0)</f>
        <v>0</v>
      </c>
      <c r="AE28" s="54">
        <f>VLOOKUP(F28,[9]毕教同事分值收集!B:Q,16,0)</f>
        <v>0</v>
      </c>
      <c r="AF28" s="54">
        <f>VLOOKUP(F28,[9]毕教同事分值收集!B:P,15,0)</f>
        <v>0</v>
      </c>
      <c r="AG28" s="54">
        <f>VLOOKUP(F28,[6]毕教同事分值收集!$B:$M,12,0)</f>
        <v>-20</v>
      </c>
      <c r="AH28" s="54">
        <v>0</v>
      </c>
      <c r="AI28" s="54">
        <v>0</v>
      </c>
      <c r="AJ28" s="54">
        <v>0</v>
      </c>
      <c r="AK28" s="54">
        <v>0</v>
      </c>
      <c r="AL28" s="54">
        <v>0</v>
      </c>
      <c r="AM28" s="58">
        <f t="shared" si="0"/>
        <v>440</v>
      </c>
      <c r="AN28" s="54" t="str">
        <f>VLOOKUP(H28,'[2]最终 公布版'!$F:$AL,33,0)</f>
        <v>超声医学科</v>
      </c>
      <c r="AO28" s="59">
        <f>SUMPRODUCT(($AN$4:$AN$1113=AN28)*($AM$4:$AM$1113&gt;AM28))+1</f>
        <v>22</v>
      </c>
      <c r="AP28" s="11">
        <f>COUNTIF(AN:AN,AN28)</f>
        <v>25</v>
      </c>
      <c r="AQ28" s="60">
        <f t="shared" si="1"/>
        <v>0.88</v>
      </c>
      <c r="AR28" s="11">
        <f t="shared" si="2"/>
        <v>0.75</v>
      </c>
      <c r="AS28" s="61">
        <v>1200</v>
      </c>
      <c r="AT28" s="62">
        <f>VLOOKUP(F28,[9]毕教同事分值收集!B:Y,24,0)</f>
        <v>21</v>
      </c>
      <c r="AU28" s="63">
        <f t="shared" si="3"/>
        <v>900</v>
      </c>
      <c r="AV28" s="63">
        <f t="shared" si="4"/>
        <v>900</v>
      </c>
      <c r="AW28" s="63">
        <v>0</v>
      </c>
      <c r="AX28" s="63">
        <f t="shared" si="5"/>
        <v>900</v>
      </c>
      <c r="AY28" s="65">
        <v>21</v>
      </c>
    </row>
    <row r="29" spans="1:51">
      <c r="A29" s="4"/>
      <c r="B29" s="4"/>
      <c r="C29" s="5" t="s">
        <v>102</v>
      </c>
      <c r="D29" s="6">
        <v>23</v>
      </c>
      <c r="E29" s="10" t="s">
        <v>131</v>
      </c>
      <c r="F29" s="8" t="str">
        <f>VLOOKUP(E29,[1]需科室上报名单!$A:$B,2,0)</f>
        <v>727L54</v>
      </c>
      <c r="G29" s="6" t="s">
        <v>104</v>
      </c>
      <c r="H29" s="9" t="s">
        <v>105</v>
      </c>
      <c r="I29" s="8" t="str">
        <f>VLOOKUP(F29,[3]需科室上报名单!$B:$F,5,0)</f>
        <v>2021年</v>
      </c>
      <c r="J29" s="29"/>
      <c r="K29" s="6" t="s">
        <v>106</v>
      </c>
      <c r="L29" s="6">
        <v>0</v>
      </c>
      <c r="M29" s="6">
        <v>0</v>
      </c>
      <c r="N29" s="6">
        <v>0</v>
      </c>
      <c r="O29" s="6">
        <v>160</v>
      </c>
      <c r="P29" s="30">
        <v>0</v>
      </c>
      <c r="Q29" s="36">
        <v>0</v>
      </c>
      <c r="R29" s="30">
        <v>4</v>
      </c>
      <c r="S29" s="30">
        <v>0</v>
      </c>
      <c r="T29" s="30">
        <v>0</v>
      </c>
      <c r="U29" s="43">
        <v>80</v>
      </c>
      <c r="V29" s="44">
        <f>VLOOKUP(F29,[9]毕教同事分值收集!B:X,23,0)</f>
        <v>100</v>
      </c>
      <c r="W29" s="44">
        <v>0</v>
      </c>
      <c r="X29" s="44">
        <v>80</v>
      </c>
      <c r="Y29" s="44">
        <v>0</v>
      </c>
      <c r="Z29" s="44">
        <v>60</v>
      </c>
      <c r="AA29" s="53">
        <v>0</v>
      </c>
      <c r="AB29" s="54">
        <f>VLOOKUP(F29,[9]毕教同事分值收集!B:R,17,0)</f>
        <v>0</v>
      </c>
      <c r="AC29" s="54">
        <f>VLOOKUP(F29,[9]毕教同事分值收集!B:T,19,0)</f>
        <v>0</v>
      </c>
      <c r="AD29" s="54">
        <f>VLOOKUP(F29,[9]毕教同事分值收集!B:V,21,0)</f>
        <v>0</v>
      </c>
      <c r="AE29" s="54">
        <f>VLOOKUP(F29,[9]毕教同事分值收集!B:Q,16,0)</f>
        <v>0</v>
      </c>
      <c r="AF29" s="54">
        <f>VLOOKUP(F29,[9]毕教同事分值收集!B:P,15,0)</f>
        <v>0</v>
      </c>
      <c r="AG29" s="54">
        <f>VLOOKUP(F29,[6]毕教同事分值收集!$B:$M,12,0)</f>
        <v>-60</v>
      </c>
      <c r="AH29" s="54">
        <v>0</v>
      </c>
      <c r="AI29" s="54">
        <v>0</v>
      </c>
      <c r="AJ29" s="54">
        <v>0</v>
      </c>
      <c r="AK29" s="54">
        <v>0</v>
      </c>
      <c r="AL29" s="54">
        <v>0</v>
      </c>
      <c r="AM29" s="58">
        <f t="shared" si="0"/>
        <v>420</v>
      </c>
      <c r="AN29" s="54" t="str">
        <f>VLOOKUP(H29,'[2]最终 公布版'!$F:$AL,33,0)</f>
        <v>超声医学科</v>
      </c>
      <c r="AO29" s="59">
        <f>SUMPRODUCT(($AN$4:$AN$1113=AN29)*($AM$4:$AM$1113&gt;AM29))+1</f>
        <v>24</v>
      </c>
      <c r="AP29" s="11">
        <f>COUNTIF(AN:AN,AN29)</f>
        <v>25</v>
      </c>
      <c r="AQ29" s="60">
        <f t="shared" si="1"/>
        <v>0.96</v>
      </c>
      <c r="AR29" s="11">
        <f t="shared" si="2"/>
        <v>0.5</v>
      </c>
      <c r="AS29" s="61">
        <v>1200</v>
      </c>
      <c r="AT29" s="62">
        <f>VLOOKUP(F29,[9]毕教同事分值收集!B:Y,24,0)</f>
        <v>21</v>
      </c>
      <c r="AU29" s="63">
        <f t="shared" si="3"/>
        <v>600</v>
      </c>
      <c r="AV29" s="63">
        <f t="shared" si="4"/>
        <v>600</v>
      </c>
      <c r="AW29" s="63">
        <v>0</v>
      </c>
      <c r="AX29" s="63">
        <f t="shared" si="5"/>
        <v>600</v>
      </c>
      <c r="AY29" s="65">
        <v>21</v>
      </c>
    </row>
    <row r="30" spans="1:51">
      <c r="A30" s="4"/>
      <c r="B30" s="4"/>
      <c r="C30" s="5" t="s">
        <v>102</v>
      </c>
      <c r="D30" s="6">
        <v>25</v>
      </c>
      <c r="E30" s="7" t="s">
        <v>132</v>
      </c>
      <c r="F30" s="8" t="str">
        <f>VLOOKUP(E30,[1]需科室上报名单!$A:$B,2,0)</f>
        <v>729L70</v>
      </c>
      <c r="G30" s="6" t="s">
        <v>104</v>
      </c>
      <c r="H30" s="7" t="s">
        <v>105</v>
      </c>
      <c r="I30" s="8" t="str">
        <f>VLOOKUP(F30,[3]需科室上报名单!$B:$F,5,0)</f>
        <v>2022年</v>
      </c>
      <c r="J30" s="29"/>
      <c r="K30" s="6" t="s">
        <v>106</v>
      </c>
      <c r="L30" s="6">
        <v>0</v>
      </c>
      <c r="M30" s="6">
        <v>0</v>
      </c>
      <c r="N30" s="6">
        <v>0</v>
      </c>
      <c r="O30" s="6">
        <v>160</v>
      </c>
      <c r="P30" s="30">
        <v>0</v>
      </c>
      <c r="Q30" s="36">
        <v>0</v>
      </c>
      <c r="R30" s="30">
        <v>3.5</v>
      </c>
      <c r="S30" s="30">
        <v>0</v>
      </c>
      <c r="T30" s="30">
        <v>0</v>
      </c>
      <c r="U30" s="43">
        <v>70</v>
      </c>
      <c r="V30" s="44">
        <f>VLOOKUP(F30,[9]毕教同事分值收集!B:X,23,0)</f>
        <v>100</v>
      </c>
      <c r="W30" s="44">
        <v>0</v>
      </c>
      <c r="X30" s="44">
        <v>40</v>
      </c>
      <c r="Y30" s="44">
        <v>0</v>
      </c>
      <c r="Z30" s="44">
        <v>0</v>
      </c>
      <c r="AA30" s="53">
        <v>0</v>
      </c>
      <c r="AB30" s="54">
        <f>VLOOKUP(F30,[9]毕教同事分值收集!B:R,17,0)</f>
        <v>0</v>
      </c>
      <c r="AC30" s="54">
        <f>VLOOKUP(F30,[9]毕教同事分值收集!B:T,19,0)</f>
        <v>0</v>
      </c>
      <c r="AD30" s="54">
        <f>VLOOKUP(F30,[9]毕教同事分值收集!B:V,21,0)</f>
        <v>0</v>
      </c>
      <c r="AE30" s="54">
        <f>VLOOKUP(F30,[9]毕教同事分值收集!B:Q,16,0)</f>
        <v>0</v>
      </c>
      <c r="AF30" s="54">
        <f>VLOOKUP(F30,[9]毕教同事分值收集!B:P,15,0)</f>
        <v>0</v>
      </c>
      <c r="AG30" s="54">
        <f>VLOOKUP(F30,[6]毕教同事分值收集!$B:$M,12,0)</f>
        <v>-20</v>
      </c>
      <c r="AH30" s="54">
        <v>0</v>
      </c>
      <c r="AI30" s="54">
        <v>0</v>
      </c>
      <c r="AJ30" s="54">
        <v>0</v>
      </c>
      <c r="AK30" s="54">
        <v>0</v>
      </c>
      <c r="AL30" s="54">
        <v>0</v>
      </c>
      <c r="AM30" s="58">
        <f t="shared" si="0"/>
        <v>350</v>
      </c>
      <c r="AN30" s="54" t="str">
        <f>VLOOKUP(H30,'[2]最终 公布版'!$F:$AL,33,0)</f>
        <v>超声医学科</v>
      </c>
      <c r="AO30" s="59">
        <f>SUMPRODUCT(($AN$4:$AN$1113=AN30)*($AM$4:$AM$1113&gt;AM30))+1</f>
        <v>25</v>
      </c>
      <c r="AP30" s="11">
        <f>COUNTIF(AN:AN,AN30)</f>
        <v>25</v>
      </c>
      <c r="AQ30" s="60">
        <f t="shared" si="1"/>
        <v>1</v>
      </c>
      <c r="AR30" s="11">
        <f t="shared" si="2"/>
        <v>0.5</v>
      </c>
      <c r="AS30" s="61">
        <v>1200</v>
      </c>
      <c r="AT30" s="62">
        <f>VLOOKUP(F30,[9]毕教同事分值收集!B:Y,24,0)</f>
        <v>21</v>
      </c>
      <c r="AU30" s="63">
        <f t="shared" si="3"/>
        <v>600</v>
      </c>
      <c r="AV30" s="63">
        <f t="shared" si="4"/>
        <v>600</v>
      </c>
      <c r="AW30" s="63">
        <v>0</v>
      </c>
      <c r="AX30" s="63">
        <f t="shared" si="5"/>
        <v>600</v>
      </c>
      <c r="AY30" s="65">
        <v>21</v>
      </c>
    </row>
    <row r="31" spans="1:51">
      <c r="A31" s="4"/>
      <c r="B31" s="4"/>
      <c r="C31" s="5" t="s">
        <v>133</v>
      </c>
      <c r="D31" s="6">
        <v>26</v>
      </c>
      <c r="E31" s="6" t="s">
        <v>134</v>
      </c>
      <c r="F31" s="8" t="str">
        <f>VLOOKUP(E31,[1]需科室上报名单!$A:$B,2,0)</f>
        <v>7AM328</v>
      </c>
      <c r="G31" s="6" t="str">
        <f>VLOOKUP(F31,[3]需科室上报名单!$B:$I,8,0)</f>
        <v>规培研究生</v>
      </c>
      <c r="H31" s="6" t="s">
        <v>135</v>
      </c>
      <c r="I31" s="8" t="str">
        <f>VLOOKUP(F31,[3]需科室上报名单!$B:$F,5,0)</f>
        <v>2021年</v>
      </c>
      <c r="J31" s="29"/>
      <c r="K31" s="6" t="s">
        <v>106</v>
      </c>
      <c r="L31" s="6">
        <v>0</v>
      </c>
      <c r="M31" s="6">
        <v>0</v>
      </c>
      <c r="N31" s="6">
        <v>0</v>
      </c>
      <c r="O31" s="6">
        <v>160</v>
      </c>
      <c r="P31" s="30">
        <v>0</v>
      </c>
      <c r="Q31" s="30">
        <v>2</v>
      </c>
      <c r="R31" s="30">
        <v>6</v>
      </c>
      <c r="S31" s="30">
        <v>1</v>
      </c>
      <c r="T31" s="30">
        <v>0</v>
      </c>
      <c r="U31" s="43">
        <v>185</v>
      </c>
      <c r="V31" s="44">
        <f>VLOOKUP(F31,[9]毕教同事分值收集!B:X,23,0)</f>
        <v>100</v>
      </c>
      <c r="W31" s="44">
        <v>0</v>
      </c>
      <c r="X31" s="44">
        <v>60</v>
      </c>
      <c r="Y31" s="44">
        <v>60</v>
      </c>
      <c r="Z31" s="44">
        <v>30</v>
      </c>
      <c r="AA31" s="53">
        <v>40</v>
      </c>
      <c r="AB31" s="54">
        <f>VLOOKUP(F31,[9]毕教同事分值收集!B:R,17,0)</f>
        <v>100</v>
      </c>
      <c r="AC31" s="54">
        <f>VLOOKUP(F31,[9]毕教同事分值收集!B:T,19,0)</f>
        <v>150</v>
      </c>
      <c r="AD31" s="54">
        <f>VLOOKUP(F31,[9]毕教同事分值收集!B:V,21,0)</f>
        <v>100</v>
      </c>
      <c r="AE31" s="54">
        <f>VLOOKUP(F31,[9]毕教同事分值收集!B:Q,16,0)</f>
        <v>0</v>
      </c>
      <c r="AF31" s="54">
        <f>VLOOKUP(F31,[9]毕教同事分值收集!B:P,15,0)</f>
        <v>0</v>
      </c>
      <c r="AG31" s="54">
        <f>VLOOKUP(F31,[6]毕教同事分值收集!$B:$M,12,0)</f>
        <v>0</v>
      </c>
      <c r="AH31" s="54">
        <v>0</v>
      </c>
      <c r="AI31" s="54">
        <v>0</v>
      </c>
      <c r="AJ31" s="54">
        <v>0</v>
      </c>
      <c r="AK31" s="54">
        <v>0</v>
      </c>
      <c r="AL31" s="54">
        <v>0</v>
      </c>
      <c r="AM31" s="58">
        <f t="shared" si="0"/>
        <v>985</v>
      </c>
      <c r="AN31" s="54" t="str">
        <f>VLOOKUP(H31,'[2]最终 公布版'!$F:$AL,33,0)</f>
        <v>儿科+放射肿瘤科</v>
      </c>
      <c r="AO31" s="59">
        <f>SUMPRODUCT(($AN$4:$AN$1113=AN31)*($AM$4:$AM$1113&gt;AM31))+1</f>
        <v>1</v>
      </c>
      <c r="AP31" s="11">
        <f>COUNTIF(AN:AN,AN31)</f>
        <v>28</v>
      </c>
      <c r="AQ31" s="60">
        <f t="shared" si="1"/>
        <v>0.0357142857142857</v>
      </c>
      <c r="AR31" s="11">
        <f t="shared" si="2"/>
        <v>1.5</v>
      </c>
      <c r="AS31" s="61">
        <v>1200</v>
      </c>
      <c r="AT31" s="62">
        <f>VLOOKUP(F31,[9]毕教同事分值收集!B:Y,24,0)</f>
        <v>21</v>
      </c>
      <c r="AU31" s="63">
        <f t="shared" si="3"/>
        <v>1800</v>
      </c>
      <c r="AV31" s="63">
        <f t="shared" si="4"/>
        <v>1800</v>
      </c>
      <c r="AW31" s="63">
        <v>0</v>
      </c>
      <c r="AX31" s="63">
        <f t="shared" si="5"/>
        <v>1800</v>
      </c>
      <c r="AY31" s="65">
        <v>21</v>
      </c>
    </row>
    <row r="32" spans="1:51">
      <c r="A32" s="4"/>
      <c r="B32" s="4"/>
      <c r="C32" s="5" t="s">
        <v>136</v>
      </c>
      <c r="D32" s="6">
        <v>27</v>
      </c>
      <c r="E32" s="14" t="s">
        <v>137</v>
      </c>
      <c r="F32" s="8" t="str">
        <f>VLOOKUP(E32,[1]需科室上报名单!$A:$B,2,0)</f>
        <v>729L49</v>
      </c>
      <c r="G32" s="6" t="s">
        <v>104</v>
      </c>
      <c r="H32" s="8" t="str">
        <f>VLOOKUP(F32,[3]需科室上报名单!$B:$D,3,0)</f>
        <v>儿科</v>
      </c>
      <c r="I32" s="8" t="str">
        <f>VLOOKUP(F32,[3]需科室上报名单!$B:$F,5,0)</f>
        <v>2020年</v>
      </c>
      <c r="J32" s="31"/>
      <c r="K32" s="32" t="s">
        <v>106</v>
      </c>
      <c r="L32" s="6">
        <v>0</v>
      </c>
      <c r="M32" s="6">
        <v>0</v>
      </c>
      <c r="N32" s="6">
        <v>0</v>
      </c>
      <c r="O32" s="33">
        <v>160</v>
      </c>
      <c r="P32" s="34">
        <v>0</v>
      </c>
      <c r="Q32" s="46">
        <v>6</v>
      </c>
      <c r="R32" s="46">
        <v>3</v>
      </c>
      <c r="S32" s="34">
        <v>0</v>
      </c>
      <c r="T32" s="34">
        <v>0</v>
      </c>
      <c r="U32" s="43">
        <v>180</v>
      </c>
      <c r="V32" s="44">
        <f>VLOOKUP(F32,[9]毕教同事分值收集!B:X,23,0)</f>
        <v>100</v>
      </c>
      <c r="W32" s="47">
        <v>0</v>
      </c>
      <c r="X32" s="47">
        <v>80</v>
      </c>
      <c r="Y32" s="47">
        <v>30</v>
      </c>
      <c r="Z32" s="47">
        <v>30</v>
      </c>
      <c r="AA32" s="55">
        <v>40</v>
      </c>
      <c r="AB32" s="54">
        <f>VLOOKUP(F32,[9]毕教同事分值收集!B:R,17,0)</f>
        <v>100</v>
      </c>
      <c r="AC32" s="54">
        <f>VLOOKUP(F32,[9]毕教同事分值收集!B:T,19,0)</f>
        <v>150</v>
      </c>
      <c r="AD32" s="54">
        <f>VLOOKUP(F32,[9]毕教同事分值收集!B:V,21,0)</f>
        <v>100</v>
      </c>
      <c r="AE32" s="54">
        <f>VLOOKUP(F32,[9]毕教同事分值收集!B:Q,16,0)</f>
        <v>0</v>
      </c>
      <c r="AF32" s="54">
        <f>VLOOKUP(F32,[9]毕教同事分值收集!B:P,15,0)</f>
        <v>0</v>
      </c>
      <c r="AG32" s="54">
        <f>VLOOKUP(F32,[6]毕教同事分值收集!$B:$M,12,0)</f>
        <v>0</v>
      </c>
      <c r="AH32" s="54">
        <v>0</v>
      </c>
      <c r="AI32" s="54">
        <v>0</v>
      </c>
      <c r="AJ32" s="54">
        <v>0</v>
      </c>
      <c r="AK32" s="54">
        <v>0</v>
      </c>
      <c r="AL32" s="54">
        <v>0</v>
      </c>
      <c r="AM32" s="58">
        <f t="shared" si="0"/>
        <v>970</v>
      </c>
      <c r="AN32" s="54" t="str">
        <f>VLOOKUP(H32,'[2]最终 公布版'!$F:$AL,33,0)</f>
        <v>儿科+放射肿瘤科</v>
      </c>
      <c r="AO32" s="59">
        <f>SUMPRODUCT(($AN$4:$AN$1113=AN32)*($AM$4:$AM$1113&gt;AM32))+1</f>
        <v>2</v>
      </c>
      <c r="AP32" s="11">
        <f>COUNTIF(AN:AN,AN32)</f>
        <v>28</v>
      </c>
      <c r="AQ32" s="60">
        <f t="shared" si="1"/>
        <v>0.0714285714285714</v>
      </c>
      <c r="AR32" s="11">
        <f t="shared" si="2"/>
        <v>1.5</v>
      </c>
      <c r="AS32" s="61">
        <v>1200</v>
      </c>
      <c r="AT32" s="62">
        <f>VLOOKUP(F32,[9]毕教同事分值收集!B:Y,24,0)</f>
        <v>21</v>
      </c>
      <c r="AU32" s="63">
        <f t="shared" si="3"/>
        <v>1800</v>
      </c>
      <c r="AV32" s="63">
        <f t="shared" si="4"/>
        <v>1800</v>
      </c>
      <c r="AW32" s="63">
        <v>0</v>
      </c>
      <c r="AX32" s="63">
        <f t="shared" si="5"/>
        <v>1800</v>
      </c>
      <c r="AY32" s="65">
        <v>21</v>
      </c>
    </row>
    <row r="33" ht="24" spans="1:51">
      <c r="A33" s="4"/>
      <c r="B33" s="4"/>
      <c r="C33" s="5" t="s">
        <v>138</v>
      </c>
      <c r="D33" s="6">
        <v>28</v>
      </c>
      <c r="E33" s="15" t="s">
        <v>139</v>
      </c>
      <c r="F33" s="8" t="str">
        <f>VLOOKUP(E33,[1]需科室上报名单!$A:$B,2,0)</f>
        <v>7AK358</v>
      </c>
      <c r="G33" s="6" t="str">
        <f>VLOOKUP(F33,[3]需科室上报名单!$B:$I,8,0)</f>
        <v>规培研究生</v>
      </c>
      <c r="H33" s="8" t="str">
        <f>VLOOKUP(F33,[3]需科室上报名单!$B:$D,3,0)</f>
        <v>放射肿瘤科</v>
      </c>
      <c r="I33" s="8" t="str">
        <f>VLOOKUP(F33,[3]需科室上报名单!$B:$F,5,0)</f>
        <v>2020年</v>
      </c>
      <c r="J33" s="31"/>
      <c r="K33" s="6" t="s">
        <v>106</v>
      </c>
      <c r="L33" s="6">
        <v>0</v>
      </c>
      <c r="M33" s="6">
        <v>0</v>
      </c>
      <c r="N33" s="6">
        <v>0</v>
      </c>
      <c r="O33" s="6">
        <v>160</v>
      </c>
      <c r="P33" s="30">
        <v>0</v>
      </c>
      <c r="Q33" s="30">
        <v>0</v>
      </c>
      <c r="R33" s="30">
        <v>0</v>
      </c>
      <c r="S33" s="30">
        <v>0</v>
      </c>
      <c r="T33" s="30">
        <v>0</v>
      </c>
      <c r="U33" s="43">
        <v>0</v>
      </c>
      <c r="V33" s="44">
        <f>VLOOKUP(F33,[9]毕教同事分值收集!B:X,23,0)</f>
        <v>100</v>
      </c>
      <c r="W33" s="44">
        <v>10</v>
      </c>
      <c r="X33" s="44">
        <v>80</v>
      </c>
      <c r="Y33" s="44">
        <v>60</v>
      </c>
      <c r="Z33" s="44">
        <v>120</v>
      </c>
      <c r="AA33" s="53">
        <v>0</v>
      </c>
      <c r="AB33" s="54">
        <f>VLOOKUP(F33,[9]毕教同事分值收集!B:R,17,0)</f>
        <v>100</v>
      </c>
      <c r="AC33" s="54">
        <f>VLOOKUP(F33,[9]毕教同事分值收集!B:T,19,0)</f>
        <v>150</v>
      </c>
      <c r="AD33" s="54">
        <f>VLOOKUP(F33,[9]毕教同事分值收集!B:V,21,0)</f>
        <v>100</v>
      </c>
      <c r="AE33" s="54">
        <f>VLOOKUP(F33,[9]毕教同事分值收集!B:Q,16,0)</f>
        <v>20</v>
      </c>
      <c r="AF33" s="54">
        <f>VLOOKUP(F33,[9]毕教同事分值收集!B:P,15,0)</f>
        <v>60</v>
      </c>
      <c r="AG33" s="54">
        <f>VLOOKUP(F33,[6]毕教同事分值收集!$B:$M,12,0)</f>
        <v>0</v>
      </c>
      <c r="AH33" s="54">
        <v>0</v>
      </c>
      <c r="AI33" s="54">
        <v>0</v>
      </c>
      <c r="AJ33" s="54">
        <v>0</v>
      </c>
      <c r="AK33" s="54">
        <v>0</v>
      </c>
      <c r="AL33" s="54">
        <v>0</v>
      </c>
      <c r="AM33" s="58">
        <f t="shared" si="0"/>
        <v>960</v>
      </c>
      <c r="AN33" s="54" t="str">
        <f>VLOOKUP(H33,'[2]最终 公布版'!$F:$AL,33,0)</f>
        <v>儿科+放射肿瘤科</v>
      </c>
      <c r="AO33" s="59">
        <f>SUMPRODUCT(($AN$4:$AN$1113=AN33)*($AM$4:$AM$1113&gt;AM33))+1</f>
        <v>3</v>
      </c>
      <c r="AP33" s="11">
        <f>COUNTIF(AN:AN,AN33)</f>
        <v>28</v>
      </c>
      <c r="AQ33" s="60">
        <f t="shared" si="1"/>
        <v>0.107142857142857</v>
      </c>
      <c r="AR33" s="11">
        <f t="shared" si="2"/>
        <v>1.25</v>
      </c>
      <c r="AS33" s="61">
        <v>1200</v>
      </c>
      <c r="AT33" s="62">
        <f>VLOOKUP(F33,[9]毕教同事分值收集!B:Y,24,0)</f>
        <v>21</v>
      </c>
      <c r="AU33" s="63">
        <f t="shared" si="3"/>
        <v>1500</v>
      </c>
      <c r="AV33" s="63">
        <f t="shared" si="4"/>
        <v>1500</v>
      </c>
      <c r="AW33" s="63">
        <v>0</v>
      </c>
      <c r="AX33" s="63">
        <f t="shared" si="5"/>
        <v>1500</v>
      </c>
      <c r="AY33" s="65">
        <v>21</v>
      </c>
    </row>
    <row r="34" spans="1:51">
      <c r="A34" s="4"/>
      <c r="B34" s="4"/>
      <c r="C34" s="5" t="s">
        <v>136</v>
      </c>
      <c r="D34" s="6">
        <v>29</v>
      </c>
      <c r="E34" s="16" t="s">
        <v>140</v>
      </c>
      <c r="F34" s="8" t="str">
        <f>VLOOKUP(E34,[1]需科室上报名单!$A:$B,2,0)</f>
        <v>7AK237</v>
      </c>
      <c r="G34" s="6" t="str">
        <f>VLOOKUP(F34,[3]需科室上报名单!$B:$I,8,0)</f>
        <v>规培研究生</v>
      </c>
      <c r="H34" s="8" t="str">
        <f>VLOOKUP(F34,[3]需科室上报名单!$B:$D,3,0)</f>
        <v>儿科</v>
      </c>
      <c r="I34" s="8" t="str">
        <f>VLOOKUP(F34,[3]需科室上报名单!$B:$F,5,0)</f>
        <v>2020年</v>
      </c>
      <c r="J34" s="31"/>
      <c r="K34" s="32" t="s">
        <v>106</v>
      </c>
      <c r="L34" s="6">
        <v>0</v>
      </c>
      <c r="M34" s="6">
        <v>0</v>
      </c>
      <c r="N34" s="6">
        <v>0</v>
      </c>
      <c r="O34" s="33">
        <v>160</v>
      </c>
      <c r="P34" s="34">
        <v>0</v>
      </c>
      <c r="Q34" s="46">
        <v>5</v>
      </c>
      <c r="R34" s="46">
        <v>5</v>
      </c>
      <c r="S34" s="34">
        <v>0</v>
      </c>
      <c r="T34" s="34">
        <v>0</v>
      </c>
      <c r="U34" s="43">
        <v>200</v>
      </c>
      <c r="V34" s="44">
        <f>VLOOKUP(F34,[9]毕教同事分值收集!B:X,23,0)</f>
        <v>100</v>
      </c>
      <c r="W34" s="47">
        <v>0</v>
      </c>
      <c r="X34" s="47">
        <v>80</v>
      </c>
      <c r="Y34" s="47">
        <v>60</v>
      </c>
      <c r="Z34" s="47">
        <v>0</v>
      </c>
      <c r="AA34" s="55">
        <v>0</v>
      </c>
      <c r="AB34" s="54">
        <f>VLOOKUP(F34,[9]毕教同事分值收集!B:R,17,0)</f>
        <v>100</v>
      </c>
      <c r="AC34" s="54">
        <f>VLOOKUP(F34,[9]毕教同事分值收集!B:T,19,0)</f>
        <v>150</v>
      </c>
      <c r="AD34" s="54">
        <f>VLOOKUP(F34,[9]毕教同事分值收集!B:V,21,0)</f>
        <v>100</v>
      </c>
      <c r="AE34" s="54">
        <f>VLOOKUP(F34,[9]毕教同事分值收集!B:Q,16,0)</f>
        <v>0</v>
      </c>
      <c r="AF34" s="54">
        <f>VLOOKUP(F34,[9]毕教同事分值收集!B:P,15,0)</f>
        <v>0</v>
      </c>
      <c r="AG34" s="54">
        <f>VLOOKUP(F34,[6]毕教同事分值收集!$B:$M,12,0)</f>
        <v>0</v>
      </c>
      <c r="AH34" s="54">
        <v>0</v>
      </c>
      <c r="AI34" s="54">
        <v>0</v>
      </c>
      <c r="AJ34" s="54">
        <v>0</v>
      </c>
      <c r="AK34" s="54">
        <v>0</v>
      </c>
      <c r="AL34" s="54">
        <v>0</v>
      </c>
      <c r="AM34" s="58">
        <f t="shared" si="0"/>
        <v>950</v>
      </c>
      <c r="AN34" s="54" t="str">
        <f>VLOOKUP(H34,'[2]最终 公布版'!$F:$AL,33,0)</f>
        <v>儿科+放射肿瘤科</v>
      </c>
      <c r="AO34" s="59">
        <f>SUMPRODUCT(($AN$4:$AN$1113=AN34)*($AM$4:$AM$1113&gt;AM34))+1</f>
        <v>4</v>
      </c>
      <c r="AP34" s="11">
        <f>COUNTIF(AN:AN,AN34)</f>
        <v>28</v>
      </c>
      <c r="AQ34" s="60">
        <f t="shared" si="1"/>
        <v>0.142857142857143</v>
      </c>
      <c r="AR34" s="11">
        <f t="shared" si="2"/>
        <v>1.25</v>
      </c>
      <c r="AS34" s="61">
        <v>1200</v>
      </c>
      <c r="AT34" s="62">
        <f>VLOOKUP(F34,[9]毕教同事分值收集!B:Y,24,0)</f>
        <v>21</v>
      </c>
      <c r="AU34" s="63">
        <f t="shared" si="3"/>
        <v>1500</v>
      </c>
      <c r="AV34" s="63">
        <f t="shared" si="4"/>
        <v>1500</v>
      </c>
      <c r="AW34" s="63">
        <v>0</v>
      </c>
      <c r="AX34" s="63">
        <f t="shared" si="5"/>
        <v>1500</v>
      </c>
      <c r="AY34" s="65">
        <v>21</v>
      </c>
    </row>
    <row r="35" ht="24" spans="1:51">
      <c r="A35" s="4"/>
      <c r="B35" s="4"/>
      <c r="C35" s="5" t="s">
        <v>141</v>
      </c>
      <c r="D35" s="6">
        <v>30</v>
      </c>
      <c r="E35" s="15" t="s">
        <v>142</v>
      </c>
      <c r="F35" s="8" t="str">
        <f>VLOOKUP(E35,[1]需科室上报名单!$A:$B,2,0)</f>
        <v>7AK350</v>
      </c>
      <c r="G35" s="6" t="str">
        <f>VLOOKUP(F35,[3]需科室上报名单!$B:$I,8,0)</f>
        <v>规培研究生</v>
      </c>
      <c r="H35" s="8" t="str">
        <f>VLOOKUP(F35,[3]需科室上报名单!$B:$D,3,0)</f>
        <v>放射肿瘤科</v>
      </c>
      <c r="I35" s="8" t="str">
        <f>VLOOKUP(F35,[3]需科室上报名单!$B:$F,5,0)</f>
        <v>2020年</v>
      </c>
      <c r="J35" s="31"/>
      <c r="K35" s="6" t="s">
        <v>106</v>
      </c>
      <c r="L35" s="6">
        <v>0</v>
      </c>
      <c r="M35" s="6">
        <v>0</v>
      </c>
      <c r="N35" s="6">
        <v>0</v>
      </c>
      <c r="O35" s="6">
        <v>160</v>
      </c>
      <c r="P35" s="30">
        <v>0</v>
      </c>
      <c r="Q35" s="30">
        <v>0</v>
      </c>
      <c r="R35" s="30">
        <v>1</v>
      </c>
      <c r="S35" s="30">
        <v>0</v>
      </c>
      <c r="T35" s="30">
        <v>0</v>
      </c>
      <c r="U35" s="43">
        <v>20</v>
      </c>
      <c r="V35" s="44">
        <f>VLOOKUP(F35,[9]毕教同事分值收集!B:X,23,0)</f>
        <v>100</v>
      </c>
      <c r="W35" s="44">
        <v>10</v>
      </c>
      <c r="X35" s="44">
        <v>80</v>
      </c>
      <c r="Y35" s="44">
        <v>60</v>
      </c>
      <c r="Z35" s="44">
        <v>90</v>
      </c>
      <c r="AA35" s="53">
        <v>20</v>
      </c>
      <c r="AB35" s="54">
        <f>VLOOKUP(F35,[9]毕教同事分值收集!B:R,17,0)</f>
        <v>100</v>
      </c>
      <c r="AC35" s="54">
        <f>VLOOKUP(F35,[9]毕教同事分值收集!B:T,19,0)</f>
        <v>150</v>
      </c>
      <c r="AD35" s="54">
        <f>VLOOKUP(F35,[9]毕教同事分值收集!B:V,21,0)</f>
        <v>100</v>
      </c>
      <c r="AE35" s="54">
        <f>VLOOKUP(F35,[9]毕教同事分值收集!B:Q,16,0)</f>
        <v>0</v>
      </c>
      <c r="AF35" s="54">
        <f>VLOOKUP(F35,[9]毕教同事分值收集!B:P,15,0)</f>
        <v>40</v>
      </c>
      <c r="AG35" s="54">
        <f>VLOOKUP(F35,[6]毕教同事分值收集!$B:$M,12,0)</f>
        <v>-20</v>
      </c>
      <c r="AH35" s="54">
        <v>0</v>
      </c>
      <c r="AI35" s="54">
        <v>0</v>
      </c>
      <c r="AJ35" s="54">
        <v>0</v>
      </c>
      <c r="AK35" s="54">
        <v>0</v>
      </c>
      <c r="AL35" s="54">
        <v>0</v>
      </c>
      <c r="AM35" s="58">
        <f t="shared" si="0"/>
        <v>910</v>
      </c>
      <c r="AN35" s="54" t="str">
        <f>VLOOKUP(H35,'[2]最终 公布版'!$F:$AL,33,0)</f>
        <v>儿科+放射肿瘤科</v>
      </c>
      <c r="AO35" s="59">
        <f>SUMPRODUCT(($AN$4:$AN$1113=AN35)*($AM$4:$AM$1113&gt;AM35))+1</f>
        <v>5</v>
      </c>
      <c r="AP35" s="11">
        <f>COUNTIF(AN:AN,AN35)</f>
        <v>28</v>
      </c>
      <c r="AQ35" s="60">
        <f t="shared" si="1"/>
        <v>0.178571428571429</v>
      </c>
      <c r="AR35" s="11">
        <f t="shared" si="2"/>
        <v>1.25</v>
      </c>
      <c r="AS35" s="61">
        <v>1200</v>
      </c>
      <c r="AT35" s="62">
        <f>VLOOKUP(F35,[9]毕教同事分值收集!B:Y,24,0)</f>
        <v>21</v>
      </c>
      <c r="AU35" s="63">
        <f t="shared" si="3"/>
        <v>1500</v>
      </c>
      <c r="AV35" s="63">
        <f t="shared" si="4"/>
        <v>1500</v>
      </c>
      <c r="AW35" s="63">
        <v>0</v>
      </c>
      <c r="AX35" s="63">
        <f t="shared" si="5"/>
        <v>1500</v>
      </c>
      <c r="AY35" s="65">
        <v>21</v>
      </c>
    </row>
    <row r="36" spans="1:51">
      <c r="A36" s="4"/>
      <c r="B36" s="4"/>
      <c r="C36" s="5" t="s">
        <v>133</v>
      </c>
      <c r="D36" s="6">
        <v>31</v>
      </c>
      <c r="E36" s="6" t="s">
        <v>143</v>
      </c>
      <c r="F36" s="8" t="str">
        <f>VLOOKUP(E36,[1]需科室上报名单!$A:$B,2,0)</f>
        <v>7AM326</v>
      </c>
      <c r="G36" s="6" t="str">
        <f>VLOOKUP(F36,[3]需科室上报名单!$B:$I,8,0)</f>
        <v>规培研究生</v>
      </c>
      <c r="H36" s="6" t="s">
        <v>135</v>
      </c>
      <c r="I36" s="8" t="str">
        <f>VLOOKUP(F36,[3]需科室上报名单!$B:$F,5,0)</f>
        <v>2021年</v>
      </c>
      <c r="J36" s="29"/>
      <c r="K36" s="6" t="s">
        <v>106</v>
      </c>
      <c r="L36" s="6">
        <v>0</v>
      </c>
      <c r="M36" s="6">
        <v>0</v>
      </c>
      <c r="N36" s="6">
        <v>0</v>
      </c>
      <c r="O36" s="6">
        <v>120</v>
      </c>
      <c r="P36" s="30">
        <v>0</v>
      </c>
      <c r="Q36" s="30">
        <v>4</v>
      </c>
      <c r="R36" s="30">
        <v>5</v>
      </c>
      <c r="S36" s="30">
        <v>0</v>
      </c>
      <c r="T36" s="30">
        <v>0</v>
      </c>
      <c r="U36" s="43">
        <v>180</v>
      </c>
      <c r="V36" s="44">
        <f>VLOOKUP(F36,[9]毕教同事分值收集!B:X,23,0)</f>
        <v>100</v>
      </c>
      <c r="W36" s="44">
        <v>0</v>
      </c>
      <c r="X36" s="44">
        <v>60</v>
      </c>
      <c r="Y36" s="44">
        <v>30</v>
      </c>
      <c r="Z36" s="44">
        <v>30</v>
      </c>
      <c r="AA36" s="53">
        <v>40</v>
      </c>
      <c r="AB36" s="54">
        <f>VLOOKUP(F36,[9]毕教同事分值收集!B:R,17,0)</f>
        <v>100</v>
      </c>
      <c r="AC36" s="54">
        <f>VLOOKUP(F36,[9]毕教同事分值收集!B:T,19,0)</f>
        <v>150</v>
      </c>
      <c r="AD36" s="54">
        <f>VLOOKUP(F36,[9]毕教同事分值收集!B:V,21,0)</f>
        <v>100</v>
      </c>
      <c r="AE36" s="54">
        <f>VLOOKUP(F36,[9]毕教同事分值收集!B:Q,16,0)</f>
        <v>0</v>
      </c>
      <c r="AF36" s="54">
        <f>VLOOKUP(F36,[9]毕教同事分值收集!B:P,15,0)</f>
        <v>0</v>
      </c>
      <c r="AG36" s="54">
        <f>VLOOKUP(F36,[6]毕教同事分值收集!$B:$M,12,0)</f>
        <v>0</v>
      </c>
      <c r="AH36" s="54">
        <v>0</v>
      </c>
      <c r="AI36" s="54">
        <v>0</v>
      </c>
      <c r="AJ36" s="54">
        <v>0</v>
      </c>
      <c r="AK36" s="54">
        <v>0</v>
      </c>
      <c r="AL36" s="54">
        <v>0</v>
      </c>
      <c r="AM36" s="58">
        <f t="shared" si="0"/>
        <v>910</v>
      </c>
      <c r="AN36" s="54" t="str">
        <f>VLOOKUP(H36,'[2]最终 公布版'!$F:$AL,33,0)</f>
        <v>儿科+放射肿瘤科</v>
      </c>
      <c r="AO36" s="59">
        <f>SUMPRODUCT(($AN$4:$AN$1113=AN36)*($AM$4:$AM$1113&gt;AM36))+1</f>
        <v>5</v>
      </c>
      <c r="AP36" s="11">
        <f>COUNTIF(AN:AN,AN36)</f>
        <v>28</v>
      </c>
      <c r="AQ36" s="60">
        <f t="shared" si="1"/>
        <v>0.178571428571429</v>
      </c>
      <c r="AR36" s="11">
        <f t="shared" si="2"/>
        <v>1.25</v>
      </c>
      <c r="AS36" s="61">
        <v>1200</v>
      </c>
      <c r="AT36" s="62">
        <f>VLOOKUP(F36,[9]毕教同事分值收集!B:Y,24,0)</f>
        <v>21</v>
      </c>
      <c r="AU36" s="63">
        <f t="shared" si="3"/>
        <v>1500</v>
      </c>
      <c r="AV36" s="63">
        <f t="shared" si="4"/>
        <v>1500</v>
      </c>
      <c r="AW36" s="63">
        <v>0</v>
      </c>
      <c r="AX36" s="63">
        <f t="shared" si="5"/>
        <v>1500</v>
      </c>
      <c r="AY36" s="65">
        <v>21</v>
      </c>
    </row>
    <row r="37" spans="1:51">
      <c r="A37" s="4"/>
      <c r="B37" s="4"/>
      <c r="C37" s="5" t="s">
        <v>144</v>
      </c>
      <c r="D37" s="6">
        <v>33</v>
      </c>
      <c r="E37" s="17" t="s">
        <v>145</v>
      </c>
      <c r="F37" s="8" t="str">
        <f>VLOOKUP(E37,[1]需科室上报名单!$A:$B,2,0)</f>
        <v>7AM332</v>
      </c>
      <c r="G37" s="6" t="str">
        <f>VLOOKUP(F37,[3]需科室上报名单!$B:$I,8,0)</f>
        <v>规培研究生</v>
      </c>
      <c r="H37" s="17" t="s">
        <v>135</v>
      </c>
      <c r="I37" s="8" t="str">
        <f>VLOOKUP(F37,[3]需科室上报名单!$B:$F,5,0)</f>
        <v>2021年</v>
      </c>
      <c r="J37" s="29"/>
      <c r="K37" s="6" t="s">
        <v>106</v>
      </c>
      <c r="L37" s="6">
        <v>0</v>
      </c>
      <c r="M37" s="6">
        <v>0</v>
      </c>
      <c r="N37" s="6">
        <v>0</v>
      </c>
      <c r="O37" s="6">
        <v>160</v>
      </c>
      <c r="P37" s="30">
        <v>0</v>
      </c>
      <c r="Q37" s="30">
        <v>4</v>
      </c>
      <c r="R37" s="30">
        <v>1</v>
      </c>
      <c r="S37" s="30">
        <v>0</v>
      </c>
      <c r="T37" s="30">
        <v>0</v>
      </c>
      <c r="U37" s="43">
        <v>100</v>
      </c>
      <c r="V37" s="44">
        <f>VLOOKUP(F37,[9]毕教同事分值收集!B:X,23,0)</f>
        <v>100</v>
      </c>
      <c r="W37" s="44">
        <f>VLOOKUP(E37,[4]肿瘤内科!$B:$H,7,0)</f>
        <v>10</v>
      </c>
      <c r="X37" s="44">
        <f>VLOOKUP(E37,[4]肿瘤内科!$B:$J,9,0)</f>
        <v>60</v>
      </c>
      <c r="Y37" s="44">
        <f>VLOOKUP(E37,[4]肿瘤内科!$B:$F,3,0)</f>
        <v>60</v>
      </c>
      <c r="Z37" s="44">
        <f>VLOOKUP(E37,[4]肿瘤内科!$B:$F,5,0)</f>
        <v>60</v>
      </c>
      <c r="AA37" s="53">
        <v>0</v>
      </c>
      <c r="AB37" s="54">
        <f>VLOOKUP(F37,[9]毕教同事分值收集!B:R,17,0)</f>
        <v>100</v>
      </c>
      <c r="AC37" s="54">
        <f>VLOOKUP(F37,[9]毕教同事分值收集!B:T,19,0)</f>
        <v>150</v>
      </c>
      <c r="AD37" s="54">
        <f>VLOOKUP(F37,[9]毕教同事分值收集!B:V,21,0)</f>
        <v>100</v>
      </c>
      <c r="AE37" s="54">
        <f>VLOOKUP(F37,[9]毕教同事分值收集!B:Q,16,0)</f>
        <v>0</v>
      </c>
      <c r="AF37" s="54">
        <f>VLOOKUP(F37,[9]毕教同事分值收集!B:P,15,0)</f>
        <v>0</v>
      </c>
      <c r="AG37" s="54">
        <f>VLOOKUP(F37,[6]毕教同事分值收集!$B:$M,12,0)</f>
        <v>0</v>
      </c>
      <c r="AH37" s="54">
        <v>0</v>
      </c>
      <c r="AI37" s="54">
        <v>0</v>
      </c>
      <c r="AJ37" s="54">
        <v>0</v>
      </c>
      <c r="AK37" s="54">
        <v>0</v>
      </c>
      <c r="AL37" s="54">
        <v>0</v>
      </c>
      <c r="AM37" s="58">
        <f t="shared" si="0"/>
        <v>900</v>
      </c>
      <c r="AN37" s="54" t="str">
        <f>VLOOKUP(H37,'[2]最终 公布版'!$F:$AL,33,0)</f>
        <v>儿科+放射肿瘤科</v>
      </c>
      <c r="AO37" s="59">
        <f>SUMPRODUCT(($AN$4:$AN$1113=AN37)*($AM$4:$AM$1113&gt;AM37))+1</f>
        <v>7</v>
      </c>
      <c r="AP37" s="11">
        <f>COUNTIF(AN:AN,AN37)</f>
        <v>28</v>
      </c>
      <c r="AQ37" s="60">
        <f t="shared" si="1"/>
        <v>0.25</v>
      </c>
      <c r="AR37" s="11">
        <f t="shared" si="2"/>
        <v>1.25</v>
      </c>
      <c r="AS37" s="61">
        <v>1200</v>
      </c>
      <c r="AT37" s="62">
        <f>VLOOKUP(F37,[9]毕教同事分值收集!B:Y,24,0)</f>
        <v>21</v>
      </c>
      <c r="AU37" s="63">
        <f t="shared" si="3"/>
        <v>1500</v>
      </c>
      <c r="AV37" s="63">
        <f t="shared" si="4"/>
        <v>1500</v>
      </c>
      <c r="AW37" s="63">
        <v>0</v>
      </c>
      <c r="AX37" s="63">
        <f t="shared" si="5"/>
        <v>1500</v>
      </c>
      <c r="AY37" s="65">
        <v>21</v>
      </c>
    </row>
    <row r="38" ht="24" spans="1:51">
      <c r="A38" s="4"/>
      <c r="B38" s="4"/>
      <c r="C38" s="5" t="s">
        <v>141</v>
      </c>
      <c r="D38" s="6">
        <v>34</v>
      </c>
      <c r="E38" s="15" t="s">
        <v>146</v>
      </c>
      <c r="F38" s="8" t="str">
        <f>VLOOKUP(E38,[1]需科室上报名单!$A:$B,2,0)</f>
        <v>7AK356</v>
      </c>
      <c r="G38" s="6" t="str">
        <f>VLOOKUP(F38,[3]需科室上报名单!$B:$I,8,0)</f>
        <v>规培研究生</v>
      </c>
      <c r="H38" s="8" t="str">
        <f>VLOOKUP(F38,[3]需科室上报名单!$B:$D,3,0)</f>
        <v>放射肿瘤科</v>
      </c>
      <c r="I38" s="8" t="str">
        <f>VLOOKUP(F38,[3]需科室上报名单!$B:$F,5,0)</f>
        <v>2020年</v>
      </c>
      <c r="J38" s="31"/>
      <c r="K38" s="6" t="s">
        <v>106</v>
      </c>
      <c r="L38" s="6">
        <v>0</v>
      </c>
      <c r="M38" s="6">
        <v>0</v>
      </c>
      <c r="N38" s="6">
        <v>0</v>
      </c>
      <c r="O38" s="6">
        <v>160</v>
      </c>
      <c r="P38" s="30">
        <v>0</v>
      </c>
      <c r="Q38" s="30">
        <v>0</v>
      </c>
      <c r="R38" s="30">
        <v>1</v>
      </c>
      <c r="S38" s="30">
        <v>0</v>
      </c>
      <c r="T38" s="30">
        <v>0</v>
      </c>
      <c r="U38" s="43">
        <v>20</v>
      </c>
      <c r="V38" s="44">
        <f>VLOOKUP(F38,[9]毕教同事分值收集!B:X,23,0)</f>
        <v>100</v>
      </c>
      <c r="W38" s="44">
        <v>10</v>
      </c>
      <c r="X38" s="44">
        <v>80</v>
      </c>
      <c r="Y38" s="44">
        <v>60</v>
      </c>
      <c r="Z38" s="44">
        <v>90</v>
      </c>
      <c r="AA38" s="53">
        <v>20</v>
      </c>
      <c r="AB38" s="54">
        <f>VLOOKUP(F38,[9]毕教同事分值收集!B:R,17,0)</f>
        <v>100</v>
      </c>
      <c r="AC38" s="54">
        <f>VLOOKUP(F38,[9]毕教同事分值收集!B:T,19,0)</f>
        <v>150</v>
      </c>
      <c r="AD38" s="54">
        <f>VLOOKUP(F38,[9]毕教同事分值收集!B:V,21,0)</f>
        <v>100</v>
      </c>
      <c r="AE38" s="54">
        <f>VLOOKUP(F38,[9]毕教同事分值收集!B:Q,16,0)</f>
        <v>0</v>
      </c>
      <c r="AF38" s="54">
        <f>VLOOKUP(F38,[9]毕教同事分值收集!B:P,15,0)</f>
        <v>0</v>
      </c>
      <c r="AG38" s="54">
        <f>VLOOKUP(F38,[6]毕教同事分值收集!$B:$M,12,0)</f>
        <v>0</v>
      </c>
      <c r="AH38" s="54">
        <v>0</v>
      </c>
      <c r="AI38" s="54">
        <v>0</v>
      </c>
      <c r="AJ38" s="54">
        <v>0</v>
      </c>
      <c r="AK38" s="54">
        <v>0</v>
      </c>
      <c r="AL38" s="54">
        <v>0</v>
      </c>
      <c r="AM38" s="58">
        <f t="shared" si="0"/>
        <v>890</v>
      </c>
      <c r="AN38" s="54" t="str">
        <f>VLOOKUP(H38,'[2]最终 公布版'!$F:$AL,33,0)</f>
        <v>儿科+放射肿瘤科</v>
      </c>
      <c r="AO38" s="59">
        <f>SUMPRODUCT(($AN$4:$AN$1113=AN38)*($AM$4:$AM$1113&gt;AM38))+1</f>
        <v>8</v>
      </c>
      <c r="AP38" s="11">
        <f>COUNTIF(AN:AN,AN38)</f>
        <v>28</v>
      </c>
      <c r="AQ38" s="60">
        <f t="shared" si="1"/>
        <v>0.285714285714286</v>
      </c>
      <c r="AR38" s="11">
        <f t="shared" si="2"/>
        <v>1.25</v>
      </c>
      <c r="AS38" s="61">
        <v>1200</v>
      </c>
      <c r="AT38" s="62">
        <f>VLOOKUP(F38,[9]毕教同事分值收集!B:Y,24,0)</f>
        <v>21</v>
      </c>
      <c r="AU38" s="63">
        <f t="shared" si="3"/>
        <v>1500</v>
      </c>
      <c r="AV38" s="63">
        <f t="shared" si="4"/>
        <v>1500</v>
      </c>
      <c r="AW38" s="63">
        <v>0</v>
      </c>
      <c r="AX38" s="63">
        <f t="shared" si="5"/>
        <v>1500</v>
      </c>
      <c r="AY38" s="65">
        <v>21</v>
      </c>
    </row>
    <row r="39" ht="24" spans="1:51">
      <c r="A39" s="4"/>
      <c r="B39" s="4"/>
      <c r="C39" s="5" t="s">
        <v>141</v>
      </c>
      <c r="D39" s="6">
        <v>35</v>
      </c>
      <c r="E39" s="15" t="s">
        <v>147</v>
      </c>
      <c r="F39" s="8" t="str">
        <f>VLOOKUP(E39,[1]需科室上报名单!$A:$B,2,0)</f>
        <v>7AK354</v>
      </c>
      <c r="G39" s="6" t="str">
        <f>VLOOKUP(F39,[3]需科室上报名单!$B:$I,8,0)</f>
        <v>规培研究生</v>
      </c>
      <c r="H39" s="8" t="str">
        <f>VLOOKUP(F39,[3]需科室上报名单!$B:$D,3,0)</f>
        <v>放射肿瘤科</v>
      </c>
      <c r="I39" s="8" t="str">
        <f>VLOOKUP(F39,[3]需科室上报名单!$B:$F,5,0)</f>
        <v>2020年</v>
      </c>
      <c r="J39" s="31"/>
      <c r="K39" s="6" t="s">
        <v>106</v>
      </c>
      <c r="L39" s="6">
        <v>0</v>
      </c>
      <c r="M39" s="6">
        <v>0</v>
      </c>
      <c r="N39" s="6">
        <v>0</v>
      </c>
      <c r="O39" s="6">
        <v>160</v>
      </c>
      <c r="P39" s="30">
        <v>0</v>
      </c>
      <c r="Q39" s="30">
        <v>0</v>
      </c>
      <c r="R39" s="30">
        <v>1</v>
      </c>
      <c r="S39" s="30">
        <v>0</v>
      </c>
      <c r="T39" s="30">
        <v>0</v>
      </c>
      <c r="U39" s="43">
        <v>20</v>
      </c>
      <c r="V39" s="44">
        <f>VLOOKUP(F39,[9]毕教同事分值收集!B:X,23,0)</f>
        <v>100</v>
      </c>
      <c r="W39" s="44">
        <v>10</v>
      </c>
      <c r="X39" s="44">
        <v>80</v>
      </c>
      <c r="Y39" s="44">
        <v>60</v>
      </c>
      <c r="Z39" s="44">
        <v>90</v>
      </c>
      <c r="AA39" s="53">
        <v>20</v>
      </c>
      <c r="AB39" s="54">
        <f>VLOOKUP(F39,[9]毕教同事分值收集!B:R,17,0)</f>
        <v>100</v>
      </c>
      <c r="AC39" s="54">
        <f>VLOOKUP(F39,[9]毕教同事分值收集!B:T,19,0)</f>
        <v>150</v>
      </c>
      <c r="AD39" s="54">
        <f>VLOOKUP(F39,[9]毕教同事分值收集!B:V,21,0)</f>
        <v>100</v>
      </c>
      <c r="AE39" s="54">
        <f>VLOOKUP(F39,[9]毕教同事分值收集!B:Q,16,0)</f>
        <v>0</v>
      </c>
      <c r="AF39" s="54">
        <f>VLOOKUP(F39,[9]毕教同事分值收集!B:P,15,0)</f>
        <v>0</v>
      </c>
      <c r="AG39" s="54">
        <f>VLOOKUP(F39,[6]毕教同事分值收集!$B:$M,12,0)</f>
        <v>0</v>
      </c>
      <c r="AH39" s="54">
        <v>0</v>
      </c>
      <c r="AI39" s="54">
        <v>0</v>
      </c>
      <c r="AJ39" s="54">
        <v>0</v>
      </c>
      <c r="AK39" s="54">
        <v>0</v>
      </c>
      <c r="AL39" s="54">
        <v>0</v>
      </c>
      <c r="AM39" s="58">
        <f t="shared" si="0"/>
        <v>890</v>
      </c>
      <c r="AN39" s="54" t="str">
        <f>VLOOKUP(H39,'[2]最终 公布版'!$F:$AL,33,0)</f>
        <v>儿科+放射肿瘤科</v>
      </c>
      <c r="AO39" s="59">
        <f>SUMPRODUCT(($AN$4:$AN$1113=AN39)*($AM$4:$AM$1113&gt;AM39))+1</f>
        <v>8</v>
      </c>
      <c r="AP39" s="11">
        <f>COUNTIF(AN:AN,AN39)</f>
        <v>28</v>
      </c>
      <c r="AQ39" s="60">
        <f t="shared" si="1"/>
        <v>0.285714285714286</v>
      </c>
      <c r="AR39" s="11">
        <f t="shared" si="2"/>
        <v>1.25</v>
      </c>
      <c r="AS39" s="61">
        <v>1200</v>
      </c>
      <c r="AT39" s="62">
        <f>VLOOKUP(F39,[9]毕教同事分值收集!B:Y,24,0)</f>
        <v>21</v>
      </c>
      <c r="AU39" s="63">
        <f t="shared" si="3"/>
        <v>1500</v>
      </c>
      <c r="AV39" s="63">
        <f t="shared" si="4"/>
        <v>1500</v>
      </c>
      <c r="AW39" s="63">
        <v>0</v>
      </c>
      <c r="AX39" s="63">
        <f t="shared" si="5"/>
        <v>1500</v>
      </c>
      <c r="AY39" s="65">
        <v>21</v>
      </c>
    </row>
    <row r="40" ht="24" spans="1:51">
      <c r="A40" s="4"/>
      <c r="B40" s="4"/>
      <c r="C40" s="5" t="s">
        <v>120</v>
      </c>
      <c r="D40" s="6">
        <v>32</v>
      </c>
      <c r="E40" s="7" t="s">
        <v>148</v>
      </c>
      <c r="F40" s="8">
        <f>VLOOKUP(E40,[1]需科室上报名单!$A:$B,2,0)</f>
        <v>622033</v>
      </c>
      <c r="G40" s="6" t="s">
        <v>104</v>
      </c>
      <c r="H40" s="8" t="str">
        <f>VLOOKUP(F40,[3]需科室上报名单!$B:$D,3,0)</f>
        <v>放射肿瘤科</v>
      </c>
      <c r="I40" s="8" t="str">
        <f>VLOOKUP(F40,[3]需科室上报名单!$B:$F,5,0)</f>
        <v>2022年</v>
      </c>
      <c r="J40" s="31"/>
      <c r="K40" s="6" t="s">
        <v>106</v>
      </c>
      <c r="L40" s="6">
        <v>0</v>
      </c>
      <c r="M40" s="6">
        <v>0</v>
      </c>
      <c r="N40" s="6">
        <v>0</v>
      </c>
      <c r="O40" s="6">
        <v>160</v>
      </c>
      <c r="P40" s="30">
        <v>0</v>
      </c>
      <c r="Q40" s="45">
        <v>2</v>
      </c>
      <c r="R40" s="45">
        <v>1</v>
      </c>
      <c r="S40" s="45">
        <v>0</v>
      </c>
      <c r="T40" s="45">
        <v>0</v>
      </c>
      <c r="U40" s="43">
        <v>60</v>
      </c>
      <c r="V40" s="44">
        <f>VLOOKUP(F40,[9]毕教同事分值收集!B:X,23,0)</f>
        <v>100</v>
      </c>
      <c r="W40" s="44">
        <v>10</v>
      </c>
      <c r="X40" s="44">
        <v>40</v>
      </c>
      <c r="Y40" s="44">
        <v>120</v>
      </c>
      <c r="Z40" s="44">
        <v>60</v>
      </c>
      <c r="AA40" s="53">
        <v>0</v>
      </c>
      <c r="AB40" s="54">
        <f>VLOOKUP(F40,[9]毕教同事分值收集!B:R,17,0)</f>
        <v>100</v>
      </c>
      <c r="AC40" s="54">
        <f>VLOOKUP(F40,[9]毕教同事分值收集!B:T,19,0)</f>
        <v>150</v>
      </c>
      <c r="AD40" s="54">
        <f>VLOOKUP(F40,[9]毕教同事分值收集!B:V,21,0)</f>
        <v>100</v>
      </c>
      <c r="AE40" s="54">
        <f>VLOOKUP(F40,[9]毕教同事分值收集!B:Q,16,0)</f>
        <v>0</v>
      </c>
      <c r="AF40" s="54">
        <f>VLOOKUP(F40,[9]毕教同事分值收集!B:P,15,0)</f>
        <v>0</v>
      </c>
      <c r="AG40" s="54">
        <f>VLOOKUP(F40,[6]毕教同事分值收集!$B:$M,12,0)</f>
        <v>-20</v>
      </c>
      <c r="AH40" s="54">
        <v>0</v>
      </c>
      <c r="AI40" s="54">
        <v>0</v>
      </c>
      <c r="AJ40" s="54">
        <v>0</v>
      </c>
      <c r="AK40" s="54">
        <v>0</v>
      </c>
      <c r="AL40" s="54">
        <v>0</v>
      </c>
      <c r="AM40" s="58">
        <f t="shared" si="0"/>
        <v>880</v>
      </c>
      <c r="AN40" s="54" t="str">
        <f>VLOOKUP(H40,'[2]最终 公布版'!$F:$AL,33,0)</f>
        <v>儿科+放射肿瘤科</v>
      </c>
      <c r="AO40" s="59">
        <f>SUMPRODUCT(($AN$4:$AN$1113=AN40)*($AM$4:$AM$1113&gt;AM40))+1</f>
        <v>10</v>
      </c>
      <c r="AP40" s="11">
        <f>COUNTIF(AN:AN,AN40)</f>
        <v>28</v>
      </c>
      <c r="AQ40" s="60">
        <f t="shared" si="1"/>
        <v>0.357142857142857</v>
      </c>
      <c r="AR40" s="11">
        <f t="shared" si="2"/>
        <v>1.25</v>
      </c>
      <c r="AS40" s="61">
        <v>1200</v>
      </c>
      <c r="AT40" s="62">
        <f>VLOOKUP(F40,[9]毕教同事分值收集!B:Y,24,0)</f>
        <v>21</v>
      </c>
      <c r="AU40" s="63">
        <f t="shared" si="3"/>
        <v>1500</v>
      </c>
      <c r="AV40" s="63">
        <f t="shared" si="4"/>
        <v>1500</v>
      </c>
      <c r="AW40" s="63">
        <v>0</v>
      </c>
      <c r="AX40" s="63">
        <f t="shared" si="5"/>
        <v>1500</v>
      </c>
      <c r="AY40" s="65">
        <v>21</v>
      </c>
    </row>
    <row r="41" ht="24" spans="1:51">
      <c r="A41" s="4"/>
      <c r="B41" s="4"/>
      <c r="C41" s="5" t="s">
        <v>138</v>
      </c>
      <c r="D41" s="6">
        <v>37</v>
      </c>
      <c r="E41" s="15" t="s">
        <v>149</v>
      </c>
      <c r="F41" s="8" t="str">
        <f>VLOOKUP(E41,[1]需科室上报名单!$A:$B,2,0)</f>
        <v>7AK360</v>
      </c>
      <c r="G41" s="6" t="str">
        <f>VLOOKUP(F41,[3]需科室上报名单!$B:$I,8,0)</f>
        <v>规培研究生</v>
      </c>
      <c r="H41" s="8" t="str">
        <f>VLOOKUP(F41,[3]需科室上报名单!$B:$D,3,0)</f>
        <v>放射肿瘤科</v>
      </c>
      <c r="I41" s="8" t="str">
        <f>VLOOKUP(F41,[3]需科室上报名单!$B:$F,5,0)</f>
        <v>2020年</v>
      </c>
      <c r="J41" s="31"/>
      <c r="K41" s="6" t="s">
        <v>106</v>
      </c>
      <c r="L41" s="6">
        <v>0</v>
      </c>
      <c r="M41" s="6">
        <v>0</v>
      </c>
      <c r="N41" s="6">
        <v>0</v>
      </c>
      <c r="O41" s="6">
        <v>160</v>
      </c>
      <c r="P41" s="30">
        <v>0</v>
      </c>
      <c r="Q41" s="30">
        <v>0</v>
      </c>
      <c r="R41" s="30">
        <v>0</v>
      </c>
      <c r="S41" s="30">
        <v>0</v>
      </c>
      <c r="T41" s="30">
        <v>0</v>
      </c>
      <c r="U41" s="43">
        <v>0</v>
      </c>
      <c r="V41" s="44">
        <f>VLOOKUP(F41,[9]毕教同事分值收集!B:X,23,0)</f>
        <v>100</v>
      </c>
      <c r="W41" s="44">
        <v>10</v>
      </c>
      <c r="X41" s="44">
        <v>80</v>
      </c>
      <c r="Y41" s="44">
        <v>60</v>
      </c>
      <c r="Z41" s="44">
        <v>120</v>
      </c>
      <c r="AA41" s="53">
        <v>0</v>
      </c>
      <c r="AB41" s="54">
        <f>VLOOKUP(F41,[9]毕教同事分值收集!B:R,17,0)</f>
        <v>100</v>
      </c>
      <c r="AC41" s="54">
        <f>VLOOKUP(F41,[9]毕教同事分值收集!B:T,19,0)</f>
        <v>150</v>
      </c>
      <c r="AD41" s="54">
        <f>VLOOKUP(F41,[9]毕教同事分值收集!B:V,21,0)</f>
        <v>100</v>
      </c>
      <c r="AE41" s="54">
        <f>VLOOKUP(F41,[9]毕教同事分值收集!B:Q,16,0)</f>
        <v>0</v>
      </c>
      <c r="AF41" s="54">
        <f>VLOOKUP(F41,[9]毕教同事分值收集!B:P,15,0)</f>
        <v>0</v>
      </c>
      <c r="AG41" s="54">
        <f>VLOOKUP(F41,[6]毕教同事分值收集!$B:$M,12,0)</f>
        <v>0</v>
      </c>
      <c r="AH41" s="54">
        <v>0</v>
      </c>
      <c r="AI41" s="54">
        <v>0</v>
      </c>
      <c r="AJ41" s="54">
        <v>0</v>
      </c>
      <c r="AK41" s="54">
        <v>0</v>
      </c>
      <c r="AL41" s="54">
        <v>0</v>
      </c>
      <c r="AM41" s="58">
        <f t="shared" si="0"/>
        <v>880</v>
      </c>
      <c r="AN41" s="54" t="str">
        <f>VLOOKUP(H41,'[2]最终 公布版'!$F:$AL,33,0)</f>
        <v>儿科+放射肿瘤科</v>
      </c>
      <c r="AO41" s="59">
        <f>SUMPRODUCT(($AN$4:$AN$1113=AN41)*($AM$4:$AM$1113&gt;AM41))+1</f>
        <v>10</v>
      </c>
      <c r="AP41" s="11">
        <f>COUNTIF(AN:AN,AN41)</f>
        <v>28</v>
      </c>
      <c r="AQ41" s="60">
        <f t="shared" si="1"/>
        <v>0.357142857142857</v>
      </c>
      <c r="AR41" s="11">
        <f t="shared" si="2"/>
        <v>1.25</v>
      </c>
      <c r="AS41" s="61">
        <v>1200</v>
      </c>
      <c r="AT41" s="62">
        <f>VLOOKUP(F41,[9]毕教同事分值收集!B:Y,24,0)</f>
        <v>21</v>
      </c>
      <c r="AU41" s="63">
        <f t="shared" si="3"/>
        <v>1500</v>
      </c>
      <c r="AV41" s="63">
        <f t="shared" si="4"/>
        <v>1500</v>
      </c>
      <c r="AW41" s="63">
        <v>0</v>
      </c>
      <c r="AX41" s="63">
        <f t="shared" si="5"/>
        <v>1500</v>
      </c>
      <c r="AY41" s="65">
        <v>21</v>
      </c>
    </row>
    <row r="42" spans="1:51">
      <c r="A42" s="4"/>
      <c r="B42" s="4"/>
      <c r="C42" s="5" t="s">
        <v>136</v>
      </c>
      <c r="D42" s="6">
        <v>36</v>
      </c>
      <c r="E42" s="18" t="s">
        <v>150</v>
      </c>
      <c r="F42" s="8" t="str">
        <f>VLOOKUP(E42,[1]需科室上报名单!$A:$B,2,0)</f>
        <v>7AK238</v>
      </c>
      <c r="G42" s="6" t="str">
        <f>VLOOKUP(F42,[3]需科室上报名单!$B:$I,8,0)</f>
        <v>规培研究生</v>
      </c>
      <c r="H42" s="8" t="str">
        <f>VLOOKUP(F42,[3]需科室上报名单!$B:$D,3,0)</f>
        <v>儿科</v>
      </c>
      <c r="I42" s="8" t="str">
        <f>VLOOKUP(F42,[3]需科室上报名单!$B:$F,5,0)</f>
        <v>2020年</v>
      </c>
      <c r="J42" s="31"/>
      <c r="K42" s="32" t="s">
        <v>106</v>
      </c>
      <c r="L42" s="6">
        <v>0</v>
      </c>
      <c r="M42" s="6">
        <v>0</v>
      </c>
      <c r="N42" s="6">
        <v>0</v>
      </c>
      <c r="O42" s="33">
        <v>160</v>
      </c>
      <c r="P42" s="34">
        <v>0</v>
      </c>
      <c r="Q42" s="46">
        <v>0</v>
      </c>
      <c r="R42" s="46">
        <v>4</v>
      </c>
      <c r="S42" s="34">
        <v>0</v>
      </c>
      <c r="T42" s="34">
        <v>0</v>
      </c>
      <c r="U42" s="43">
        <v>80</v>
      </c>
      <c r="V42" s="44">
        <f>VLOOKUP(F42,[9]毕教同事分值收集!B:X,23,0)</f>
        <v>100</v>
      </c>
      <c r="W42" s="47">
        <v>10</v>
      </c>
      <c r="X42" s="47">
        <v>80</v>
      </c>
      <c r="Y42" s="47">
        <v>60</v>
      </c>
      <c r="Z42" s="47">
        <v>0</v>
      </c>
      <c r="AA42" s="55">
        <v>40</v>
      </c>
      <c r="AB42" s="54">
        <f>VLOOKUP(F42,[9]毕教同事分值收集!B:R,17,0)</f>
        <v>100</v>
      </c>
      <c r="AC42" s="54">
        <f>VLOOKUP(F42,[9]毕教同事分值收集!B:T,19,0)</f>
        <v>150</v>
      </c>
      <c r="AD42" s="54">
        <f>VLOOKUP(F42,[9]毕教同事分值收集!B:V,21,0)</f>
        <v>100</v>
      </c>
      <c r="AE42" s="54">
        <f>VLOOKUP(F42,[9]毕教同事分值收集!B:Q,16,0)</f>
        <v>0</v>
      </c>
      <c r="AF42" s="54">
        <f>VLOOKUP(F42,[9]毕教同事分值收集!B:P,15,0)</f>
        <v>0</v>
      </c>
      <c r="AG42" s="54">
        <f>VLOOKUP(F42,[6]毕教同事分值收集!$B:$M,12,0)</f>
        <v>-20</v>
      </c>
      <c r="AH42" s="54">
        <v>0</v>
      </c>
      <c r="AI42" s="54">
        <v>0</v>
      </c>
      <c r="AJ42" s="54">
        <v>0</v>
      </c>
      <c r="AK42" s="54">
        <v>0</v>
      </c>
      <c r="AL42" s="54">
        <v>0</v>
      </c>
      <c r="AM42" s="58">
        <f t="shared" si="0"/>
        <v>860</v>
      </c>
      <c r="AN42" s="54" t="str">
        <f>VLOOKUP(H42,'[2]最终 公布版'!$F:$AL,33,0)</f>
        <v>儿科+放射肿瘤科</v>
      </c>
      <c r="AO42" s="59">
        <f>SUMPRODUCT(($AN$4:$AN$1113=AN42)*($AM$4:$AM$1113&gt;AM42))+1</f>
        <v>12</v>
      </c>
      <c r="AP42" s="11">
        <f>COUNTIF(AN:AN,AN42)</f>
        <v>28</v>
      </c>
      <c r="AQ42" s="60">
        <f t="shared" si="1"/>
        <v>0.428571428571429</v>
      </c>
      <c r="AR42" s="11">
        <f t="shared" si="2"/>
        <v>1</v>
      </c>
      <c r="AS42" s="61">
        <v>1200</v>
      </c>
      <c r="AT42" s="62">
        <f>VLOOKUP(F42,[9]毕教同事分值收集!B:Y,24,0)</f>
        <v>21</v>
      </c>
      <c r="AU42" s="63">
        <f t="shared" si="3"/>
        <v>1200</v>
      </c>
      <c r="AV42" s="63">
        <f t="shared" si="4"/>
        <v>1200</v>
      </c>
      <c r="AW42" s="63">
        <v>0</v>
      </c>
      <c r="AX42" s="63">
        <f t="shared" si="5"/>
        <v>1200</v>
      </c>
      <c r="AY42" s="65">
        <v>21</v>
      </c>
    </row>
    <row r="43" ht="24" spans="1:51">
      <c r="A43" s="4"/>
      <c r="B43" s="4"/>
      <c r="C43" s="5" t="s">
        <v>138</v>
      </c>
      <c r="D43" s="6">
        <v>38</v>
      </c>
      <c r="E43" s="15" t="s">
        <v>151</v>
      </c>
      <c r="F43" s="8" t="str">
        <f>VLOOKUP(E43,[1]需科室上报名单!$A:$B,2,0)</f>
        <v>7AK355</v>
      </c>
      <c r="G43" s="6" t="str">
        <f>VLOOKUP(F43,[3]需科室上报名单!$B:$I,8,0)</f>
        <v>规培研究生</v>
      </c>
      <c r="H43" s="8" t="str">
        <f>VLOOKUP(F43,[3]需科室上报名单!$B:$D,3,0)</f>
        <v>放射肿瘤科</v>
      </c>
      <c r="I43" s="8" t="str">
        <f>VLOOKUP(F43,[3]需科室上报名单!$B:$F,5,0)</f>
        <v>2020年</v>
      </c>
      <c r="J43" s="31"/>
      <c r="K43" s="6" t="s">
        <v>106</v>
      </c>
      <c r="L43" s="6">
        <v>0</v>
      </c>
      <c r="M43" s="6">
        <v>0</v>
      </c>
      <c r="N43" s="6">
        <v>0</v>
      </c>
      <c r="O43" s="6">
        <v>160</v>
      </c>
      <c r="P43" s="30">
        <v>0</v>
      </c>
      <c r="Q43" s="30">
        <v>0</v>
      </c>
      <c r="R43" s="30">
        <v>0</v>
      </c>
      <c r="S43" s="30">
        <v>0</v>
      </c>
      <c r="T43" s="30">
        <v>0</v>
      </c>
      <c r="U43" s="43">
        <v>0</v>
      </c>
      <c r="V43" s="44">
        <f>VLOOKUP(F43,[9]毕教同事分值收集!B:X,23,0)</f>
        <v>100</v>
      </c>
      <c r="W43" s="44">
        <v>10</v>
      </c>
      <c r="X43" s="44">
        <v>80</v>
      </c>
      <c r="Y43" s="44">
        <v>60</v>
      </c>
      <c r="Z43" s="44">
        <v>120</v>
      </c>
      <c r="AA43" s="53">
        <v>0</v>
      </c>
      <c r="AB43" s="54">
        <f>VLOOKUP(F43,[9]毕教同事分值收集!B:R,17,0)</f>
        <v>100</v>
      </c>
      <c r="AC43" s="54">
        <f>VLOOKUP(F43,[9]毕教同事分值收集!B:T,19,0)</f>
        <v>150</v>
      </c>
      <c r="AD43" s="54">
        <f>VLOOKUP(F43,[9]毕教同事分值收集!B:V,21,0)</f>
        <v>100</v>
      </c>
      <c r="AE43" s="54">
        <f>VLOOKUP(F43,[9]毕教同事分值收集!B:Q,16,0)</f>
        <v>0</v>
      </c>
      <c r="AF43" s="54">
        <f>VLOOKUP(F43,[9]毕教同事分值收集!B:P,15,0)</f>
        <v>0</v>
      </c>
      <c r="AG43" s="54">
        <f>VLOOKUP(F43,[6]毕教同事分值收集!$B:$M,12,0)</f>
        <v>-20</v>
      </c>
      <c r="AH43" s="54">
        <v>0</v>
      </c>
      <c r="AI43" s="54">
        <v>0</v>
      </c>
      <c r="AJ43" s="54">
        <v>0</v>
      </c>
      <c r="AK43" s="54">
        <v>0</v>
      </c>
      <c r="AL43" s="54">
        <v>0</v>
      </c>
      <c r="AM43" s="58">
        <f t="shared" si="0"/>
        <v>860</v>
      </c>
      <c r="AN43" s="54" t="str">
        <f>VLOOKUP(H43,'[2]最终 公布版'!$F:$AL,33,0)</f>
        <v>儿科+放射肿瘤科</v>
      </c>
      <c r="AO43" s="59">
        <f>SUMPRODUCT(($AN$4:$AN$1113=AN43)*($AM$4:$AM$1113&gt;AM43))+1</f>
        <v>12</v>
      </c>
      <c r="AP43" s="11">
        <f>COUNTIF(AN:AN,AN43)</f>
        <v>28</v>
      </c>
      <c r="AQ43" s="60">
        <f t="shared" si="1"/>
        <v>0.428571428571429</v>
      </c>
      <c r="AR43" s="11">
        <f t="shared" si="2"/>
        <v>1</v>
      </c>
      <c r="AS43" s="61">
        <v>1200</v>
      </c>
      <c r="AT43" s="62">
        <f>VLOOKUP(F43,[9]毕教同事分值收集!B:Y,24,0)</f>
        <v>21</v>
      </c>
      <c r="AU43" s="63">
        <f t="shared" si="3"/>
        <v>1200</v>
      </c>
      <c r="AV43" s="63">
        <f t="shared" si="4"/>
        <v>1200</v>
      </c>
      <c r="AW43" s="63">
        <v>0</v>
      </c>
      <c r="AX43" s="63">
        <f t="shared" si="5"/>
        <v>1200</v>
      </c>
      <c r="AY43" s="65">
        <v>21</v>
      </c>
    </row>
    <row r="44" ht="24" spans="1:51">
      <c r="A44" s="4"/>
      <c r="B44" s="4"/>
      <c r="C44" s="5" t="s">
        <v>138</v>
      </c>
      <c r="D44" s="6">
        <v>39</v>
      </c>
      <c r="E44" s="15" t="s">
        <v>152</v>
      </c>
      <c r="F44" s="8" t="str">
        <f>VLOOKUP(E44,[1]需科室上报名单!$A:$B,2,0)</f>
        <v>7AK359</v>
      </c>
      <c r="G44" s="6" t="str">
        <f>VLOOKUP(F44,[3]需科室上报名单!$B:$I,8,0)</f>
        <v>规培研究生</v>
      </c>
      <c r="H44" s="8" t="str">
        <f>VLOOKUP(F44,[3]需科室上报名单!$B:$D,3,0)</f>
        <v>放射肿瘤科</v>
      </c>
      <c r="I44" s="8" t="str">
        <f>VLOOKUP(F44,[3]需科室上报名单!$B:$F,5,0)</f>
        <v>2020年</v>
      </c>
      <c r="J44" s="31"/>
      <c r="K44" s="6" t="s">
        <v>106</v>
      </c>
      <c r="L44" s="6">
        <v>0</v>
      </c>
      <c r="M44" s="6">
        <v>0</v>
      </c>
      <c r="N44" s="6">
        <v>0</v>
      </c>
      <c r="O44" s="6">
        <v>160</v>
      </c>
      <c r="P44" s="30">
        <v>0</v>
      </c>
      <c r="Q44" s="30">
        <v>0</v>
      </c>
      <c r="R44" s="30">
        <v>0</v>
      </c>
      <c r="S44" s="30">
        <v>0</v>
      </c>
      <c r="T44" s="30">
        <v>0</v>
      </c>
      <c r="U44" s="43">
        <v>0</v>
      </c>
      <c r="V44" s="44">
        <f>VLOOKUP(F44,[9]毕教同事分值收集!B:X,23,0)</f>
        <v>100</v>
      </c>
      <c r="W44" s="44">
        <v>10</v>
      </c>
      <c r="X44" s="44">
        <v>80</v>
      </c>
      <c r="Y44" s="44">
        <v>60</v>
      </c>
      <c r="Z44" s="44">
        <v>120</v>
      </c>
      <c r="AA44" s="53">
        <v>0</v>
      </c>
      <c r="AB44" s="54">
        <f>VLOOKUP(F44,[9]毕教同事分值收集!B:R,17,0)</f>
        <v>100</v>
      </c>
      <c r="AC44" s="54">
        <f>VLOOKUP(F44,[9]毕教同事分值收集!B:T,19,0)</f>
        <v>150</v>
      </c>
      <c r="AD44" s="54">
        <f>VLOOKUP(F44,[9]毕教同事分值收集!B:V,21,0)</f>
        <v>100</v>
      </c>
      <c r="AE44" s="54">
        <f>VLOOKUP(F44,[9]毕教同事分值收集!B:Q,16,0)</f>
        <v>0</v>
      </c>
      <c r="AF44" s="54">
        <f>VLOOKUP(F44,[9]毕教同事分值收集!B:P,15,0)</f>
        <v>0</v>
      </c>
      <c r="AG44" s="54">
        <f>VLOOKUP(F44,[6]毕教同事分值收集!$B:$M,12,0)</f>
        <v>-60</v>
      </c>
      <c r="AH44" s="54">
        <v>0</v>
      </c>
      <c r="AI44" s="54">
        <v>0</v>
      </c>
      <c r="AJ44" s="54">
        <v>0</v>
      </c>
      <c r="AK44" s="54">
        <v>0</v>
      </c>
      <c r="AL44" s="54">
        <v>0</v>
      </c>
      <c r="AM44" s="58">
        <f t="shared" si="0"/>
        <v>820</v>
      </c>
      <c r="AN44" s="54" t="str">
        <f>VLOOKUP(H44,'[2]最终 公布版'!$F:$AL,33,0)</f>
        <v>儿科+放射肿瘤科</v>
      </c>
      <c r="AO44" s="59">
        <f>SUMPRODUCT(($AN$4:$AN$1113=AN44)*($AM$4:$AM$1113&gt;AM44))+1</f>
        <v>14</v>
      </c>
      <c r="AP44" s="11">
        <f>COUNTIF(AN:AN,AN44)</f>
        <v>28</v>
      </c>
      <c r="AQ44" s="60">
        <f t="shared" si="1"/>
        <v>0.5</v>
      </c>
      <c r="AR44" s="11">
        <f t="shared" si="2"/>
        <v>1</v>
      </c>
      <c r="AS44" s="61">
        <v>1200</v>
      </c>
      <c r="AT44" s="62">
        <f>VLOOKUP(F44,[9]毕教同事分值收集!B:Y,24,0)</f>
        <v>21</v>
      </c>
      <c r="AU44" s="63">
        <f t="shared" si="3"/>
        <v>1200</v>
      </c>
      <c r="AV44" s="63">
        <f t="shared" si="4"/>
        <v>1200</v>
      </c>
      <c r="AW44" s="63">
        <v>0</v>
      </c>
      <c r="AX44" s="63">
        <f t="shared" si="5"/>
        <v>1200</v>
      </c>
      <c r="AY44" s="65">
        <v>21</v>
      </c>
    </row>
    <row r="45" ht="24" spans="1:51">
      <c r="A45" s="4"/>
      <c r="B45" s="4"/>
      <c r="C45" s="5" t="s">
        <v>141</v>
      </c>
      <c r="D45" s="6">
        <v>40</v>
      </c>
      <c r="E45" s="19" t="s">
        <v>153</v>
      </c>
      <c r="F45" s="8" t="str">
        <f>VLOOKUP(E45,[1]需科室上报名单!$A:$B,2,0)</f>
        <v>7AM331</v>
      </c>
      <c r="G45" s="6" t="str">
        <f>VLOOKUP(F45,[3]需科室上报名单!$B:$I,8,0)</f>
        <v>规培研究生</v>
      </c>
      <c r="H45" s="8" t="str">
        <f>VLOOKUP(F45,[3]需科室上报名单!$B:$D,3,0)</f>
        <v>放射肿瘤科</v>
      </c>
      <c r="I45" s="8" t="str">
        <f>VLOOKUP(F45,[3]需科室上报名单!$B:$F,5,0)</f>
        <v>2021年</v>
      </c>
      <c r="J45" s="31"/>
      <c r="K45" s="6" t="s">
        <v>106</v>
      </c>
      <c r="L45" s="6">
        <v>0</v>
      </c>
      <c r="M45" s="6">
        <v>0</v>
      </c>
      <c r="N45" s="6">
        <v>0</v>
      </c>
      <c r="O45" s="6">
        <v>160</v>
      </c>
      <c r="P45" s="30">
        <v>0</v>
      </c>
      <c r="Q45" s="30">
        <v>0</v>
      </c>
      <c r="R45" s="30">
        <v>2</v>
      </c>
      <c r="S45" s="30">
        <v>0</v>
      </c>
      <c r="T45" s="30">
        <v>0</v>
      </c>
      <c r="U45" s="43">
        <v>40</v>
      </c>
      <c r="V45" s="44">
        <f>VLOOKUP(F45,[9]毕教同事分值收集!B:X,23,0)</f>
        <v>100</v>
      </c>
      <c r="W45" s="44">
        <v>10</v>
      </c>
      <c r="X45" s="44">
        <v>80</v>
      </c>
      <c r="Y45" s="44">
        <v>60</v>
      </c>
      <c r="Z45" s="44">
        <v>90</v>
      </c>
      <c r="AA45" s="53">
        <v>20</v>
      </c>
      <c r="AB45" s="54">
        <f>VLOOKUP(F45,[9]毕教同事分值收集!B:R,17,0)</f>
        <v>100</v>
      </c>
      <c r="AC45" s="54">
        <f>VLOOKUP(F45,[9]毕教同事分值收集!B:T,19,0)</f>
        <v>150</v>
      </c>
      <c r="AD45" s="54">
        <f>VLOOKUP(F45,[9]毕教同事分值收集!B:V,21,0)</f>
        <v>0</v>
      </c>
      <c r="AE45" s="54">
        <f>VLOOKUP(F45,[9]毕教同事分值收集!B:Q,16,0)</f>
        <v>0</v>
      </c>
      <c r="AF45" s="54">
        <f>VLOOKUP(F45,[9]毕教同事分值收集!B:P,15,0)</f>
        <v>0</v>
      </c>
      <c r="AG45" s="54">
        <f>VLOOKUP(F45,[6]毕教同事分值收集!$B:$M,12,0)</f>
        <v>-60</v>
      </c>
      <c r="AH45" s="54">
        <v>0</v>
      </c>
      <c r="AI45" s="54">
        <v>0</v>
      </c>
      <c r="AJ45" s="54">
        <v>0</v>
      </c>
      <c r="AK45" s="54">
        <v>0</v>
      </c>
      <c r="AL45" s="54">
        <v>0</v>
      </c>
      <c r="AM45" s="58">
        <f t="shared" si="0"/>
        <v>750</v>
      </c>
      <c r="AN45" s="54" t="str">
        <f>VLOOKUP(H45,'[2]最终 公布版'!$F:$AL,33,0)</f>
        <v>儿科+放射肿瘤科</v>
      </c>
      <c r="AO45" s="59">
        <f>SUMPRODUCT(($AN$4:$AN$1113=AN45)*($AM$4:$AM$1113&gt;AM45))+1</f>
        <v>15</v>
      </c>
      <c r="AP45" s="11">
        <f>COUNTIF(AN:AN,AN45)</f>
        <v>28</v>
      </c>
      <c r="AQ45" s="60">
        <f t="shared" si="1"/>
        <v>0.535714285714286</v>
      </c>
      <c r="AR45" s="11">
        <f t="shared" si="2"/>
        <v>1</v>
      </c>
      <c r="AS45" s="61">
        <v>1200</v>
      </c>
      <c r="AT45" s="62">
        <f>VLOOKUP(F45,[9]毕教同事分值收集!B:Y,24,0)</f>
        <v>21</v>
      </c>
      <c r="AU45" s="63">
        <f t="shared" si="3"/>
        <v>1200</v>
      </c>
      <c r="AV45" s="63">
        <f t="shared" si="4"/>
        <v>1200</v>
      </c>
      <c r="AW45" s="63">
        <v>0</v>
      </c>
      <c r="AX45" s="63">
        <f t="shared" si="5"/>
        <v>1200</v>
      </c>
      <c r="AY45" s="65">
        <v>21</v>
      </c>
    </row>
    <row r="46" spans="1:51">
      <c r="A46" s="4"/>
      <c r="B46" s="4"/>
      <c r="C46" s="5" t="s">
        <v>136</v>
      </c>
      <c r="D46" s="6">
        <v>43</v>
      </c>
      <c r="E46" s="16" t="s">
        <v>154</v>
      </c>
      <c r="F46" s="8" t="str">
        <f>VLOOKUP(E46,[1]需科室上报名单!$A:$B,2,0)</f>
        <v>7AO260</v>
      </c>
      <c r="G46" s="6" t="str">
        <f>VLOOKUP(F46,[3]需科室上报名单!$B:$I,8,0)</f>
        <v>规培研究生</v>
      </c>
      <c r="H46" s="8" t="str">
        <f>VLOOKUP(F46,[3]需科室上报名单!$B:$D,3,0)</f>
        <v>儿科</v>
      </c>
      <c r="I46" s="8" t="str">
        <f>VLOOKUP(F46,[3]需科室上报名单!$B:$F,5,0)</f>
        <v>2022年</v>
      </c>
      <c r="J46" s="31"/>
      <c r="K46" s="32" t="s">
        <v>106</v>
      </c>
      <c r="L46" s="6">
        <v>0</v>
      </c>
      <c r="M46" s="6">
        <v>0</v>
      </c>
      <c r="N46" s="6">
        <v>0</v>
      </c>
      <c r="O46" s="33">
        <v>160</v>
      </c>
      <c r="P46" s="34">
        <v>0</v>
      </c>
      <c r="Q46" s="46">
        <v>6</v>
      </c>
      <c r="R46" s="46">
        <v>5</v>
      </c>
      <c r="S46" s="34">
        <v>0</v>
      </c>
      <c r="T46" s="34">
        <v>0</v>
      </c>
      <c r="U46" s="43">
        <v>220</v>
      </c>
      <c r="V46" s="44">
        <f>VLOOKUP(F46,[9]毕教同事分值收集!B:X,23,0)</f>
        <v>100</v>
      </c>
      <c r="W46" s="47">
        <v>10</v>
      </c>
      <c r="X46" s="47">
        <v>80</v>
      </c>
      <c r="Y46" s="47">
        <v>60</v>
      </c>
      <c r="Z46" s="47">
        <v>30</v>
      </c>
      <c r="AA46" s="55">
        <v>20</v>
      </c>
      <c r="AB46" s="54">
        <f>VLOOKUP(F46,[9]毕教同事分值收集!B:R,17,0)</f>
        <v>0</v>
      </c>
      <c r="AC46" s="54">
        <f>VLOOKUP(F46,[9]毕教同事分值收集!B:T,19,0)</f>
        <v>0</v>
      </c>
      <c r="AD46" s="54">
        <f>VLOOKUP(F46,[9]毕教同事分值收集!B:V,21,0)</f>
        <v>0</v>
      </c>
      <c r="AE46" s="54">
        <f>VLOOKUP(F46,[9]毕教同事分值收集!B:Q,16,0)</f>
        <v>0</v>
      </c>
      <c r="AF46" s="54">
        <f>VLOOKUP(F46,[9]毕教同事分值收集!B:P,15,0)</f>
        <v>20</v>
      </c>
      <c r="AG46" s="54">
        <f>VLOOKUP(F46,[6]毕教同事分值收集!$B:$M,12,0)</f>
        <v>0</v>
      </c>
      <c r="AH46" s="54">
        <v>0</v>
      </c>
      <c r="AI46" s="54">
        <v>0</v>
      </c>
      <c r="AJ46" s="54">
        <v>0</v>
      </c>
      <c r="AK46" s="54">
        <v>0</v>
      </c>
      <c r="AL46" s="54">
        <v>0</v>
      </c>
      <c r="AM46" s="58">
        <f t="shared" si="0"/>
        <v>700</v>
      </c>
      <c r="AN46" s="54" t="str">
        <f>VLOOKUP(H46,'[2]最终 公布版'!$F:$AL,33,0)</f>
        <v>儿科+放射肿瘤科</v>
      </c>
      <c r="AO46" s="59">
        <f>SUMPRODUCT(($AN$4:$AN$1113=AN46)*($AM$4:$AM$1113&gt;AM46))+1</f>
        <v>16</v>
      </c>
      <c r="AP46" s="11">
        <f>COUNTIF(AN:AN,AN46)</f>
        <v>28</v>
      </c>
      <c r="AQ46" s="60">
        <f t="shared" si="1"/>
        <v>0.571428571428571</v>
      </c>
      <c r="AR46" s="11">
        <f t="shared" si="2"/>
        <v>1</v>
      </c>
      <c r="AS46" s="61">
        <v>1200</v>
      </c>
      <c r="AT46" s="62">
        <f>VLOOKUP(F46,[9]毕教同事分值收集!B:Y,24,0)</f>
        <v>21</v>
      </c>
      <c r="AU46" s="63">
        <f t="shared" si="3"/>
        <v>1200</v>
      </c>
      <c r="AV46" s="63">
        <f t="shared" si="4"/>
        <v>1200</v>
      </c>
      <c r="AW46" s="63">
        <v>0</v>
      </c>
      <c r="AX46" s="63">
        <f t="shared" si="5"/>
        <v>1200</v>
      </c>
      <c r="AY46" s="65">
        <v>21</v>
      </c>
    </row>
    <row r="47" spans="1:51">
      <c r="A47" s="4"/>
      <c r="B47" s="4"/>
      <c r="C47" s="5" t="s">
        <v>136</v>
      </c>
      <c r="D47" s="6">
        <v>41</v>
      </c>
      <c r="E47" s="16" t="s">
        <v>155</v>
      </c>
      <c r="F47" s="8" t="str">
        <f>VLOOKUP(E47,[1]需科室上报名单!$A:$B,2,0)</f>
        <v>727L56</v>
      </c>
      <c r="G47" s="6" t="s">
        <v>104</v>
      </c>
      <c r="H47" s="8" t="str">
        <f>VLOOKUP(F47,[3]需科室上报名单!$B:$D,3,0)</f>
        <v>儿科</v>
      </c>
      <c r="I47" s="8" t="str">
        <f>VLOOKUP(F47,[3]需科室上报名单!$B:$F,5,0)</f>
        <v>2021年</v>
      </c>
      <c r="J47" s="31"/>
      <c r="K47" s="32" t="s">
        <v>106</v>
      </c>
      <c r="L47" s="6">
        <v>0</v>
      </c>
      <c r="M47" s="6">
        <v>0</v>
      </c>
      <c r="N47" s="6">
        <v>0</v>
      </c>
      <c r="O47" s="33">
        <v>160</v>
      </c>
      <c r="P47" s="34">
        <v>0</v>
      </c>
      <c r="Q47" s="46">
        <v>6</v>
      </c>
      <c r="R47" s="46">
        <v>3</v>
      </c>
      <c r="S47" s="34">
        <v>0</v>
      </c>
      <c r="T47" s="34">
        <v>1</v>
      </c>
      <c r="U47" s="43">
        <v>205</v>
      </c>
      <c r="V47" s="44">
        <f>VLOOKUP(F47,[9]毕教同事分值收集!B:X,23,0)</f>
        <v>100</v>
      </c>
      <c r="W47" s="47">
        <v>0</v>
      </c>
      <c r="X47" s="47">
        <v>80</v>
      </c>
      <c r="Y47" s="47">
        <v>30</v>
      </c>
      <c r="Z47" s="47">
        <v>60</v>
      </c>
      <c r="AA47" s="55">
        <v>20</v>
      </c>
      <c r="AB47" s="54">
        <f>VLOOKUP(F47,[9]毕教同事分值收集!B:R,17,0)</f>
        <v>100</v>
      </c>
      <c r="AC47" s="54">
        <f>VLOOKUP(F47,[9]毕教同事分值收集!B:T,19,0)</f>
        <v>0</v>
      </c>
      <c r="AD47" s="54">
        <f>VLOOKUP(F47,[9]毕教同事分值收集!B:V,21,0)</f>
        <v>0</v>
      </c>
      <c r="AE47" s="54">
        <f>VLOOKUP(F47,[9]毕教同事分值收集!B:Q,16,0)</f>
        <v>0</v>
      </c>
      <c r="AF47" s="54">
        <f>VLOOKUP(F47,[9]毕教同事分值收集!B:P,15,0)</f>
        <v>0</v>
      </c>
      <c r="AG47" s="54">
        <f>VLOOKUP(F47,[6]毕教同事分值收集!$B:$M,12,0)</f>
        <v>-60</v>
      </c>
      <c r="AH47" s="54">
        <v>0</v>
      </c>
      <c r="AI47" s="54">
        <v>0</v>
      </c>
      <c r="AJ47" s="54">
        <v>0</v>
      </c>
      <c r="AK47" s="54">
        <v>0</v>
      </c>
      <c r="AL47" s="54">
        <v>0</v>
      </c>
      <c r="AM47" s="58">
        <f t="shared" si="0"/>
        <v>695</v>
      </c>
      <c r="AN47" s="54" t="str">
        <f>VLOOKUP(H47,'[2]最终 公布版'!$F:$AL,33,0)</f>
        <v>儿科+放射肿瘤科</v>
      </c>
      <c r="AO47" s="59">
        <f>SUMPRODUCT(($AN$4:$AN$1113=AN47)*($AM$4:$AM$1113&gt;AM47))+1</f>
        <v>17</v>
      </c>
      <c r="AP47" s="11">
        <f>COUNTIF(AN:AN,AN47)</f>
        <v>28</v>
      </c>
      <c r="AQ47" s="60">
        <f t="shared" si="1"/>
        <v>0.607142857142857</v>
      </c>
      <c r="AR47" s="11">
        <f t="shared" si="2"/>
        <v>0.75</v>
      </c>
      <c r="AS47" s="61">
        <v>1200</v>
      </c>
      <c r="AT47" s="62">
        <f>VLOOKUP(F47,[9]毕教同事分值收集!B:Y,24,0)</f>
        <v>21</v>
      </c>
      <c r="AU47" s="63">
        <f t="shared" si="3"/>
        <v>900</v>
      </c>
      <c r="AV47" s="63">
        <f t="shared" si="4"/>
        <v>900</v>
      </c>
      <c r="AW47" s="63">
        <v>0</v>
      </c>
      <c r="AX47" s="63">
        <f t="shared" si="5"/>
        <v>900</v>
      </c>
      <c r="AY47" s="65">
        <v>21</v>
      </c>
    </row>
    <row r="48" spans="1:51">
      <c r="A48" s="4"/>
      <c r="B48" s="4"/>
      <c r="C48" s="5" t="s">
        <v>136</v>
      </c>
      <c r="D48" s="6">
        <v>44</v>
      </c>
      <c r="E48" s="16" t="s">
        <v>156</v>
      </c>
      <c r="F48" s="8" t="str">
        <f>VLOOKUP(E48,[1]需科室上报名单!$A:$B,2,0)</f>
        <v>7AO261</v>
      </c>
      <c r="G48" s="6" t="str">
        <f>VLOOKUP(F48,[3]需科室上报名单!$B:$I,8,0)</f>
        <v>规培研究生</v>
      </c>
      <c r="H48" s="8" t="str">
        <f>VLOOKUP(F48,[3]需科室上报名单!$B:$D,3,0)</f>
        <v>儿科</v>
      </c>
      <c r="I48" s="8" t="str">
        <f>VLOOKUP(F48,[3]需科室上报名单!$B:$F,5,0)</f>
        <v>2022年</v>
      </c>
      <c r="J48" s="31"/>
      <c r="K48" s="32" t="s">
        <v>106</v>
      </c>
      <c r="L48" s="6">
        <v>0</v>
      </c>
      <c r="M48" s="6">
        <v>0</v>
      </c>
      <c r="N48" s="6">
        <v>0</v>
      </c>
      <c r="O48" s="33">
        <v>160</v>
      </c>
      <c r="P48" s="34">
        <v>0</v>
      </c>
      <c r="Q48" s="46">
        <v>6</v>
      </c>
      <c r="R48" s="46">
        <v>3</v>
      </c>
      <c r="S48" s="34">
        <v>0</v>
      </c>
      <c r="T48" s="34">
        <v>0</v>
      </c>
      <c r="U48" s="43">
        <v>180</v>
      </c>
      <c r="V48" s="44">
        <f>VLOOKUP(F48,[9]毕教同事分值收集!B:X,23,0)</f>
        <v>100</v>
      </c>
      <c r="W48" s="47">
        <v>10</v>
      </c>
      <c r="X48" s="47">
        <v>80</v>
      </c>
      <c r="Y48" s="47">
        <v>60</v>
      </c>
      <c r="Z48" s="47">
        <v>60</v>
      </c>
      <c r="AA48" s="55">
        <v>20</v>
      </c>
      <c r="AB48" s="54">
        <f>VLOOKUP(F48,[9]毕教同事分值收集!B:R,17,0)</f>
        <v>0</v>
      </c>
      <c r="AC48" s="54">
        <f>VLOOKUP(F48,[9]毕教同事分值收集!B:T,19,0)</f>
        <v>0</v>
      </c>
      <c r="AD48" s="54">
        <f>VLOOKUP(F48,[9]毕教同事分值收集!B:V,21,0)</f>
        <v>0</v>
      </c>
      <c r="AE48" s="54">
        <f>VLOOKUP(F48,[9]毕教同事分值收集!B:Q,16,0)</f>
        <v>0</v>
      </c>
      <c r="AF48" s="54">
        <f>VLOOKUP(F48,[9]毕教同事分值收集!B:P,15,0)</f>
        <v>20</v>
      </c>
      <c r="AG48" s="54">
        <f>VLOOKUP(F48,[6]毕教同事分值收集!$B:$M,12,0)</f>
        <v>0</v>
      </c>
      <c r="AH48" s="54">
        <v>0</v>
      </c>
      <c r="AI48" s="54">
        <v>0</v>
      </c>
      <c r="AJ48" s="54">
        <v>0</v>
      </c>
      <c r="AK48" s="54">
        <v>0</v>
      </c>
      <c r="AL48" s="54">
        <v>0</v>
      </c>
      <c r="AM48" s="58">
        <f t="shared" si="0"/>
        <v>690</v>
      </c>
      <c r="AN48" s="54" t="str">
        <f>VLOOKUP(H48,'[2]最终 公布版'!$F:$AL,33,0)</f>
        <v>儿科+放射肿瘤科</v>
      </c>
      <c r="AO48" s="59">
        <f>SUMPRODUCT(($AN$4:$AN$1113=AN48)*($AM$4:$AM$1113&gt;AM48))+1</f>
        <v>18</v>
      </c>
      <c r="AP48" s="11">
        <f>COUNTIF(AN:AN,AN48)</f>
        <v>28</v>
      </c>
      <c r="AQ48" s="60">
        <f t="shared" si="1"/>
        <v>0.642857142857143</v>
      </c>
      <c r="AR48" s="11">
        <f t="shared" si="2"/>
        <v>0.75</v>
      </c>
      <c r="AS48" s="61">
        <v>1200</v>
      </c>
      <c r="AT48" s="62">
        <f>VLOOKUP(F48,[9]毕教同事分值收集!B:Y,24,0)</f>
        <v>21</v>
      </c>
      <c r="AU48" s="63">
        <f t="shared" si="3"/>
        <v>900</v>
      </c>
      <c r="AV48" s="63">
        <f t="shared" si="4"/>
        <v>900</v>
      </c>
      <c r="AW48" s="63">
        <v>0</v>
      </c>
      <c r="AX48" s="63">
        <f t="shared" si="5"/>
        <v>900</v>
      </c>
      <c r="AY48" s="65">
        <v>21</v>
      </c>
    </row>
    <row r="49" ht="24" spans="1:51">
      <c r="A49" s="4"/>
      <c r="B49" s="4"/>
      <c r="C49" s="5" t="s">
        <v>157</v>
      </c>
      <c r="D49" s="6">
        <v>42</v>
      </c>
      <c r="E49" s="20" t="s">
        <v>158</v>
      </c>
      <c r="F49" s="8" t="str">
        <f>VLOOKUP(E49,[1]需科室上报名单!$A:$B,2,0)</f>
        <v>7AM329</v>
      </c>
      <c r="G49" s="6" t="str">
        <f>VLOOKUP(F49,[3]需科室上报名单!$B:$I,8,0)</f>
        <v>规培研究生</v>
      </c>
      <c r="H49" s="8" t="str">
        <f>VLOOKUP(F49,[3]需科室上报名单!$B:$D,3,0)</f>
        <v>放射肿瘤科</v>
      </c>
      <c r="I49" s="8" t="str">
        <f>VLOOKUP(F49,[3]需科室上报名单!$B:$F,5,0)</f>
        <v>2021年</v>
      </c>
      <c r="J49" s="35"/>
      <c r="K49" s="6" t="s">
        <v>106</v>
      </c>
      <c r="L49" s="6">
        <v>0</v>
      </c>
      <c r="M49" s="6">
        <v>0</v>
      </c>
      <c r="N49" s="6">
        <v>0</v>
      </c>
      <c r="O49" s="6">
        <v>160</v>
      </c>
      <c r="P49" s="30">
        <v>0</v>
      </c>
      <c r="Q49" s="48">
        <v>3</v>
      </c>
      <c r="R49" s="48">
        <v>1</v>
      </c>
      <c r="S49" s="30">
        <v>0</v>
      </c>
      <c r="T49" s="30">
        <v>0</v>
      </c>
      <c r="U49" s="43">
        <v>80</v>
      </c>
      <c r="V49" s="44">
        <f>VLOOKUP(F49,[9]毕教同事分值收集!B:X,23,0)</f>
        <v>100</v>
      </c>
      <c r="W49" s="49">
        <v>0</v>
      </c>
      <c r="X49" s="49">
        <v>20</v>
      </c>
      <c r="Y49" s="49">
        <v>30</v>
      </c>
      <c r="Z49" s="49">
        <v>0</v>
      </c>
      <c r="AA49" s="53">
        <v>0</v>
      </c>
      <c r="AB49" s="54">
        <f>VLOOKUP(F49,[9]毕教同事分值收集!B:R,17,0)</f>
        <v>100</v>
      </c>
      <c r="AC49" s="54">
        <f>VLOOKUP(F49,[9]毕教同事分值收集!B:T,19,0)</f>
        <v>150</v>
      </c>
      <c r="AD49" s="54">
        <f>VLOOKUP(F49,[9]毕教同事分值收集!B:V,21,0)</f>
        <v>100</v>
      </c>
      <c r="AE49" s="54">
        <f>VLOOKUP(F49,[9]毕教同事分值收集!B:Q,16,0)</f>
        <v>0</v>
      </c>
      <c r="AF49" s="54">
        <f>VLOOKUP(F49,[9]毕教同事分值收集!B:P,15,0)</f>
        <v>0</v>
      </c>
      <c r="AG49" s="54">
        <f>VLOOKUP(F49,[6]毕教同事分值收集!$B:$M,12,0)</f>
        <v>-60</v>
      </c>
      <c r="AH49" s="54">
        <v>0</v>
      </c>
      <c r="AI49" s="54">
        <v>0</v>
      </c>
      <c r="AJ49" s="54">
        <v>0</v>
      </c>
      <c r="AK49" s="54">
        <v>0</v>
      </c>
      <c r="AL49" s="54">
        <v>0</v>
      </c>
      <c r="AM49" s="58">
        <f t="shared" si="0"/>
        <v>680</v>
      </c>
      <c r="AN49" s="54" t="str">
        <f>VLOOKUP(H49,'[2]最终 公布版'!$F:$AL,33,0)</f>
        <v>儿科+放射肿瘤科</v>
      </c>
      <c r="AO49" s="59">
        <f>SUMPRODUCT(($AN$4:$AN$1113=AN49)*($AM$4:$AM$1113&gt;AM49))+1</f>
        <v>19</v>
      </c>
      <c r="AP49" s="11">
        <f>COUNTIF(AN:AN,AN49)</f>
        <v>28</v>
      </c>
      <c r="AQ49" s="60">
        <f t="shared" si="1"/>
        <v>0.678571428571429</v>
      </c>
      <c r="AR49" s="11">
        <f t="shared" si="2"/>
        <v>0.75</v>
      </c>
      <c r="AS49" s="61">
        <v>1200</v>
      </c>
      <c r="AT49" s="62">
        <f>VLOOKUP(F49,[9]毕教同事分值收集!B:Y,24,0)</f>
        <v>21</v>
      </c>
      <c r="AU49" s="63">
        <f t="shared" si="3"/>
        <v>900</v>
      </c>
      <c r="AV49" s="63">
        <f t="shared" si="4"/>
        <v>900</v>
      </c>
      <c r="AW49" s="63">
        <v>0</v>
      </c>
      <c r="AX49" s="63">
        <f t="shared" si="5"/>
        <v>900</v>
      </c>
      <c r="AY49" s="65">
        <v>21</v>
      </c>
    </row>
    <row r="50" spans="1:51">
      <c r="A50" s="4"/>
      <c r="B50" s="4"/>
      <c r="C50" s="5" t="s">
        <v>136</v>
      </c>
      <c r="D50" s="6">
        <v>46</v>
      </c>
      <c r="E50" s="16" t="s">
        <v>159</v>
      </c>
      <c r="F50" s="8" t="str">
        <f>VLOOKUP(E50,[1]需科室上报名单!$A:$B,2,0)</f>
        <v>729L60</v>
      </c>
      <c r="G50" s="6" t="s">
        <v>104</v>
      </c>
      <c r="H50" s="8" t="str">
        <f>VLOOKUP(F50,[3]需科室上报名单!$B:$D,3,0)</f>
        <v>儿科</v>
      </c>
      <c r="I50" s="8" t="str">
        <f>VLOOKUP(F50,[3]需科室上报名单!$B:$F,5,0)</f>
        <v>2022年</v>
      </c>
      <c r="J50" s="31"/>
      <c r="K50" s="32" t="s">
        <v>106</v>
      </c>
      <c r="L50" s="6">
        <v>0</v>
      </c>
      <c r="M50" s="6">
        <v>0</v>
      </c>
      <c r="N50" s="6">
        <v>0</v>
      </c>
      <c r="O50" s="33">
        <v>160</v>
      </c>
      <c r="P50" s="34">
        <v>0</v>
      </c>
      <c r="Q50" s="46">
        <v>8</v>
      </c>
      <c r="R50" s="46">
        <v>0</v>
      </c>
      <c r="S50" s="34">
        <v>0</v>
      </c>
      <c r="T50" s="34">
        <v>0</v>
      </c>
      <c r="U50" s="43">
        <v>160</v>
      </c>
      <c r="V50" s="44">
        <f>VLOOKUP(F50,[9]毕教同事分值收集!B:X,23,0)</f>
        <v>100</v>
      </c>
      <c r="W50" s="47">
        <v>10</v>
      </c>
      <c r="X50" s="47">
        <v>80</v>
      </c>
      <c r="Y50" s="47">
        <v>60</v>
      </c>
      <c r="Z50" s="47">
        <v>60</v>
      </c>
      <c r="AA50" s="55">
        <v>20</v>
      </c>
      <c r="AB50" s="54">
        <f>VLOOKUP(F50,[9]毕教同事分值收集!B:R,17,0)</f>
        <v>0</v>
      </c>
      <c r="AC50" s="54">
        <f>VLOOKUP(F50,[9]毕教同事分值收集!B:T,19,0)</f>
        <v>0</v>
      </c>
      <c r="AD50" s="54">
        <f>VLOOKUP(F50,[9]毕教同事分值收集!B:V,21,0)</f>
        <v>0</v>
      </c>
      <c r="AE50" s="54">
        <f>VLOOKUP(F50,[9]毕教同事分值收集!B:Q,16,0)</f>
        <v>0</v>
      </c>
      <c r="AF50" s="54">
        <f>VLOOKUP(F50,[9]毕教同事分值收集!B:P,15,0)</f>
        <v>0</v>
      </c>
      <c r="AG50" s="54">
        <f>VLOOKUP(F50,[6]毕教同事分值收集!$B:$M,12,0)</f>
        <v>0</v>
      </c>
      <c r="AH50" s="54">
        <v>0</v>
      </c>
      <c r="AI50" s="54">
        <v>0</v>
      </c>
      <c r="AJ50" s="54">
        <v>0</v>
      </c>
      <c r="AK50" s="54">
        <v>0</v>
      </c>
      <c r="AL50" s="54">
        <v>0</v>
      </c>
      <c r="AM50" s="58">
        <f t="shared" si="0"/>
        <v>650</v>
      </c>
      <c r="AN50" s="54" t="str">
        <f>VLOOKUP(H50,'[2]最终 公布版'!$F:$AL,33,0)</f>
        <v>儿科+放射肿瘤科</v>
      </c>
      <c r="AO50" s="59">
        <f>SUMPRODUCT(($AN$4:$AN$1113=AN50)*($AM$4:$AM$1113&gt;AM50))+1</f>
        <v>20</v>
      </c>
      <c r="AP50" s="11">
        <f>COUNTIF(AN:AN,AN50)</f>
        <v>28</v>
      </c>
      <c r="AQ50" s="60">
        <f t="shared" si="1"/>
        <v>0.714285714285714</v>
      </c>
      <c r="AR50" s="11">
        <f t="shared" si="2"/>
        <v>0.75</v>
      </c>
      <c r="AS50" s="61">
        <v>1200</v>
      </c>
      <c r="AT50" s="62">
        <f>VLOOKUP(F50,[9]毕教同事分值收集!B:Y,24,0)</f>
        <v>21</v>
      </c>
      <c r="AU50" s="63">
        <f t="shared" si="3"/>
        <v>900</v>
      </c>
      <c r="AV50" s="63">
        <f t="shared" si="4"/>
        <v>900</v>
      </c>
      <c r="AW50" s="63">
        <v>0</v>
      </c>
      <c r="AX50" s="63">
        <f t="shared" si="5"/>
        <v>900</v>
      </c>
      <c r="AY50" s="65">
        <v>21</v>
      </c>
    </row>
    <row r="51" ht="24" spans="1:51">
      <c r="A51" s="4"/>
      <c r="B51" s="4"/>
      <c r="C51" s="5" t="s">
        <v>141</v>
      </c>
      <c r="D51" s="6">
        <v>45</v>
      </c>
      <c r="E51" s="19" t="s">
        <v>160</v>
      </c>
      <c r="F51" s="8" t="str">
        <f>VLOOKUP(E51,[1]需科室上报名单!$A:$B,2,0)</f>
        <v>7AM325</v>
      </c>
      <c r="G51" s="6" t="str">
        <f>VLOOKUP(F51,[3]需科室上报名单!$B:$I,8,0)</f>
        <v>规培研究生</v>
      </c>
      <c r="H51" s="8" t="str">
        <f>VLOOKUP(F51,[3]需科室上报名单!$B:$D,3,0)</f>
        <v>放射肿瘤科</v>
      </c>
      <c r="I51" s="8" t="str">
        <f>VLOOKUP(F51,[3]需科室上报名单!$B:$F,5,0)</f>
        <v>2021年</v>
      </c>
      <c r="J51" s="31"/>
      <c r="K51" s="6" t="s">
        <v>106</v>
      </c>
      <c r="L51" s="6">
        <v>0</v>
      </c>
      <c r="M51" s="6">
        <v>0</v>
      </c>
      <c r="N51" s="6">
        <v>0</v>
      </c>
      <c r="O51" s="6">
        <v>160</v>
      </c>
      <c r="P51" s="30">
        <v>0</v>
      </c>
      <c r="Q51" s="30">
        <v>0</v>
      </c>
      <c r="R51" s="30">
        <v>2</v>
      </c>
      <c r="S51" s="30">
        <v>0</v>
      </c>
      <c r="T51" s="30">
        <v>0</v>
      </c>
      <c r="U51" s="43">
        <v>40</v>
      </c>
      <c r="V51" s="44">
        <f>VLOOKUP(F51,[9]毕教同事分值收集!B:X,23,0)</f>
        <v>100</v>
      </c>
      <c r="W51" s="44">
        <v>10</v>
      </c>
      <c r="X51" s="44">
        <v>80</v>
      </c>
      <c r="Y51" s="44">
        <v>60</v>
      </c>
      <c r="Z51" s="44">
        <v>90</v>
      </c>
      <c r="AA51" s="53">
        <v>20</v>
      </c>
      <c r="AB51" s="54">
        <f>VLOOKUP(F51,[9]毕教同事分值收集!B:R,17,0)</f>
        <v>100</v>
      </c>
      <c r="AC51" s="54">
        <f>VLOOKUP(F51,[9]毕教同事分值收集!B:T,19,0)</f>
        <v>0</v>
      </c>
      <c r="AD51" s="54">
        <f>VLOOKUP(F51,[9]毕教同事分值收集!B:V,21,0)</f>
        <v>0</v>
      </c>
      <c r="AE51" s="54">
        <f>VLOOKUP(F51,[9]毕教同事分值收集!B:Q,16,0)</f>
        <v>0</v>
      </c>
      <c r="AF51" s="54">
        <f>VLOOKUP(F51,[9]毕教同事分值收集!B:P,15,0)</f>
        <v>0</v>
      </c>
      <c r="AG51" s="54">
        <f>VLOOKUP(F51,[6]毕教同事分值收集!$B:$M,12,0)</f>
        <v>-40</v>
      </c>
      <c r="AH51" s="54">
        <v>0</v>
      </c>
      <c r="AI51" s="54">
        <v>0</v>
      </c>
      <c r="AJ51" s="54">
        <v>0</v>
      </c>
      <c r="AK51" s="54">
        <v>0</v>
      </c>
      <c r="AL51" s="54">
        <v>0</v>
      </c>
      <c r="AM51" s="58">
        <f t="shared" si="0"/>
        <v>620</v>
      </c>
      <c r="AN51" s="54" t="str">
        <f>VLOOKUP(H51,'[2]最终 公布版'!$F:$AL,33,0)</f>
        <v>儿科+放射肿瘤科</v>
      </c>
      <c r="AO51" s="59">
        <f>SUMPRODUCT(($AN$4:$AN$1113=AN51)*($AM$4:$AM$1113&gt;AM51))+1</f>
        <v>21</v>
      </c>
      <c r="AP51" s="11">
        <f>COUNTIF(AN:AN,AN51)</f>
        <v>28</v>
      </c>
      <c r="AQ51" s="60">
        <f t="shared" si="1"/>
        <v>0.75</v>
      </c>
      <c r="AR51" s="11">
        <f t="shared" si="2"/>
        <v>0.75</v>
      </c>
      <c r="AS51" s="61">
        <v>1200</v>
      </c>
      <c r="AT51" s="62">
        <f>VLOOKUP(F51,[9]毕教同事分值收集!B:Y,24,0)</f>
        <v>21</v>
      </c>
      <c r="AU51" s="63">
        <f t="shared" si="3"/>
        <v>900</v>
      </c>
      <c r="AV51" s="63">
        <f t="shared" si="4"/>
        <v>900</v>
      </c>
      <c r="AW51" s="63">
        <v>0</v>
      </c>
      <c r="AX51" s="63">
        <f t="shared" si="5"/>
        <v>900</v>
      </c>
      <c r="AY51" s="65">
        <v>21</v>
      </c>
    </row>
    <row r="52" spans="1:51">
      <c r="A52" s="4"/>
      <c r="B52" s="4"/>
      <c r="C52" s="5" t="s">
        <v>136</v>
      </c>
      <c r="D52" s="6">
        <v>47</v>
      </c>
      <c r="E52" s="16" t="s">
        <v>161</v>
      </c>
      <c r="F52" s="8" t="str">
        <f>VLOOKUP(E52,[1]需科室上报名单!$A:$B,2,0)</f>
        <v>7AO259</v>
      </c>
      <c r="G52" s="6" t="str">
        <f>VLOOKUP(F52,[3]需科室上报名单!$B:$I,8,0)</f>
        <v>规培研究生</v>
      </c>
      <c r="H52" s="8" t="str">
        <f>VLOOKUP(F52,[3]需科室上报名单!$B:$D,3,0)</f>
        <v>儿科</v>
      </c>
      <c r="I52" s="8" t="str">
        <f>VLOOKUP(F52,[3]需科室上报名单!$B:$F,5,0)</f>
        <v>2022年</v>
      </c>
      <c r="J52" s="31"/>
      <c r="K52" s="32" t="s">
        <v>106</v>
      </c>
      <c r="L52" s="6">
        <v>0</v>
      </c>
      <c r="M52" s="6">
        <v>0</v>
      </c>
      <c r="N52" s="6">
        <v>0</v>
      </c>
      <c r="O52" s="33">
        <v>160</v>
      </c>
      <c r="P52" s="34">
        <v>0</v>
      </c>
      <c r="Q52" s="46">
        <v>5</v>
      </c>
      <c r="R52" s="46">
        <v>1</v>
      </c>
      <c r="S52" s="34">
        <v>1</v>
      </c>
      <c r="T52" s="34">
        <v>0</v>
      </c>
      <c r="U52" s="43">
        <v>145</v>
      </c>
      <c r="V52" s="44">
        <f>VLOOKUP(F52,[9]毕教同事分值收集!B:X,23,0)</f>
        <v>100</v>
      </c>
      <c r="W52" s="47">
        <v>10</v>
      </c>
      <c r="X52" s="47">
        <v>80</v>
      </c>
      <c r="Y52" s="47">
        <v>60</v>
      </c>
      <c r="Z52" s="47">
        <v>30</v>
      </c>
      <c r="AA52" s="55">
        <v>20</v>
      </c>
      <c r="AB52" s="54">
        <f>VLOOKUP(F52,[9]毕教同事分值收集!B:R,17,0)</f>
        <v>0</v>
      </c>
      <c r="AC52" s="54">
        <f>VLOOKUP(F52,[9]毕教同事分值收集!B:T,19,0)</f>
        <v>0</v>
      </c>
      <c r="AD52" s="54">
        <f>VLOOKUP(F52,[9]毕教同事分值收集!B:V,21,0)</f>
        <v>0</v>
      </c>
      <c r="AE52" s="54">
        <f>VLOOKUP(F52,[9]毕教同事分值收集!B:Q,16,0)</f>
        <v>0</v>
      </c>
      <c r="AF52" s="54">
        <f>VLOOKUP(F52,[9]毕教同事分值收集!B:P,15,0)</f>
        <v>40</v>
      </c>
      <c r="AG52" s="54">
        <f>VLOOKUP(F52,[6]毕教同事分值收集!$B:$M,12,0)</f>
        <v>-60</v>
      </c>
      <c r="AH52" s="54">
        <v>0</v>
      </c>
      <c r="AI52" s="54">
        <v>0</v>
      </c>
      <c r="AJ52" s="54">
        <v>0</v>
      </c>
      <c r="AK52" s="54">
        <v>0</v>
      </c>
      <c r="AL52" s="54">
        <v>0</v>
      </c>
      <c r="AM52" s="58">
        <f t="shared" si="0"/>
        <v>585</v>
      </c>
      <c r="AN52" s="54" t="str">
        <f>VLOOKUP(H52,'[2]最终 公布版'!$F:$AL,33,0)</f>
        <v>儿科+放射肿瘤科</v>
      </c>
      <c r="AO52" s="59">
        <f>SUMPRODUCT(($AN$4:$AN$1113=AN52)*($AM$4:$AM$1113&gt;AM52))+1</f>
        <v>22</v>
      </c>
      <c r="AP52" s="11">
        <f>COUNTIF(AN:AN,AN52)</f>
        <v>28</v>
      </c>
      <c r="AQ52" s="60">
        <f t="shared" si="1"/>
        <v>0.785714285714286</v>
      </c>
      <c r="AR52" s="11">
        <f t="shared" si="2"/>
        <v>0.75</v>
      </c>
      <c r="AS52" s="61">
        <v>1200</v>
      </c>
      <c r="AT52" s="62">
        <f>VLOOKUP(F52,[9]毕教同事分值收集!B:Y,24,0)</f>
        <v>21</v>
      </c>
      <c r="AU52" s="63">
        <f t="shared" si="3"/>
        <v>900</v>
      </c>
      <c r="AV52" s="63">
        <f t="shared" si="4"/>
        <v>900</v>
      </c>
      <c r="AW52" s="63">
        <v>0</v>
      </c>
      <c r="AX52" s="63">
        <f t="shared" si="5"/>
        <v>900</v>
      </c>
      <c r="AY52" s="65">
        <v>21</v>
      </c>
    </row>
    <row r="53" spans="1:51">
      <c r="A53" s="4"/>
      <c r="B53" s="4"/>
      <c r="C53" s="5" t="s">
        <v>144</v>
      </c>
      <c r="D53" s="6">
        <v>48</v>
      </c>
      <c r="E53" s="17" t="s">
        <v>162</v>
      </c>
      <c r="F53" s="8" t="str">
        <f>VLOOKUP(E53,[1]需科室上报名单!$A:$B,2,0)</f>
        <v>7AO380</v>
      </c>
      <c r="G53" s="6" t="str">
        <f>VLOOKUP(F53,[3]需科室上报名单!$B:$I,8,0)</f>
        <v>规培研究生</v>
      </c>
      <c r="H53" s="17" t="s">
        <v>135</v>
      </c>
      <c r="I53" s="8" t="str">
        <f>VLOOKUP(F53,[3]需科室上报名单!$B:$F,5,0)</f>
        <v>2022年</v>
      </c>
      <c r="J53" s="29"/>
      <c r="K53" s="6" t="s">
        <v>106</v>
      </c>
      <c r="L53" s="6">
        <v>0</v>
      </c>
      <c r="M53" s="6">
        <v>0</v>
      </c>
      <c r="N53" s="6">
        <v>0</v>
      </c>
      <c r="O53" s="6">
        <v>160</v>
      </c>
      <c r="P53" s="30">
        <v>0</v>
      </c>
      <c r="Q53" s="30">
        <v>4</v>
      </c>
      <c r="R53" s="30">
        <v>1</v>
      </c>
      <c r="S53" s="30">
        <v>0</v>
      </c>
      <c r="T53" s="30">
        <v>0</v>
      </c>
      <c r="U53" s="43">
        <v>100</v>
      </c>
      <c r="V53" s="44">
        <f>VLOOKUP(F53,[9]毕教同事分值收集!B:X,23,0)</f>
        <v>100</v>
      </c>
      <c r="W53" s="44">
        <f>VLOOKUP(E53,[4]肿瘤内科!$B:$H,7,0)</f>
        <v>10</v>
      </c>
      <c r="X53" s="44">
        <f>VLOOKUP(E53,[4]肿瘤内科!$B:$J,9,0)</f>
        <v>60</v>
      </c>
      <c r="Y53" s="44">
        <f>VLOOKUP(E53,[4]肿瘤内科!$B:$F,3,0)</f>
        <v>60</v>
      </c>
      <c r="Z53" s="44">
        <f>VLOOKUP(E53,[4]肿瘤内科!$B:$F,5,0)</f>
        <v>90</v>
      </c>
      <c r="AA53" s="53">
        <v>0</v>
      </c>
      <c r="AB53" s="54">
        <f>VLOOKUP(F53,[9]毕教同事分值收集!B:R,17,0)</f>
        <v>0</v>
      </c>
      <c r="AC53" s="54">
        <f>VLOOKUP(F53,[9]毕教同事分值收集!B:T,19,0)</f>
        <v>0</v>
      </c>
      <c r="AD53" s="54">
        <f>VLOOKUP(F53,[9]毕教同事分值收集!B:V,21,0)</f>
        <v>0</v>
      </c>
      <c r="AE53" s="54">
        <f>VLOOKUP(F53,[9]毕教同事分值收集!B:Q,16,0)</f>
        <v>0</v>
      </c>
      <c r="AF53" s="54">
        <f>VLOOKUP(F53,[9]毕教同事分值收集!B:P,15,0)</f>
        <v>40</v>
      </c>
      <c r="AG53" s="54">
        <f>VLOOKUP(F53,[6]毕教同事分值收集!$B:$M,12,0)</f>
        <v>-40</v>
      </c>
      <c r="AH53" s="54">
        <v>0</v>
      </c>
      <c r="AI53" s="54">
        <v>0</v>
      </c>
      <c r="AJ53" s="54">
        <v>0</v>
      </c>
      <c r="AK53" s="54">
        <v>0</v>
      </c>
      <c r="AL53" s="54">
        <v>0</v>
      </c>
      <c r="AM53" s="58">
        <f t="shared" si="0"/>
        <v>580</v>
      </c>
      <c r="AN53" s="54" t="str">
        <f>VLOOKUP(H53,'[2]最终 公布版'!$F:$AL,33,0)</f>
        <v>儿科+放射肿瘤科</v>
      </c>
      <c r="AO53" s="59">
        <f>SUMPRODUCT(($AN$4:$AN$1113=AN53)*($AM$4:$AM$1113&gt;AM53))+1</f>
        <v>23</v>
      </c>
      <c r="AP53" s="11">
        <f>COUNTIF(AN:AN,AN53)</f>
        <v>28</v>
      </c>
      <c r="AQ53" s="60">
        <f t="shared" si="1"/>
        <v>0.821428571428571</v>
      </c>
      <c r="AR53" s="11">
        <f t="shared" si="2"/>
        <v>0.75</v>
      </c>
      <c r="AS53" s="61">
        <v>1200</v>
      </c>
      <c r="AT53" s="62">
        <f>VLOOKUP(F53,[9]毕教同事分值收集!B:Y,24,0)</f>
        <v>21</v>
      </c>
      <c r="AU53" s="63">
        <f t="shared" si="3"/>
        <v>900</v>
      </c>
      <c r="AV53" s="63">
        <f t="shared" si="4"/>
        <v>900</v>
      </c>
      <c r="AW53" s="63">
        <v>0</v>
      </c>
      <c r="AX53" s="63">
        <f t="shared" si="5"/>
        <v>900</v>
      </c>
      <c r="AY53" s="65">
        <v>21</v>
      </c>
    </row>
    <row r="54" ht="24" spans="1:51">
      <c r="A54" s="4"/>
      <c r="B54" s="4"/>
      <c r="C54" s="5" t="s">
        <v>141</v>
      </c>
      <c r="D54" s="6">
        <v>49</v>
      </c>
      <c r="E54" s="19" t="s">
        <v>163</v>
      </c>
      <c r="F54" s="8" t="str">
        <f>VLOOKUP(E54,[1]需科室上报名单!$A:$B,2,0)</f>
        <v>7AM327</v>
      </c>
      <c r="G54" s="6" t="str">
        <f>VLOOKUP(F54,[3]需科室上报名单!$B:$I,8,0)</f>
        <v>规培研究生</v>
      </c>
      <c r="H54" s="8" t="str">
        <f>VLOOKUP(F54,[3]需科室上报名单!$B:$D,3,0)</f>
        <v>放射肿瘤科</v>
      </c>
      <c r="I54" s="8" t="str">
        <f>VLOOKUP(F54,[3]需科室上报名单!$B:$F,5,0)</f>
        <v>2021年</v>
      </c>
      <c r="J54" s="31"/>
      <c r="K54" s="6" t="s">
        <v>106</v>
      </c>
      <c r="L54" s="6">
        <v>0</v>
      </c>
      <c r="M54" s="6">
        <v>0</v>
      </c>
      <c r="N54" s="6">
        <v>0</v>
      </c>
      <c r="O54" s="6">
        <v>160</v>
      </c>
      <c r="P54" s="30">
        <v>0</v>
      </c>
      <c r="Q54" s="30">
        <v>0</v>
      </c>
      <c r="R54" s="30">
        <v>1</v>
      </c>
      <c r="S54" s="30">
        <v>1</v>
      </c>
      <c r="T54" s="30">
        <v>0</v>
      </c>
      <c r="U54" s="43">
        <v>45</v>
      </c>
      <c r="V54" s="44">
        <f>VLOOKUP(F54,[9]毕教同事分值收集!B:X,23,0)</f>
        <v>100</v>
      </c>
      <c r="W54" s="44">
        <v>10</v>
      </c>
      <c r="X54" s="44">
        <v>80</v>
      </c>
      <c r="Y54" s="44">
        <v>60</v>
      </c>
      <c r="Z54" s="44">
        <v>90</v>
      </c>
      <c r="AA54" s="53">
        <v>20</v>
      </c>
      <c r="AB54" s="54">
        <f>VLOOKUP(F54,[9]毕教同事分值收集!B:R,17,0)</f>
        <v>0</v>
      </c>
      <c r="AC54" s="54">
        <f>VLOOKUP(F54,[9]毕教同事分值收集!B:T,19,0)</f>
        <v>0</v>
      </c>
      <c r="AD54" s="54">
        <f>VLOOKUP(F54,[9]毕教同事分值收集!B:V,21,0)</f>
        <v>0</v>
      </c>
      <c r="AE54" s="54">
        <f>VLOOKUP(F54,[9]毕教同事分值收集!B:Q,16,0)</f>
        <v>0</v>
      </c>
      <c r="AF54" s="54">
        <f>VLOOKUP(F54,[9]毕教同事分值收集!B:P,15,0)</f>
        <v>0</v>
      </c>
      <c r="AG54" s="54">
        <f>VLOOKUP(F54,[6]毕教同事分值收集!$B:$M,12,0)</f>
        <v>0</v>
      </c>
      <c r="AH54" s="54">
        <v>0</v>
      </c>
      <c r="AI54" s="54">
        <v>0</v>
      </c>
      <c r="AJ54" s="54">
        <v>0</v>
      </c>
      <c r="AK54" s="54">
        <v>0</v>
      </c>
      <c r="AL54" s="54">
        <v>0</v>
      </c>
      <c r="AM54" s="58">
        <f t="shared" si="0"/>
        <v>565</v>
      </c>
      <c r="AN54" s="54" t="str">
        <f>VLOOKUP(H54,'[2]最终 公布版'!$F:$AL,33,0)</f>
        <v>儿科+放射肿瘤科</v>
      </c>
      <c r="AO54" s="59">
        <f>SUMPRODUCT(($AN$4:$AN$1113=AN54)*($AM$4:$AM$1113&gt;AM54))+1</f>
        <v>24</v>
      </c>
      <c r="AP54" s="11">
        <f>COUNTIF(AN:AN,AN54)</f>
        <v>28</v>
      </c>
      <c r="AQ54" s="60">
        <f t="shared" si="1"/>
        <v>0.857142857142857</v>
      </c>
      <c r="AR54" s="11">
        <f t="shared" si="2"/>
        <v>0.75</v>
      </c>
      <c r="AS54" s="61">
        <v>1200</v>
      </c>
      <c r="AT54" s="62">
        <f>VLOOKUP(F54,[9]毕教同事分值收集!B:Y,24,0)</f>
        <v>21</v>
      </c>
      <c r="AU54" s="63">
        <f t="shared" si="3"/>
        <v>900</v>
      </c>
      <c r="AV54" s="63">
        <f t="shared" si="4"/>
        <v>900</v>
      </c>
      <c r="AW54" s="63">
        <v>0</v>
      </c>
      <c r="AX54" s="63">
        <f t="shared" si="5"/>
        <v>900</v>
      </c>
      <c r="AY54" s="65">
        <v>21</v>
      </c>
    </row>
    <row r="55" spans="1:51">
      <c r="A55" s="4"/>
      <c r="B55" s="4"/>
      <c r="C55" s="5" t="s">
        <v>136</v>
      </c>
      <c r="D55" s="6">
        <v>50</v>
      </c>
      <c r="E55" s="16" t="s">
        <v>164</v>
      </c>
      <c r="F55" s="8" t="str">
        <f>VLOOKUP(E55,[1]需科室上报名单!$A:$B,2,0)</f>
        <v>730L52</v>
      </c>
      <c r="G55" s="6" t="s">
        <v>104</v>
      </c>
      <c r="H55" s="8" t="str">
        <f>VLOOKUP(F55,[3]需科室上报名单!$B:$D,3,0)</f>
        <v>儿科</v>
      </c>
      <c r="I55" s="8" t="str">
        <f>VLOOKUP(F55,[3]需科室上报名单!$B:$F,5,0)</f>
        <v>2022年</v>
      </c>
      <c r="J55" s="31"/>
      <c r="K55" s="32" t="s">
        <v>106</v>
      </c>
      <c r="L55" s="6">
        <v>0</v>
      </c>
      <c r="M55" s="6">
        <v>0</v>
      </c>
      <c r="N55" s="6">
        <v>0</v>
      </c>
      <c r="O55" s="33">
        <v>160</v>
      </c>
      <c r="P55" s="34">
        <v>0</v>
      </c>
      <c r="Q55" s="46">
        <v>6</v>
      </c>
      <c r="R55" s="46">
        <v>4</v>
      </c>
      <c r="S55" s="34">
        <v>1</v>
      </c>
      <c r="T55" s="34">
        <v>0</v>
      </c>
      <c r="U55" s="43">
        <v>225</v>
      </c>
      <c r="V55" s="44">
        <f>VLOOKUP(F55,[9]毕教同事分值收集!B:X,23,0)</f>
        <v>100</v>
      </c>
      <c r="W55" s="47">
        <v>0</v>
      </c>
      <c r="X55" s="47">
        <v>0</v>
      </c>
      <c r="Y55" s="47">
        <v>30</v>
      </c>
      <c r="Z55" s="47">
        <v>0</v>
      </c>
      <c r="AA55" s="55">
        <v>20</v>
      </c>
      <c r="AB55" s="54">
        <f>VLOOKUP(F55,[9]毕教同事分值收集!B:R,17,0)</f>
        <v>0</v>
      </c>
      <c r="AC55" s="54">
        <f>VLOOKUP(F55,[9]毕教同事分值收集!B:T,19,0)</f>
        <v>0</v>
      </c>
      <c r="AD55" s="54">
        <f>VLOOKUP(F55,[9]毕教同事分值收集!B:V,21,0)</f>
        <v>0</v>
      </c>
      <c r="AE55" s="54">
        <f>VLOOKUP(F55,[9]毕教同事分值收集!B:Q,16,0)</f>
        <v>0</v>
      </c>
      <c r="AF55" s="54">
        <f>VLOOKUP(F55,[9]毕教同事分值收集!B:P,15,0)</f>
        <v>0</v>
      </c>
      <c r="AG55" s="54">
        <f>VLOOKUP(F55,[6]毕教同事分值收集!$B:$M,12,0)</f>
        <v>-60</v>
      </c>
      <c r="AH55" s="54">
        <v>0</v>
      </c>
      <c r="AI55" s="54">
        <v>0</v>
      </c>
      <c r="AJ55" s="54">
        <v>0</v>
      </c>
      <c r="AK55" s="54">
        <v>0</v>
      </c>
      <c r="AL55" s="54">
        <v>0</v>
      </c>
      <c r="AM55" s="58">
        <f t="shared" si="0"/>
        <v>475</v>
      </c>
      <c r="AN55" s="54" t="str">
        <f>VLOOKUP(H55,'[2]最终 公布版'!$F:$AL,33,0)</f>
        <v>儿科+放射肿瘤科</v>
      </c>
      <c r="AO55" s="59">
        <f>SUMPRODUCT(($AN$4:$AN$1113=AN55)*($AM$4:$AM$1113&gt;AM55))+1</f>
        <v>25</v>
      </c>
      <c r="AP55" s="11">
        <f>COUNTIF(AN:AN,AN55)</f>
        <v>28</v>
      </c>
      <c r="AQ55" s="60">
        <f t="shared" si="1"/>
        <v>0.892857142857143</v>
      </c>
      <c r="AR55" s="11">
        <f t="shared" si="2"/>
        <v>0.75</v>
      </c>
      <c r="AS55" s="61">
        <v>1200</v>
      </c>
      <c r="AT55" s="62">
        <f>VLOOKUP(F55,[9]毕教同事分值收集!B:Y,24,0)</f>
        <v>21</v>
      </c>
      <c r="AU55" s="63">
        <f t="shared" si="3"/>
        <v>900</v>
      </c>
      <c r="AV55" s="63">
        <f t="shared" si="4"/>
        <v>900</v>
      </c>
      <c r="AW55" s="63">
        <v>0</v>
      </c>
      <c r="AX55" s="63">
        <f t="shared" si="5"/>
        <v>900</v>
      </c>
      <c r="AY55" s="65">
        <v>21</v>
      </c>
    </row>
    <row r="56" spans="1:51">
      <c r="A56" s="4"/>
      <c r="B56" s="4"/>
      <c r="C56" s="5" t="s">
        <v>165</v>
      </c>
      <c r="D56" s="6">
        <v>51</v>
      </c>
      <c r="E56" s="21" t="s">
        <v>166</v>
      </c>
      <c r="F56" s="8" t="str">
        <f>VLOOKUP(E56,[1]需科室上报名单!$A:$B,2,0)</f>
        <v>7AO384</v>
      </c>
      <c r="G56" s="6" t="str">
        <f>VLOOKUP(F56,[3]需科室上报名单!$B:$I,8,0)</f>
        <v>规培研究生</v>
      </c>
      <c r="H56" s="21" t="s">
        <v>135</v>
      </c>
      <c r="I56" s="8" t="str">
        <f>VLOOKUP(F56,[3]需科室上报名单!$B:$F,5,0)</f>
        <v>2022年</v>
      </c>
      <c r="J56" s="29"/>
      <c r="K56" s="6" t="s">
        <v>106</v>
      </c>
      <c r="L56" s="6">
        <v>0</v>
      </c>
      <c r="M56" s="6">
        <v>0</v>
      </c>
      <c r="N56" s="36">
        <v>0</v>
      </c>
      <c r="O56" s="6">
        <v>160</v>
      </c>
      <c r="P56" s="30">
        <v>0</v>
      </c>
      <c r="Q56" s="36">
        <v>0</v>
      </c>
      <c r="R56" s="30">
        <v>1</v>
      </c>
      <c r="S56" s="30">
        <v>0</v>
      </c>
      <c r="T56" s="30">
        <v>0</v>
      </c>
      <c r="U56" s="43">
        <v>20</v>
      </c>
      <c r="V56" s="44">
        <f>VLOOKUP(F56,[9]毕教同事分值收集!B:X,23,0)</f>
        <v>100</v>
      </c>
      <c r="W56" s="44">
        <v>10</v>
      </c>
      <c r="X56" s="44">
        <v>40</v>
      </c>
      <c r="Y56" s="44">
        <v>30</v>
      </c>
      <c r="Z56" s="44">
        <v>90</v>
      </c>
      <c r="AA56" s="53">
        <v>0</v>
      </c>
      <c r="AB56" s="54">
        <f>VLOOKUP(F56,[9]毕教同事分值收集!B:R,17,0)</f>
        <v>0</v>
      </c>
      <c r="AC56" s="54">
        <f>VLOOKUP(F56,[9]毕教同事分值收集!B:T,19,0)</f>
        <v>0</v>
      </c>
      <c r="AD56" s="54">
        <f>VLOOKUP(F56,[9]毕教同事分值收集!B:V,21,0)</f>
        <v>0</v>
      </c>
      <c r="AE56" s="54">
        <f>VLOOKUP(F56,[9]毕教同事分值收集!B:Q,16,0)</f>
        <v>0</v>
      </c>
      <c r="AF56" s="54">
        <f>VLOOKUP(F56,[9]毕教同事分值收集!B:P,15,0)</f>
        <v>40</v>
      </c>
      <c r="AG56" s="54">
        <f>VLOOKUP(F56,[6]毕教同事分值收集!$B:$M,12,0)</f>
        <v>-20</v>
      </c>
      <c r="AH56" s="54">
        <v>0</v>
      </c>
      <c r="AI56" s="54">
        <v>0</v>
      </c>
      <c r="AJ56" s="54">
        <v>0</v>
      </c>
      <c r="AK56" s="54">
        <v>0</v>
      </c>
      <c r="AL56" s="54">
        <v>0</v>
      </c>
      <c r="AM56" s="58">
        <f t="shared" si="0"/>
        <v>470</v>
      </c>
      <c r="AN56" s="54" t="str">
        <f>VLOOKUP(H56,'[2]最终 公布版'!$F:$AL,33,0)</f>
        <v>儿科+放射肿瘤科</v>
      </c>
      <c r="AO56" s="59">
        <f>SUMPRODUCT(($AN$4:$AN$1113=AN56)*($AM$4:$AM$1113&gt;AM56))+1</f>
        <v>26</v>
      </c>
      <c r="AP56" s="11">
        <f>COUNTIF(AN:AN,AN56)</f>
        <v>28</v>
      </c>
      <c r="AQ56" s="60">
        <f t="shared" si="1"/>
        <v>0.928571428571429</v>
      </c>
      <c r="AR56" s="11">
        <f t="shared" si="2"/>
        <v>0.5</v>
      </c>
      <c r="AS56" s="61">
        <v>1200</v>
      </c>
      <c r="AT56" s="62">
        <f>VLOOKUP(F56,[9]毕教同事分值收集!B:Y,24,0)</f>
        <v>21</v>
      </c>
      <c r="AU56" s="63">
        <f t="shared" si="3"/>
        <v>600</v>
      </c>
      <c r="AV56" s="63">
        <f t="shared" si="4"/>
        <v>600</v>
      </c>
      <c r="AW56" s="63">
        <v>0</v>
      </c>
      <c r="AX56" s="63">
        <f t="shared" si="5"/>
        <v>600</v>
      </c>
      <c r="AY56" s="65">
        <v>21</v>
      </c>
    </row>
    <row r="57" spans="1:51">
      <c r="A57" s="4"/>
      <c r="B57" s="4"/>
      <c r="C57" s="5" t="s">
        <v>165</v>
      </c>
      <c r="D57" s="6">
        <v>52</v>
      </c>
      <c r="E57" s="21" t="s">
        <v>167</v>
      </c>
      <c r="F57" s="8" t="str">
        <f>VLOOKUP(E57,[1]需科室上报名单!$A:$B,2,0)</f>
        <v>7AM330</v>
      </c>
      <c r="G57" s="6" t="str">
        <f>VLOOKUP(F57,[3]需科室上报名单!$B:$I,8,0)</f>
        <v>规培研究生</v>
      </c>
      <c r="H57" s="21" t="s">
        <v>135</v>
      </c>
      <c r="I57" s="8" t="str">
        <f>VLOOKUP(F57,[3]需科室上报名单!$B:$F,5,0)</f>
        <v>2021年</v>
      </c>
      <c r="J57" s="29"/>
      <c r="K57" s="6" t="s">
        <v>106</v>
      </c>
      <c r="L57" s="6">
        <v>0</v>
      </c>
      <c r="M57" s="6">
        <v>0</v>
      </c>
      <c r="N57" s="36">
        <v>0</v>
      </c>
      <c r="O57" s="6">
        <v>160</v>
      </c>
      <c r="P57" s="30">
        <v>0</v>
      </c>
      <c r="Q57" s="36">
        <v>0</v>
      </c>
      <c r="R57" s="30">
        <v>1</v>
      </c>
      <c r="S57" s="30">
        <v>0</v>
      </c>
      <c r="T57" s="30">
        <v>0</v>
      </c>
      <c r="U57" s="43">
        <v>20</v>
      </c>
      <c r="V57" s="44">
        <f>VLOOKUP(F57,[9]毕教同事分值收集!B:X,23,0)</f>
        <v>100</v>
      </c>
      <c r="W57" s="44">
        <v>10</v>
      </c>
      <c r="X57" s="44">
        <v>60</v>
      </c>
      <c r="Y57" s="44">
        <v>0</v>
      </c>
      <c r="Z57" s="44">
        <v>120</v>
      </c>
      <c r="AA57" s="53">
        <v>0</v>
      </c>
      <c r="AB57" s="54">
        <f>VLOOKUP(F57,[9]毕教同事分值收集!B:R,17,0)</f>
        <v>0</v>
      </c>
      <c r="AC57" s="54">
        <f>VLOOKUP(F57,[9]毕教同事分值收集!B:T,19,0)</f>
        <v>0</v>
      </c>
      <c r="AD57" s="54">
        <f>VLOOKUP(F57,[9]毕教同事分值收集!B:V,21,0)</f>
        <v>0</v>
      </c>
      <c r="AE57" s="54">
        <f>VLOOKUP(F57,[9]毕教同事分值收集!B:Q,16,0)</f>
        <v>0</v>
      </c>
      <c r="AF57" s="54">
        <f>VLOOKUP(F57,[9]毕教同事分值收集!B:P,15,0)</f>
        <v>0</v>
      </c>
      <c r="AG57" s="54">
        <f>VLOOKUP(F57,[6]毕教同事分值收集!$B:$M,12,0)</f>
        <v>0</v>
      </c>
      <c r="AH57" s="54">
        <v>0</v>
      </c>
      <c r="AI57" s="54">
        <v>0</v>
      </c>
      <c r="AJ57" s="54">
        <v>0</v>
      </c>
      <c r="AK57" s="54">
        <v>0</v>
      </c>
      <c r="AL57" s="54">
        <v>0</v>
      </c>
      <c r="AM57" s="58">
        <f t="shared" si="0"/>
        <v>470</v>
      </c>
      <c r="AN57" s="54" t="str">
        <f>VLOOKUP(H57,'[2]最终 公布版'!$F:$AL,33,0)</f>
        <v>儿科+放射肿瘤科</v>
      </c>
      <c r="AO57" s="59">
        <f>SUMPRODUCT(($AN$4:$AN$1113=AN57)*($AM$4:$AM$1113&gt;AM57))+1</f>
        <v>26</v>
      </c>
      <c r="AP57" s="11">
        <f>COUNTIF(AN:AN,AN57)</f>
        <v>28</v>
      </c>
      <c r="AQ57" s="60">
        <f t="shared" si="1"/>
        <v>0.928571428571429</v>
      </c>
      <c r="AR57" s="11">
        <f t="shared" si="2"/>
        <v>0.5</v>
      </c>
      <c r="AS57" s="61">
        <v>1200</v>
      </c>
      <c r="AT57" s="62">
        <f>VLOOKUP(F57,[9]毕教同事分值收集!B:Y,24,0)</f>
        <v>21</v>
      </c>
      <c r="AU57" s="63">
        <f t="shared" si="3"/>
        <v>600</v>
      </c>
      <c r="AV57" s="63">
        <f t="shared" si="4"/>
        <v>600</v>
      </c>
      <c r="AW57" s="63">
        <v>0</v>
      </c>
      <c r="AX57" s="63">
        <f t="shared" si="5"/>
        <v>600</v>
      </c>
      <c r="AY57" s="65">
        <v>21</v>
      </c>
    </row>
    <row r="58" spans="1:51">
      <c r="A58" s="4"/>
      <c r="B58" s="4"/>
      <c r="C58" s="5" t="s">
        <v>165</v>
      </c>
      <c r="D58" s="6">
        <v>53</v>
      </c>
      <c r="E58" s="21" t="s">
        <v>168</v>
      </c>
      <c r="F58" s="8" t="str">
        <f>VLOOKUP(E58,[1]需科室上报名单!$A:$B,2,0)</f>
        <v>7AM377</v>
      </c>
      <c r="G58" s="6" t="str">
        <f>VLOOKUP(F58,[3]需科室上报名单!$B:$I,8,0)</f>
        <v>规培研究生</v>
      </c>
      <c r="H58" s="21" t="s">
        <v>135</v>
      </c>
      <c r="I58" s="8" t="str">
        <f>VLOOKUP(F58,[3]需科室上报名单!$B:$F,5,0)</f>
        <v>2021年</v>
      </c>
      <c r="J58" s="29"/>
      <c r="K58" s="6" t="s">
        <v>106</v>
      </c>
      <c r="L58" s="6">
        <v>0</v>
      </c>
      <c r="M58" s="6">
        <v>0</v>
      </c>
      <c r="N58" s="36">
        <v>0</v>
      </c>
      <c r="O58" s="6">
        <v>160</v>
      </c>
      <c r="P58" s="30">
        <v>0</v>
      </c>
      <c r="Q58" s="36">
        <v>0</v>
      </c>
      <c r="R58" s="30">
        <v>2</v>
      </c>
      <c r="S58" s="30">
        <v>0</v>
      </c>
      <c r="T58" s="30">
        <v>0</v>
      </c>
      <c r="U58" s="43">
        <v>40</v>
      </c>
      <c r="V58" s="44">
        <f>VLOOKUP(F58,[9]毕教同事分值收集!B:X,23,0)</f>
        <v>100</v>
      </c>
      <c r="W58" s="44">
        <v>10</v>
      </c>
      <c r="X58" s="44">
        <v>20</v>
      </c>
      <c r="Y58" s="44">
        <v>0</v>
      </c>
      <c r="Z58" s="44">
        <v>0</v>
      </c>
      <c r="AA58" s="53">
        <v>0</v>
      </c>
      <c r="AB58" s="54">
        <f>VLOOKUP(F58,[9]毕教同事分值收集!B:R,17,0)</f>
        <v>0</v>
      </c>
      <c r="AC58" s="54">
        <f>VLOOKUP(F58,[9]毕教同事分值收集!B:T,19,0)</f>
        <v>0</v>
      </c>
      <c r="AD58" s="54">
        <f>VLOOKUP(F58,[9]毕教同事分值收集!B:V,21,0)</f>
        <v>0</v>
      </c>
      <c r="AE58" s="54">
        <f>VLOOKUP(F58,[9]毕教同事分值收集!B:Q,16,0)</f>
        <v>0</v>
      </c>
      <c r="AF58" s="54">
        <f>VLOOKUP(F58,[9]毕教同事分值收集!B:P,15,0)</f>
        <v>0</v>
      </c>
      <c r="AG58" s="54">
        <f>VLOOKUP(F58,[6]毕教同事分值收集!$B:$M,12,0)</f>
        <v>-60</v>
      </c>
      <c r="AH58" s="54">
        <v>0</v>
      </c>
      <c r="AI58" s="54">
        <v>0</v>
      </c>
      <c r="AJ58" s="54">
        <v>0</v>
      </c>
      <c r="AK58" s="54">
        <v>0</v>
      </c>
      <c r="AL58" s="54">
        <v>0</v>
      </c>
      <c r="AM58" s="58">
        <f t="shared" si="0"/>
        <v>270</v>
      </c>
      <c r="AN58" s="54" t="str">
        <f>VLOOKUP(H58,'[2]最终 公布版'!$F:$AL,33,0)</f>
        <v>儿科+放射肿瘤科</v>
      </c>
      <c r="AO58" s="59">
        <f>SUMPRODUCT(($AN$4:$AN$1113=AN58)*($AM$4:$AM$1113&gt;AM58))+1</f>
        <v>28</v>
      </c>
      <c r="AP58" s="11">
        <f>COUNTIF(AN:AN,AN58)</f>
        <v>28</v>
      </c>
      <c r="AQ58" s="60">
        <f t="shared" si="1"/>
        <v>1</v>
      </c>
      <c r="AR58" s="11">
        <f t="shared" si="2"/>
        <v>0.5</v>
      </c>
      <c r="AS58" s="61">
        <v>1200</v>
      </c>
      <c r="AT58" s="62">
        <f>VLOOKUP(F58,[9]毕教同事分值收集!B:Y,24,0)</f>
        <v>21</v>
      </c>
      <c r="AU58" s="63">
        <f t="shared" si="3"/>
        <v>600</v>
      </c>
      <c r="AV58" s="63">
        <f t="shared" si="4"/>
        <v>600</v>
      </c>
      <c r="AW58" s="63">
        <v>0</v>
      </c>
      <c r="AX58" s="63">
        <f t="shared" si="5"/>
        <v>600</v>
      </c>
      <c r="AY58" s="65">
        <v>21</v>
      </c>
    </row>
    <row r="59" spans="1:51">
      <c r="A59" s="4"/>
      <c r="B59" s="4"/>
      <c r="C59" s="5" t="s">
        <v>120</v>
      </c>
      <c r="D59" s="6">
        <v>54</v>
      </c>
      <c r="E59" s="19" t="s">
        <v>169</v>
      </c>
      <c r="F59" s="8" t="str">
        <f>VLOOKUP(E59,[1]需科室上报名单!$A:$B,2,0)</f>
        <v>7AM336</v>
      </c>
      <c r="G59" s="6" t="str">
        <f>VLOOKUP(F59,[3]需科室上报名单!$B:$I,8,0)</f>
        <v>规培研究生</v>
      </c>
      <c r="H59" s="8" t="str">
        <f>VLOOKUP(F59,[3]需科室上报名单!$B:$D,3,0)</f>
        <v>放射科</v>
      </c>
      <c r="I59" s="8" t="str">
        <f>VLOOKUP(F59,[3]需科室上报名单!$B:$F,5,0)</f>
        <v>2021年</v>
      </c>
      <c r="J59" s="31"/>
      <c r="K59" s="6" t="s">
        <v>106</v>
      </c>
      <c r="L59" s="6">
        <v>0</v>
      </c>
      <c r="M59" s="6">
        <v>0</v>
      </c>
      <c r="N59" s="6">
        <v>0</v>
      </c>
      <c r="O59" s="6">
        <v>160</v>
      </c>
      <c r="P59" s="30">
        <v>0</v>
      </c>
      <c r="Q59" s="30">
        <v>0</v>
      </c>
      <c r="R59" s="30">
        <v>1</v>
      </c>
      <c r="S59" s="30">
        <v>0</v>
      </c>
      <c r="T59" s="30">
        <v>0</v>
      </c>
      <c r="U59" s="43">
        <v>20</v>
      </c>
      <c r="V59" s="44">
        <f>VLOOKUP(F59,[9]毕教同事分值收集!B:X,23,0)</f>
        <v>100</v>
      </c>
      <c r="W59" s="44">
        <v>0</v>
      </c>
      <c r="X59" s="44">
        <v>80</v>
      </c>
      <c r="Y59" s="44">
        <v>120</v>
      </c>
      <c r="Z59" s="44">
        <v>120</v>
      </c>
      <c r="AA59" s="53">
        <v>0</v>
      </c>
      <c r="AB59" s="54">
        <f>VLOOKUP(F59,[9]毕教同事分值收集!B:R,17,0)</f>
        <v>100</v>
      </c>
      <c r="AC59" s="54">
        <f>VLOOKUP(F59,[9]毕教同事分值收集!B:T,19,0)</f>
        <v>150</v>
      </c>
      <c r="AD59" s="54">
        <f>VLOOKUP(F59,[9]毕教同事分值收集!B:V,21,0)</f>
        <v>0</v>
      </c>
      <c r="AE59" s="54">
        <f>VLOOKUP(F59,[9]毕教同事分值收集!B:Q,16,0)</f>
        <v>0</v>
      </c>
      <c r="AF59" s="54">
        <f>VLOOKUP(F59,[9]毕教同事分值收集!B:P,15,0)</f>
        <v>20</v>
      </c>
      <c r="AG59" s="54">
        <f>VLOOKUP(F59,[6]毕教同事分值收集!$B:$M,12,0)</f>
        <v>0</v>
      </c>
      <c r="AH59" s="54">
        <v>0</v>
      </c>
      <c r="AI59" s="54">
        <v>0</v>
      </c>
      <c r="AJ59" s="54">
        <v>0</v>
      </c>
      <c r="AK59" s="54">
        <v>0</v>
      </c>
      <c r="AL59" s="54">
        <v>0</v>
      </c>
      <c r="AM59" s="58">
        <f t="shared" si="0"/>
        <v>870</v>
      </c>
      <c r="AN59" s="54" t="str">
        <f>VLOOKUP(H59,'[2]最终 公布版'!$F:$AL,33,0)</f>
        <v>放射科+核医学科</v>
      </c>
      <c r="AO59" s="59">
        <f>SUMPRODUCT(($AN$4:$AN$1113=AN59)*($AM$4:$AM$1113&gt;AM59))+1</f>
        <v>1</v>
      </c>
      <c r="AP59" s="11">
        <f>COUNTIF(AN:AN,AN59)</f>
        <v>34</v>
      </c>
      <c r="AQ59" s="60">
        <f t="shared" si="1"/>
        <v>0.0294117647058824</v>
      </c>
      <c r="AR59" s="11">
        <f t="shared" si="2"/>
        <v>1.5</v>
      </c>
      <c r="AS59" s="61">
        <v>1200</v>
      </c>
      <c r="AT59" s="62">
        <f>VLOOKUP(F59,[9]毕教同事分值收集!B:Y,24,0)</f>
        <v>21</v>
      </c>
      <c r="AU59" s="63">
        <f t="shared" si="3"/>
        <v>1800</v>
      </c>
      <c r="AV59" s="63">
        <f t="shared" si="4"/>
        <v>1800</v>
      </c>
      <c r="AW59" s="63">
        <v>0</v>
      </c>
      <c r="AX59" s="63">
        <f t="shared" si="5"/>
        <v>1800</v>
      </c>
      <c r="AY59" s="65">
        <v>21</v>
      </c>
    </row>
    <row r="60" spans="1:51">
      <c r="A60" s="4"/>
      <c r="B60" s="4"/>
      <c r="C60" s="5" t="s">
        <v>120</v>
      </c>
      <c r="D60" s="6">
        <v>55</v>
      </c>
      <c r="E60" s="19" t="s">
        <v>170</v>
      </c>
      <c r="F60" s="8" t="str">
        <f>VLOOKUP(E60,[1]需科室上报名单!$A:$B,2,0)</f>
        <v>7AM337</v>
      </c>
      <c r="G60" s="6" t="str">
        <f>VLOOKUP(F60,[3]需科室上报名单!$B:$I,8,0)</f>
        <v>规培研究生</v>
      </c>
      <c r="H60" s="8" t="str">
        <f>VLOOKUP(F60,[3]需科室上报名单!$B:$D,3,0)</f>
        <v>放射科</v>
      </c>
      <c r="I60" s="8" t="str">
        <f>VLOOKUP(F60,[3]需科室上报名单!$B:$F,5,0)</f>
        <v>2021年</v>
      </c>
      <c r="J60" s="31"/>
      <c r="K60" s="6" t="s">
        <v>106</v>
      </c>
      <c r="L60" s="6">
        <v>0</v>
      </c>
      <c r="M60" s="6">
        <v>0</v>
      </c>
      <c r="N60" s="6">
        <v>0</v>
      </c>
      <c r="O60" s="6">
        <v>160</v>
      </c>
      <c r="P60" s="30">
        <v>0</v>
      </c>
      <c r="Q60" s="30">
        <v>0</v>
      </c>
      <c r="R60" s="30">
        <v>1</v>
      </c>
      <c r="S60" s="30">
        <v>0</v>
      </c>
      <c r="T60" s="30">
        <v>0</v>
      </c>
      <c r="U60" s="43">
        <v>20</v>
      </c>
      <c r="V60" s="44">
        <f>VLOOKUP(F60,[9]毕教同事分值收集!B:X,23,0)</f>
        <v>100</v>
      </c>
      <c r="W60" s="44">
        <v>0</v>
      </c>
      <c r="X60" s="44">
        <v>80</v>
      </c>
      <c r="Y60" s="44">
        <v>120</v>
      </c>
      <c r="Z60" s="44">
        <v>120</v>
      </c>
      <c r="AA60" s="53">
        <v>0</v>
      </c>
      <c r="AB60" s="54">
        <f>VLOOKUP(F60,[9]毕教同事分值收集!B:R,17,0)</f>
        <v>100</v>
      </c>
      <c r="AC60" s="54">
        <f>VLOOKUP(F60,[9]毕教同事分值收集!B:T,19,0)</f>
        <v>150</v>
      </c>
      <c r="AD60" s="54">
        <f>VLOOKUP(F60,[9]毕教同事分值收集!B:V,21,0)</f>
        <v>0</v>
      </c>
      <c r="AE60" s="54">
        <f>VLOOKUP(F60,[9]毕教同事分值收集!B:Q,16,0)</f>
        <v>0</v>
      </c>
      <c r="AF60" s="54">
        <f>VLOOKUP(F60,[9]毕教同事分值收集!B:P,15,0)</f>
        <v>20</v>
      </c>
      <c r="AG60" s="54">
        <f>VLOOKUP(F60,[6]毕教同事分值收集!$B:$M,12,0)</f>
        <v>0</v>
      </c>
      <c r="AH60" s="54">
        <v>0</v>
      </c>
      <c r="AI60" s="54">
        <v>0</v>
      </c>
      <c r="AJ60" s="54">
        <v>0</v>
      </c>
      <c r="AK60" s="54">
        <v>0</v>
      </c>
      <c r="AL60" s="54">
        <v>0</v>
      </c>
      <c r="AM60" s="58">
        <f t="shared" si="0"/>
        <v>870</v>
      </c>
      <c r="AN60" s="54" t="str">
        <f>VLOOKUP(H60,'[2]最终 公布版'!$F:$AL,33,0)</f>
        <v>放射科+核医学科</v>
      </c>
      <c r="AO60" s="59">
        <f>SUMPRODUCT(($AN$4:$AN$1113=AN60)*($AM$4:$AM$1113&gt;AM60))+1</f>
        <v>1</v>
      </c>
      <c r="AP60" s="11">
        <f>COUNTIF(AN:AN,AN60)</f>
        <v>34</v>
      </c>
      <c r="AQ60" s="60">
        <f t="shared" si="1"/>
        <v>0.0294117647058824</v>
      </c>
      <c r="AR60" s="11">
        <f t="shared" si="2"/>
        <v>1.5</v>
      </c>
      <c r="AS60" s="61">
        <v>1200</v>
      </c>
      <c r="AT60" s="62">
        <f>VLOOKUP(F60,[9]毕教同事分值收集!B:Y,24,0)</f>
        <v>21</v>
      </c>
      <c r="AU60" s="63">
        <f t="shared" si="3"/>
        <v>1800</v>
      </c>
      <c r="AV60" s="63">
        <f t="shared" si="4"/>
        <v>1800</v>
      </c>
      <c r="AW60" s="63">
        <v>0</v>
      </c>
      <c r="AX60" s="63">
        <f t="shared" si="5"/>
        <v>1800</v>
      </c>
      <c r="AY60" s="65">
        <v>21</v>
      </c>
    </row>
    <row r="61" spans="1:51">
      <c r="A61" s="4"/>
      <c r="B61" s="4"/>
      <c r="C61" s="5" t="s">
        <v>120</v>
      </c>
      <c r="D61" s="6">
        <v>58</v>
      </c>
      <c r="E61" s="19" t="s">
        <v>171</v>
      </c>
      <c r="F61" s="8" t="str">
        <f>VLOOKUP(E61,[1]需科室上报名单!$A:$B,2,0)</f>
        <v>7AM335</v>
      </c>
      <c r="G61" s="6" t="str">
        <f>VLOOKUP(F61,[3]需科室上报名单!$B:$I,8,0)</f>
        <v>规培研究生</v>
      </c>
      <c r="H61" s="8" t="str">
        <f>VLOOKUP(F61,[3]需科室上报名单!$B:$D,3,0)</f>
        <v>放射科</v>
      </c>
      <c r="I61" s="8" t="str">
        <f>VLOOKUP(F61,[3]需科室上报名单!$B:$F,5,0)</f>
        <v>2021年</v>
      </c>
      <c r="J61" s="31"/>
      <c r="K61" s="6" t="s">
        <v>106</v>
      </c>
      <c r="L61" s="6">
        <v>0</v>
      </c>
      <c r="M61" s="6">
        <v>0</v>
      </c>
      <c r="N61" s="6">
        <v>0</v>
      </c>
      <c r="O61" s="6">
        <v>160</v>
      </c>
      <c r="P61" s="30">
        <v>0</v>
      </c>
      <c r="Q61" s="30">
        <v>0</v>
      </c>
      <c r="R61" s="30">
        <v>0</v>
      </c>
      <c r="S61" s="30">
        <v>0</v>
      </c>
      <c r="T61" s="30">
        <v>0</v>
      </c>
      <c r="U61" s="43">
        <v>0</v>
      </c>
      <c r="V61" s="44">
        <f>VLOOKUP(F61,[9]毕教同事分值收集!B:X,23,0)</f>
        <v>100</v>
      </c>
      <c r="W61" s="44">
        <v>0</v>
      </c>
      <c r="X61" s="44">
        <v>80</v>
      </c>
      <c r="Y61" s="44">
        <v>120</v>
      </c>
      <c r="Z61" s="44">
        <v>120</v>
      </c>
      <c r="AA61" s="53">
        <v>0</v>
      </c>
      <c r="AB61" s="54">
        <f>VLOOKUP(F61,[9]毕教同事分值收集!B:R,17,0)</f>
        <v>100</v>
      </c>
      <c r="AC61" s="54">
        <f>VLOOKUP(F61,[9]毕教同事分值收集!B:T,19,0)</f>
        <v>150</v>
      </c>
      <c r="AD61" s="54">
        <f>VLOOKUP(F61,[9]毕教同事分值收集!B:V,21,0)</f>
        <v>0</v>
      </c>
      <c r="AE61" s="54">
        <f>VLOOKUP(F61,[9]毕教同事分值收集!B:Q,16,0)</f>
        <v>0</v>
      </c>
      <c r="AF61" s="54">
        <f>VLOOKUP(F61,[9]毕教同事分值收集!B:P,15,0)</f>
        <v>0</v>
      </c>
      <c r="AG61" s="54">
        <f>VLOOKUP(F61,[6]毕教同事分值收集!$B:$M,12,0)</f>
        <v>0</v>
      </c>
      <c r="AH61" s="54">
        <v>0</v>
      </c>
      <c r="AI61" s="54">
        <v>0</v>
      </c>
      <c r="AJ61" s="54">
        <v>0</v>
      </c>
      <c r="AK61" s="54">
        <v>0</v>
      </c>
      <c r="AL61" s="54">
        <v>0</v>
      </c>
      <c r="AM61" s="58">
        <f t="shared" si="0"/>
        <v>830</v>
      </c>
      <c r="AN61" s="54" t="str">
        <f>VLOOKUP(H61,'[2]最终 公布版'!$F:$AL,33,0)</f>
        <v>放射科+核医学科</v>
      </c>
      <c r="AO61" s="59">
        <f>SUMPRODUCT(($AN$4:$AN$1113=AN61)*($AM$4:$AM$1113&gt;AM61))+1</f>
        <v>3</v>
      </c>
      <c r="AP61" s="11">
        <f>COUNTIF(AN:AN,AN61)</f>
        <v>34</v>
      </c>
      <c r="AQ61" s="60">
        <f t="shared" si="1"/>
        <v>0.0882352941176471</v>
      </c>
      <c r="AR61" s="11">
        <f t="shared" si="2"/>
        <v>1.5</v>
      </c>
      <c r="AS61" s="61">
        <v>1200</v>
      </c>
      <c r="AT61" s="62">
        <f>VLOOKUP(F61,[9]毕教同事分值收集!B:Y,24,0)</f>
        <v>21</v>
      </c>
      <c r="AU61" s="63">
        <f t="shared" si="3"/>
        <v>1800</v>
      </c>
      <c r="AV61" s="63">
        <f t="shared" si="4"/>
        <v>1800</v>
      </c>
      <c r="AW61" s="63">
        <v>0</v>
      </c>
      <c r="AX61" s="63">
        <f t="shared" si="5"/>
        <v>1800</v>
      </c>
      <c r="AY61" s="65">
        <v>21</v>
      </c>
    </row>
    <row r="62" spans="1:51">
      <c r="A62" s="4"/>
      <c r="B62" s="4"/>
      <c r="C62" s="5" t="s">
        <v>120</v>
      </c>
      <c r="D62" s="6">
        <v>59</v>
      </c>
      <c r="E62" s="19" t="s">
        <v>172</v>
      </c>
      <c r="F62" s="8" t="str">
        <f>VLOOKUP(E62,[1]需科室上报名单!$A:$B,2,0)</f>
        <v>7AM338</v>
      </c>
      <c r="G62" s="6" t="str">
        <f>VLOOKUP(F62,[3]需科室上报名单!$B:$I,8,0)</f>
        <v>规培研究生</v>
      </c>
      <c r="H62" s="8" t="str">
        <f>VLOOKUP(F62,[3]需科室上报名单!$B:$D,3,0)</f>
        <v>放射科</v>
      </c>
      <c r="I62" s="8" t="str">
        <f>VLOOKUP(F62,[3]需科室上报名单!$B:$F,5,0)</f>
        <v>2021年</v>
      </c>
      <c r="J62" s="31"/>
      <c r="K62" s="6" t="s">
        <v>106</v>
      </c>
      <c r="L62" s="6">
        <v>0</v>
      </c>
      <c r="M62" s="6">
        <v>0</v>
      </c>
      <c r="N62" s="6">
        <v>0</v>
      </c>
      <c r="O62" s="6">
        <v>160</v>
      </c>
      <c r="P62" s="30">
        <v>0</v>
      </c>
      <c r="Q62" s="30">
        <v>0</v>
      </c>
      <c r="R62" s="30">
        <v>0</v>
      </c>
      <c r="S62" s="30">
        <v>0</v>
      </c>
      <c r="T62" s="30">
        <v>0</v>
      </c>
      <c r="U62" s="43">
        <v>0</v>
      </c>
      <c r="V62" s="44">
        <f>VLOOKUP(F62,[9]毕教同事分值收集!B:X,23,0)</f>
        <v>100</v>
      </c>
      <c r="W62" s="44">
        <v>0</v>
      </c>
      <c r="X62" s="44">
        <v>80</v>
      </c>
      <c r="Y62" s="44">
        <v>120</v>
      </c>
      <c r="Z62" s="44">
        <v>120</v>
      </c>
      <c r="AA62" s="53">
        <v>0</v>
      </c>
      <c r="AB62" s="54">
        <f>VLOOKUP(F62,[9]毕教同事分值收集!B:R,17,0)</f>
        <v>100</v>
      </c>
      <c r="AC62" s="54">
        <f>VLOOKUP(F62,[9]毕教同事分值收集!B:T,19,0)</f>
        <v>150</v>
      </c>
      <c r="AD62" s="54">
        <f>VLOOKUP(F62,[9]毕教同事分值收集!B:V,21,0)</f>
        <v>0</v>
      </c>
      <c r="AE62" s="54">
        <f>VLOOKUP(F62,[9]毕教同事分值收集!B:Q,16,0)</f>
        <v>0</v>
      </c>
      <c r="AF62" s="54">
        <f>VLOOKUP(F62,[9]毕教同事分值收集!B:P,15,0)</f>
        <v>0</v>
      </c>
      <c r="AG62" s="54">
        <f>VLOOKUP(F62,[6]毕教同事分值收集!$B:$M,12,0)</f>
        <v>0</v>
      </c>
      <c r="AH62" s="54">
        <v>0</v>
      </c>
      <c r="AI62" s="54">
        <v>0</v>
      </c>
      <c r="AJ62" s="54">
        <v>0</v>
      </c>
      <c r="AK62" s="54">
        <v>0</v>
      </c>
      <c r="AL62" s="54">
        <v>0</v>
      </c>
      <c r="AM62" s="58">
        <f t="shared" si="0"/>
        <v>830</v>
      </c>
      <c r="AN62" s="54" t="str">
        <f>VLOOKUP(H62,'[2]最终 公布版'!$F:$AL,33,0)</f>
        <v>放射科+核医学科</v>
      </c>
      <c r="AO62" s="59">
        <f>SUMPRODUCT(($AN$4:$AN$1113=AN62)*($AM$4:$AM$1113&gt;AM62))+1</f>
        <v>3</v>
      </c>
      <c r="AP62" s="11">
        <f>COUNTIF(AN:AN,AN62)</f>
        <v>34</v>
      </c>
      <c r="AQ62" s="60">
        <f t="shared" si="1"/>
        <v>0.0882352941176471</v>
      </c>
      <c r="AR62" s="11">
        <f t="shared" si="2"/>
        <v>1.5</v>
      </c>
      <c r="AS62" s="61">
        <v>1200</v>
      </c>
      <c r="AT62" s="62">
        <f>VLOOKUP(F62,[9]毕教同事分值收集!B:Y,24,0)</f>
        <v>21</v>
      </c>
      <c r="AU62" s="63">
        <f t="shared" si="3"/>
        <v>1800</v>
      </c>
      <c r="AV62" s="63">
        <f t="shared" si="4"/>
        <v>1800</v>
      </c>
      <c r="AW62" s="63">
        <v>0</v>
      </c>
      <c r="AX62" s="63">
        <f t="shared" si="5"/>
        <v>1800</v>
      </c>
      <c r="AY62" s="65">
        <v>21</v>
      </c>
    </row>
    <row r="63" spans="1:51">
      <c r="A63" s="4"/>
      <c r="B63" s="4"/>
      <c r="C63" s="5" t="s">
        <v>120</v>
      </c>
      <c r="D63" s="6">
        <v>62</v>
      </c>
      <c r="E63" s="9" t="s">
        <v>173</v>
      </c>
      <c r="F63" s="8" t="str">
        <f>VLOOKUP(E63,[1]需科室上报名单!$A:$B,2,0)</f>
        <v>726L13</v>
      </c>
      <c r="G63" s="6" t="s">
        <v>104</v>
      </c>
      <c r="H63" s="8" t="str">
        <f>VLOOKUP(F63,[3]需科室上报名单!$B:$D,3,0)</f>
        <v>放射科</v>
      </c>
      <c r="I63" s="8" t="str">
        <f>VLOOKUP(F63,[3]需科室上报名单!$B:$F,5,0)</f>
        <v>2020年</v>
      </c>
      <c r="J63" s="31"/>
      <c r="K63" s="6" t="s">
        <v>106</v>
      </c>
      <c r="L63" s="6">
        <v>0</v>
      </c>
      <c r="M63" s="6">
        <v>0</v>
      </c>
      <c r="N63" s="6">
        <v>0</v>
      </c>
      <c r="O63" s="6">
        <v>160</v>
      </c>
      <c r="P63" s="30">
        <v>0</v>
      </c>
      <c r="Q63" s="30">
        <v>0</v>
      </c>
      <c r="R63" s="30">
        <v>0</v>
      </c>
      <c r="S63" s="30">
        <v>0</v>
      </c>
      <c r="T63" s="30">
        <v>0</v>
      </c>
      <c r="U63" s="43">
        <v>0</v>
      </c>
      <c r="V63" s="44">
        <f>VLOOKUP(F63,[9]毕教同事分值收集!B:X,23,0)</f>
        <v>100</v>
      </c>
      <c r="W63" s="44">
        <v>0</v>
      </c>
      <c r="X63" s="44">
        <v>80</v>
      </c>
      <c r="Y63" s="44">
        <v>120</v>
      </c>
      <c r="Z63" s="44">
        <v>90</v>
      </c>
      <c r="AA63" s="53">
        <v>0</v>
      </c>
      <c r="AB63" s="54">
        <f>VLOOKUP(F63,[9]毕教同事分值收集!B:R,17,0)</f>
        <v>100</v>
      </c>
      <c r="AC63" s="54">
        <f>VLOOKUP(F63,[9]毕教同事分值收集!B:T,19,0)</f>
        <v>150</v>
      </c>
      <c r="AD63" s="54">
        <f>VLOOKUP(F63,[9]毕教同事分值收集!B:V,21,0)</f>
        <v>0</v>
      </c>
      <c r="AE63" s="54">
        <f>VLOOKUP(F63,[9]毕教同事分值收集!B:Q,16,0)</f>
        <v>0</v>
      </c>
      <c r="AF63" s="54">
        <f>VLOOKUP(F63,[9]毕教同事分值收集!B:P,15,0)</f>
        <v>0</v>
      </c>
      <c r="AG63" s="54">
        <f>VLOOKUP(F63,[6]毕教同事分值收集!$B:$M,12,0)</f>
        <v>0</v>
      </c>
      <c r="AH63" s="54">
        <v>0</v>
      </c>
      <c r="AI63" s="54">
        <v>0</v>
      </c>
      <c r="AJ63" s="54">
        <v>0</v>
      </c>
      <c r="AK63" s="54">
        <v>0</v>
      </c>
      <c r="AL63" s="54">
        <v>0</v>
      </c>
      <c r="AM63" s="58">
        <f t="shared" si="0"/>
        <v>800</v>
      </c>
      <c r="AN63" s="54" t="str">
        <f>VLOOKUP(H63,'[2]最终 公布版'!$F:$AL,33,0)</f>
        <v>放射科+核医学科</v>
      </c>
      <c r="AO63" s="59">
        <f>SUMPRODUCT(($AN$4:$AN$1113=AN63)*($AM$4:$AM$1113&gt;AM63))+1</f>
        <v>5</v>
      </c>
      <c r="AP63" s="11">
        <f>COUNTIF(AN:AN,AN63)</f>
        <v>34</v>
      </c>
      <c r="AQ63" s="60">
        <f t="shared" si="1"/>
        <v>0.147058823529412</v>
      </c>
      <c r="AR63" s="11">
        <f t="shared" si="2"/>
        <v>1.25</v>
      </c>
      <c r="AS63" s="61">
        <v>1200</v>
      </c>
      <c r="AT63" s="62">
        <f>VLOOKUP(F63,[9]毕教同事分值收集!B:Y,24,0)</f>
        <v>21</v>
      </c>
      <c r="AU63" s="63">
        <f t="shared" si="3"/>
        <v>1500</v>
      </c>
      <c r="AV63" s="63">
        <f t="shared" si="4"/>
        <v>1500</v>
      </c>
      <c r="AW63" s="63">
        <v>0</v>
      </c>
      <c r="AX63" s="63">
        <f t="shared" si="5"/>
        <v>1500</v>
      </c>
      <c r="AY63" s="65">
        <v>21</v>
      </c>
    </row>
    <row r="64" spans="1:51">
      <c r="A64" s="4"/>
      <c r="B64" s="4"/>
      <c r="C64" s="5" t="s">
        <v>120</v>
      </c>
      <c r="D64" s="6">
        <v>63</v>
      </c>
      <c r="E64" s="15" t="s">
        <v>174</v>
      </c>
      <c r="F64" s="8" t="str">
        <f>VLOOKUP(E64,[1]需科室上报名单!$A:$B,2,0)</f>
        <v>7AK259</v>
      </c>
      <c r="G64" s="6" t="str">
        <f>VLOOKUP(F64,[3]需科室上报名单!$B:$I,8,0)</f>
        <v>规培研究生</v>
      </c>
      <c r="H64" s="8" t="str">
        <f>VLOOKUP(F64,[3]需科室上报名单!$B:$D,3,0)</f>
        <v>放射科</v>
      </c>
      <c r="I64" s="8" t="str">
        <f>VLOOKUP(F64,[3]需科室上报名单!$B:$F,5,0)</f>
        <v>2020年</v>
      </c>
      <c r="J64" s="31"/>
      <c r="K64" s="6" t="s">
        <v>106</v>
      </c>
      <c r="L64" s="6">
        <v>0</v>
      </c>
      <c r="M64" s="6">
        <v>0</v>
      </c>
      <c r="N64" s="6">
        <v>0</v>
      </c>
      <c r="O64" s="6">
        <v>160</v>
      </c>
      <c r="P64" s="30">
        <v>0</v>
      </c>
      <c r="Q64" s="30">
        <v>0</v>
      </c>
      <c r="R64" s="30">
        <v>0</v>
      </c>
      <c r="S64" s="30">
        <v>0</v>
      </c>
      <c r="T64" s="30">
        <v>0</v>
      </c>
      <c r="U64" s="43">
        <v>0</v>
      </c>
      <c r="V64" s="44">
        <f>VLOOKUP(F64,[9]毕教同事分值收集!B:X,23,0)</f>
        <v>100</v>
      </c>
      <c r="W64" s="44">
        <v>0</v>
      </c>
      <c r="X64" s="44">
        <v>60</v>
      </c>
      <c r="Y64" s="44">
        <v>120</v>
      </c>
      <c r="Z64" s="44">
        <v>90</v>
      </c>
      <c r="AA64" s="53">
        <v>0</v>
      </c>
      <c r="AB64" s="54">
        <f>VLOOKUP(F64,[9]毕教同事分值收集!B:R,17,0)</f>
        <v>100</v>
      </c>
      <c r="AC64" s="54">
        <f>VLOOKUP(F64,[9]毕教同事分值收集!B:T,19,0)</f>
        <v>150</v>
      </c>
      <c r="AD64" s="54">
        <f>VLOOKUP(F64,[9]毕教同事分值收集!B:V,21,0)</f>
        <v>0</v>
      </c>
      <c r="AE64" s="54">
        <f>VLOOKUP(F64,[9]毕教同事分值收集!B:Q,16,0)</f>
        <v>0</v>
      </c>
      <c r="AF64" s="54">
        <f>VLOOKUP(F64,[9]毕教同事分值收集!B:P,15,0)</f>
        <v>0</v>
      </c>
      <c r="AG64" s="54">
        <f>VLOOKUP(F64,[6]毕教同事分值收集!$B:$M,12,0)</f>
        <v>0</v>
      </c>
      <c r="AH64" s="54">
        <v>0</v>
      </c>
      <c r="AI64" s="54">
        <v>0</v>
      </c>
      <c r="AJ64" s="54">
        <v>0</v>
      </c>
      <c r="AK64" s="54">
        <v>0</v>
      </c>
      <c r="AL64" s="54">
        <v>0</v>
      </c>
      <c r="AM64" s="58">
        <f t="shared" si="0"/>
        <v>780</v>
      </c>
      <c r="AN64" s="54" t="str">
        <f>VLOOKUP(H64,'[2]最终 公布版'!$F:$AL,33,0)</f>
        <v>放射科+核医学科</v>
      </c>
      <c r="AO64" s="59">
        <f>SUMPRODUCT(($AN$4:$AN$1113=AN64)*($AM$4:$AM$1113&gt;AM64))+1</f>
        <v>6</v>
      </c>
      <c r="AP64" s="11">
        <f>COUNTIF(AN:AN,AN64)</f>
        <v>34</v>
      </c>
      <c r="AQ64" s="60">
        <f t="shared" si="1"/>
        <v>0.176470588235294</v>
      </c>
      <c r="AR64" s="11">
        <f t="shared" si="2"/>
        <v>1.25</v>
      </c>
      <c r="AS64" s="61">
        <v>1200</v>
      </c>
      <c r="AT64" s="62">
        <f>VLOOKUP(F64,[9]毕教同事分值收集!B:Y,24,0)</f>
        <v>21</v>
      </c>
      <c r="AU64" s="63">
        <f t="shared" si="3"/>
        <v>1500</v>
      </c>
      <c r="AV64" s="63">
        <f t="shared" si="4"/>
        <v>1500</v>
      </c>
      <c r="AW64" s="63">
        <v>0</v>
      </c>
      <c r="AX64" s="63">
        <f t="shared" si="5"/>
        <v>1500</v>
      </c>
      <c r="AY64" s="65">
        <v>21</v>
      </c>
    </row>
    <row r="65" spans="1:51">
      <c r="A65" s="4"/>
      <c r="B65" s="4"/>
      <c r="C65" s="5" t="s">
        <v>120</v>
      </c>
      <c r="D65" s="6">
        <v>56</v>
      </c>
      <c r="E65" s="19" t="s">
        <v>175</v>
      </c>
      <c r="F65" s="8" t="str">
        <f>VLOOKUP(E65,[1]需科室上报名单!$A:$B,2,0)</f>
        <v>7AM339</v>
      </c>
      <c r="G65" s="6" t="str">
        <f>VLOOKUP(F65,[3]需科室上报名单!$B:$I,8,0)</f>
        <v>规培研究生</v>
      </c>
      <c r="H65" s="8" t="str">
        <f>VLOOKUP(F65,[3]需科室上报名单!$B:$D,3,0)</f>
        <v>放射科</v>
      </c>
      <c r="I65" s="8" t="str">
        <f>VLOOKUP(F65,[3]需科室上报名单!$B:$F,5,0)</f>
        <v>2021年</v>
      </c>
      <c r="J65" s="31"/>
      <c r="K65" s="6" t="s">
        <v>106</v>
      </c>
      <c r="L65" s="6">
        <v>0</v>
      </c>
      <c r="M65" s="6">
        <v>0</v>
      </c>
      <c r="N65" s="6">
        <v>0</v>
      </c>
      <c r="O65" s="6">
        <v>160</v>
      </c>
      <c r="P65" s="30">
        <v>0</v>
      </c>
      <c r="Q65" s="30">
        <v>0</v>
      </c>
      <c r="R65" s="30">
        <v>1</v>
      </c>
      <c r="S65" s="30">
        <v>0</v>
      </c>
      <c r="T65" s="30">
        <v>0</v>
      </c>
      <c r="U65" s="43">
        <v>20</v>
      </c>
      <c r="V65" s="44">
        <f>VLOOKUP(F65,[9]毕教同事分值收集!B:X,23,0)</f>
        <v>100</v>
      </c>
      <c r="W65" s="44">
        <v>0</v>
      </c>
      <c r="X65" s="44">
        <v>60</v>
      </c>
      <c r="Y65" s="44">
        <v>120</v>
      </c>
      <c r="Z65" s="44">
        <v>120</v>
      </c>
      <c r="AA65" s="53">
        <v>0</v>
      </c>
      <c r="AB65" s="54">
        <f>VLOOKUP(F65,[9]毕教同事分值收集!B:R,17,0)</f>
        <v>100</v>
      </c>
      <c r="AC65" s="54">
        <f>VLOOKUP(F65,[9]毕教同事分值收集!B:T,19,0)</f>
        <v>150</v>
      </c>
      <c r="AD65" s="54">
        <f>VLOOKUP(F65,[9]毕教同事分值收集!B:V,21,0)</f>
        <v>0</v>
      </c>
      <c r="AE65" s="54">
        <f>VLOOKUP(F65,[9]毕教同事分值收集!B:Q,16,0)</f>
        <v>0</v>
      </c>
      <c r="AF65" s="54">
        <f>VLOOKUP(F65,[9]毕教同事分值收集!B:P,15,0)</f>
        <v>0</v>
      </c>
      <c r="AG65" s="54">
        <f>VLOOKUP(F65,[6]毕教同事分值收集!$B:$M,12,0)</f>
        <v>-60</v>
      </c>
      <c r="AH65" s="54">
        <v>0</v>
      </c>
      <c r="AI65" s="54">
        <v>0</v>
      </c>
      <c r="AJ65" s="54">
        <v>0</v>
      </c>
      <c r="AK65" s="54">
        <v>0</v>
      </c>
      <c r="AL65" s="54">
        <v>0</v>
      </c>
      <c r="AM65" s="58">
        <f t="shared" si="0"/>
        <v>770</v>
      </c>
      <c r="AN65" s="54" t="str">
        <f>VLOOKUP(H65,'[2]最终 公布版'!$F:$AL,33,0)</f>
        <v>放射科+核医学科</v>
      </c>
      <c r="AO65" s="59">
        <f>SUMPRODUCT(($AN$4:$AN$1113=AN65)*($AM$4:$AM$1113&gt;AM65))+1</f>
        <v>7</v>
      </c>
      <c r="AP65" s="11">
        <f>COUNTIF(AN:AN,AN65)</f>
        <v>34</v>
      </c>
      <c r="AQ65" s="60">
        <f t="shared" si="1"/>
        <v>0.205882352941176</v>
      </c>
      <c r="AR65" s="11">
        <f t="shared" si="2"/>
        <v>1.25</v>
      </c>
      <c r="AS65" s="61">
        <v>1200</v>
      </c>
      <c r="AT65" s="62">
        <f>VLOOKUP(F65,[9]毕教同事分值收集!B:Y,24,0)</f>
        <v>21</v>
      </c>
      <c r="AU65" s="63">
        <f t="shared" si="3"/>
        <v>1500</v>
      </c>
      <c r="AV65" s="63">
        <f t="shared" si="4"/>
        <v>1500</v>
      </c>
      <c r="AW65" s="63">
        <v>0</v>
      </c>
      <c r="AX65" s="63">
        <f t="shared" si="5"/>
        <v>1500</v>
      </c>
      <c r="AY65" s="65">
        <v>21</v>
      </c>
    </row>
    <row r="66" spans="1:51">
      <c r="A66" s="4"/>
      <c r="B66" s="4"/>
      <c r="C66" s="5" t="s">
        <v>120</v>
      </c>
      <c r="D66" s="6">
        <v>57</v>
      </c>
      <c r="E66" s="9" t="s">
        <v>176</v>
      </c>
      <c r="F66" s="8" t="str">
        <f>VLOOKUP(E66,[1]需科室上报名单!$A:$B,2,0)</f>
        <v>726L12</v>
      </c>
      <c r="G66" s="6" t="s">
        <v>104</v>
      </c>
      <c r="H66" s="8" t="str">
        <f>VLOOKUP(F66,[3]需科室上报名单!$B:$D,3,0)</f>
        <v>放射科</v>
      </c>
      <c r="I66" s="8" t="str">
        <f>VLOOKUP(F66,[3]需科室上报名单!$B:$F,5,0)</f>
        <v>2020年</v>
      </c>
      <c r="J66" s="31"/>
      <c r="K66" s="6" t="s">
        <v>106</v>
      </c>
      <c r="L66" s="6">
        <v>0</v>
      </c>
      <c r="M66" s="6">
        <v>0</v>
      </c>
      <c r="N66" s="6">
        <v>0</v>
      </c>
      <c r="O66" s="6">
        <v>160</v>
      </c>
      <c r="P66" s="30">
        <v>0</v>
      </c>
      <c r="Q66" s="30">
        <v>0</v>
      </c>
      <c r="R66" s="30">
        <v>0</v>
      </c>
      <c r="S66" s="30">
        <v>0</v>
      </c>
      <c r="T66" s="30">
        <v>0</v>
      </c>
      <c r="U66" s="43">
        <v>0</v>
      </c>
      <c r="V66" s="44">
        <f>VLOOKUP(F66,[9]毕教同事分值收集!B:X,23,0)</f>
        <v>100</v>
      </c>
      <c r="W66" s="44">
        <v>0</v>
      </c>
      <c r="X66" s="44">
        <v>80</v>
      </c>
      <c r="Y66" s="44">
        <v>120</v>
      </c>
      <c r="Z66" s="44">
        <v>120</v>
      </c>
      <c r="AA66" s="53">
        <v>0</v>
      </c>
      <c r="AB66" s="54">
        <f>VLOOKUP(F66,[9]毕教同事分值收集!B:R,17,0)</f>
        <v>100</v>
      </c>
      <c r="AC66" s="54">
        <f>VLOOKUP(F66,[9]毕教同事分值收集!B:T,19,0)</f>
        <v>150</v>
      </c>
      <c r="AD66" s="54">
        <f>VLOOKUP(F66,[9]毕教同事分值收集!B:V,21,0)</f>
        <v>0</v>
      </c>
      <c r="AE66" s="54">
        <f>VLOOKUP(F66,[9]毕教同事分值收集!B:Q,16,0)</f>
        <v>0</v>
      </c>
      <c r="AF66" s="54">
        <f>VLOOKUP(F66,[9]毕教同事分值收集!B:P,15,0)</f>
        <v>0</v>
      </c>
      <c r="AG66" s="54">
        <f>VLOOKUP(F66,[6]毕教同事分值收集!$B:$M,12,0)</f>
        <v>-60</v>
      </c>
      <c r="AH66" s="54">
        <v>0</v>
      </c>
      <c r="AI66" s="54">
        <v>0</v>
      </c>
      <c r="AJ66" s="54">
        <v>0</v>
      </c>
      <c r="AK66" s="54">
        <v>0</v>
      </c>
      <c r="AL66" s="54">
        <v>0</v>
      </c>
      <c r="AM66" s="58">
        <f t="shared" si="0"/>
        <v>770</v>
      </c>
      <c r="AN66" s="54" t="str">
        <f>VLOOKUP(H66,'[2]最终 公布版'!$F:$AL,33,0)</f>
        <v>放射科+核医学科</v>
      </c>
      <c r="AO66" s="59">
        <f>SUMPRODUCT(($AN$4:$AN$1113=AN66)*($AM$4:$AM$1113&gt;AM66))+1</f>
        <v>7</v>
      </c>
      <c r="AP66" s="11">
        <f>COUNTIF(AN:AN,AN66)</f>
        <v>34</v>
      </c>
      <c r="AQ66" s="60">
        <f t="shared" si="1"/>
        <v>0.205882352941176</v>
      </c>
      <c r="AR66" s="11">
        <f t="shared" si="2"/>
        <v>1.25</v>
      </c>
      <c r="AS66" s="61">
        <v>1200</v>
      </c>
      <c r="AT66" s="62">
        <f>VLOOKUP(F66,[9]毕教同事分值收集!B:Y,24,0)</f>
        <v>21</v>
      </c>
      <c r="AU66" s="63">
        <f t="shared" si="3"/>
        <v>1500</v>
      </c>
      <c r="AV66" s="63">
        <f t="shared" si="4"/>
        <v>1500</v>
      </c>
      <c r="AW66" s="63">
        <v>0</v>
      </c>
      <c r="AX66" s="63">
        <f t="shared" si="5"/>
        <v>1500</v>
      </c>
      <c r="AY66" s="65">
        <v>21</v>
      </c>
    </row>
    <row r="67" spans="1:51">
      <c r="A67" s="4"/>
      <c r="B67" s="4"/>
      <c r="C67" s="5" t="s">
        <v>120</v>
      </c>
      <c r="D67" s="6">
        <v>61</v>
      </c>
      <c r="E67" s="15" t="s">
        <v>177</v>
      </c>
      <c r="F67" s="8" t="str">
        <f>VLOOKUP(E67,[1]需科室上报名单!$A:$B,2,0)</f>
        <v>7AK265</v>
      </c>
      <c r="G67" s="6" t="str">
        <f>VLOOKUP(F67,[3]需科室上报名单!$B:$I,8,0)</f>
        <v>规培研究生</v>
      </c>
      <c r="H67" s="8" t="str">
        <f>VLOOKUP(F67,[3]需科室上报名单!$B:$D,3,0)</f>
        <v>放射科</v>
      </c>
      <c r="I67" s="8" t="str">
        <f>VLOOKUP(F67,[3]需科室上报名单!$B:$F,5,0)</f>
        <v>2020年</v>
      </c>
      <c r="J67" s="31"/>
      <c r="K67" s="6" t="s">
        <v>106</v>
      </c>
      <c r="L67" s="6">
        <v>0</v>
      </c>
      <c r="M67" s="6">
        <v>0</v>
      </c>
      <c r="N67" s="6">
        <v>0</v>
      </c>
      <c r="O67" s="6">
        <v>160</v>
      </c>
      <c r="P67" s="30">
        <v>0</v>
      </c>
      <c r="Q67" s="30">
        <v>0</v>
      </c>
      <c r="R67" s="30">
        <v>0</v>
      </c>
      <c r="S67" s="30">
        <v>0</v>
      </c>
      <c r="T67" s="30">
        <v>0</v>
      </c>
      <c r="U67" s="43">
        <v>0</v>
      </c>
      <c r="V67" s="44">
        <f>VLOOKUP(F67,[9]毕教同事分值收集!B:X,23,0)</f>
        <v>100</v>
      </c>
      <c r="W67" s="44">
        <v>0</v>
      </c>
      <c r="X67" s="44">
        <v>60</v>
      </c>
      <c r="Y67" s="44">
        <v>120</v>
      </c>
      <c r="Z67" s="44">
        <v>120</v>
      </c>
      <c r="AA67" s="53">
        <v>0</v>
      </c>
      <c r="AB67" s="54">
        <f>VLOOKUP(F67,[9]毕教同事分值收集!B:R,17,0)</f>
        <v>100</v>
      </c>
      <c r="AC67" s="54">
        <f>VLOOKUP(F67,[9]毕教同事分值收集!B:T,19,0)</f>
        <v>150</v>
      </c>
      <c r="AD67" s="54">
        <f>VLOOKUP(F67,[9]毕教同事分值收集!B:V,21,0)</f>
        <v>0</v>
      </c>
      <c r="AE67" s="54">
        <f>VLOOKUP(F67,[9]毕教同事分值收集!B:Q,16,0)</f>
        <v>0</v>
      </c>
      <c r="AF67" s="54">
        <f>VLOOKUP(F67,[9]毕教同事分值收集!B:P,15,0)</f>
        <v>0</v>
      </c>
      <c r="AG67" s="54">
        <f>VLOOKUP(F67,[6]毕教同事分值收集!$B:$M,12,0)</f>
        <v>-40</v>
      </c>
      <c r="AH67" s="54">
        <v>0</v>
      </c>
      <c r="AI67" s="54">
        <v>0</v>
      </c>
      <c r="AJ67" s="54">
        <v>0</v>
      </c>
      <c r="AK67" s="54">
        <v>0</v>
      </c>
      <c r="AL67" s="54">
        <v>0</v>
      </c>
      <c r="AM67" s="58">
        <f t="shared" si="0"/>
        <v>770</v>
      </c>
      <c r="AN67" s="54" t="str">
        <f>VLOOKUP(H67,'[2]最终 公布版'!$F:$AL,33,0)</f>
        <v>放射科+核医学科</v>
      </c>
      <c r="AO67" s="59">
        <f>SUMPRODUCT(($AN$4:$AN$1113=AN67)*($AM$4:$AM$1113&gt;AM67))+1</f>
        <v>7</v>
      </c>
      <c r="AP67" s="11">
        <f>COUNTIF(AN:AN,AN67)</f>
        <v>34</v>
      </c>
      <c r="AQ67" s="60">
        <f t="shared" si="1"/>
        <v>0.205882352941176</v>
      </c>
      <c r="AR67" s="11">
        <f t="shared" si="2"/>
        <v>1.25</v>
      </c>
      <c r="AS67" s="61">
        <v>1200</v>
      </c>
      <c r="AT67" s="62">
        <f>VLOOKUP(F67,[9]毕教同事分值收集!B:Y,24,0)</f>
        <v>21</v>
      </c>
      <c r="AU67" s="63">
        <f t="shared" si="3"/>
        <v>1500</v>
      </c>
      <c r="AV67" s="63">
        <f t="shared" si="4"/>
        <v>1500</v>
      </c>
      <c r="AW67" s="63">
        <v>0</v>
      </c>
      <c r="AX67" s="63">
        <f t="shared" si="5"/>
        <v>1500</v>
      </c>
      <c r="AY67" s="65">
        <v>21</v>
      </c>
    </row>
    <row r="68" spans="1:51">
      <c r="A68" s="4"/>
      <c r="B68" s="4"/>
      <c r="C68" s="5" t="s">
        <v>120</v>
      </c>
      <c r="D68" s="6">
        <v>60</v>
      </c>
      <c r="E68" s="9" t="s">
        <v>178</v>
      </c>
      <c r="F68" s="8" t="str">
        <f>VLOOKUP(E68,[1]需科室上报名单!$A:$B,2,0)</f>
        <v>726L11</v>
      </c>
      <c r="G68" s="6" t="s">
        <v>104</v>
      </c>
      <c r="H68" s="8" t="str">
        <f>VLOOKUP(F68,[3]需科室上报名单!$B:$D,3,0)</f>
        <v>放射科</v>
      </c>
      <c r="I68" s="8" t="str">
        <f>VLOOKUP(F68,[3]需科室上报名单!$B:$F,5,0)</f>
        <v>2020年</v>
      </c>
      <c r="J68" s="31"/>
      <c r="K68" s="6" t="s">
        <v>106</v>
      </c>
      <c r="L68" s="6">
        <v>0</v>
      </c>
      <c r="M68" s="6">
        <v>0</v>
      </c>
      <c r="N68" s="6">
        <v>0</v>
      </c>
      <c r="O68" s="6">
        <v>160</v>
      </c>
      <c r="P68" s="30">
        <v>0</v>
      </c>
      <c r="Q68" s="30">
        <v>0</v>
      </c>
      <c r="R68" s="30">
        <v>1</v>
      </c>
      <c r="S68" s="30">
        <v>0</v>
      </c>
      <c r="T68" s="30">
        <v>0</v>
      </c>
      <c r="U68" s="43">
        <v>20</v>
      </c>
      <c r="V68" s="44">
        <f>VLOOKUP(F68,[9]毕教同事分值收集!B:X,23,0)</f>
        <v>100</v>
      </c>
      <c r="W68" s="44">
        <v>0</v>
      </c>
      <c r="X68" s="44">
        <v>80</v>
      </c>
      <c r="Y68" s="44">
        <v>120</v>
      </c>
      <c r="Z68" s="44">
        <v>90</v>
      </c>
      <c r="AA68" s="53">
        <v>0</v>
      </c>
      <c r="AB68" s="54">
        <f>VLOOKUP(F68,[9]毕教同事分值收集!B:R,17,0)</f>
        <v>100</v>
      </c>
      <c r="AC68" s="54">
        <f>VLOOKUP(F68,[9]毕教同事分值收集!B:T,19,0)</f>
        <v>150</v>
      </c>
      <c r="AD68" s="54">
        <f>VLOOKUP(F68,[9]毕教同事分值收集!B:V,21,0)</f>
        <v>0</v>
      </c>
      <c r="AE68" s="54">
        <f>VLOOKUP(F68,[9]毕教同事分值收集!B:Q,16,0)</f>
        <v>0</v>
      </c>
      <c r="AF68" s="54">
        <f>VLOOKUP(F68,[9]毕教同事分值收集!B:P,15,0)</f>
        <v>0</v>
      </c>
      <c r="AG68" s="54">
        <f>VLOOKUP(F68,[6]毕教同事分值收集!$B:$M,12,0)</f>
        <v>-60</v>
      </c>
      <c r="AH68" s="54">
        <v>0</v>
      </c>
      <c r="AI68" s="54">
        <v>0</v>
      </c>
      <c r="AJ68" s="54">
        <v>0</v>
      </c>
      <c r="AK68" s="54">
        <v>0</v>
      </c>
      <c r="AL68" s="54">
        <v>0</v>
      </c>
      <c r="AM68" s="58">
        <f t="shared" si="0"/>
        <v>760</v>
      </c>
      <c r="AN68" s="54" t="str">
        <f>VLOOKUP(H68,'[2]最终 公布版'!$F:$AL,33,0)</f>
        <v>放射科+核医学科</v>
      </c>
      <c r="AO68" s="59">
        <f>SUMPRODUCT(($AN$4:$AN$1113=AN68)*($AM$4:$AM$1113&gt;AM68))+1</f>
        <v>10</v>
      </c>
      <c r="AP68" s="11">
        <f>COUNTIF(AN:AN,AN68)</f>
        <v>34</v>
      </c>
      <c r="AQ68" s="60">
        <f t="shared" si="1"/>
        <v>0.294117647058824</v>
      </c>
      <c r="AR68" s="11">
        <f t="shared" si="2"/>
        <v>1.25</v>
      </c>
      <c r="AS68" s="61">
        <v>1200</v>
      </c>
      <c r="AT68" s="62">
        <f>VLOOKUP(F68,[9]毕教同事分值收集!B:Y,24,0)</f>
        <v>21</v>
      </c>
      <c r="AU68" s="63">
        <f t="shared" si="3"/>
        <v>1500</v>
      </c>
      <c r="AV68" s="63">
        <f t="shared" si="4"/>
        <v>1500</v>
      </c>
      <c r="AW68" s="63">
        <v>0</v>
      </c>
      <c r="AX68" s="63">
        <f t="shared" si="5"/>
        <v>1500</v>
      </c>
      <c r="AY68" s="65">
        <v>21</v>
      </c>
    </row>
    <row r="69" spans="1:51">
      <c r="A69" s="4"/>
      <c r="B69" s="4"/>
      <c r="C69" s="5" t="s">
        <v>120</v>
      </c>
      <c r="D69" s="6">
        <v>65</v>
      </c>
      <c r="E69" s="15" t="s">
        <v>179</v>
      </c>
      <c r="F69" s="8" t="str">
        <f>VLOOKUP(E69,[1]需科室上报名单!$A:$B,2,0)</f>
        <v>7AK267</v>
      </c>
      <c r="G69" s="6" t="str">
        <f>VLOOKUP(F69,[3]需科室上报名单!$B:$I,8,0)</f>
        <v>规培研究生</v>
      </c>
      <c r="H69" s="8" t="str">
        <f>VLOOKUP(F69,[3]需科室上报名单!$B:$D,3,0)</f>
        <v>放射科</v>
      </c>
      <c r="I69" s="8" t="str">
        <f>VLOOKUP(F69,[3]需科室上报名单!$B:$F,5,0)</f>
        <v>2020年</v>
      </c>
      <c r="J69" s="31"/>
      <c r="K69" s="6" t="s">
        <v>106</v>
      </c>
      <c r="L69" s="6">
        <v>0</v>
      </c>
      <c r="M69" s="6">
        <v>0</v>
      </c>
      <c r="N69" s="6">
        <v>0</v>
      </c>
      <c r="O69" s="6">
        <v>160</v>
      </c>
      <c r="P69" s="30">
        <v>0</v>
      </c>
      <c r="Q69" s="30">
        <v>0</v>
      </c>
      <c r="R69" s="30">
        <v>0</v>
      </c>
      <c r="S69" s="30">
        <v>0</v>
      </c>
      <c r="T69" s="30">
        <v>0</v>
      </c>
      <c r="U69" s="43">
        <v>0</v>
      </c>
      <c r="V69" s="44">
        <f>VLOOKUP(F69,[9]毕教同事分值收集!B:X,23,0)</f>
        <v>100</v>
      </c>
      <c r="W69" s="44">
        <v>0</v>
      </c>
      <c r="X69" s="44">
        <v>40</v>
      </c>
      <c r="Y69" s="44">
        <v>120</v>
      </c>
      <c r="Z69" s="44">
        <v>90</v>
      </c>
      <c r="AA69" s="53">
        <v>0</v>
      </c>
      <c r="AB69" s="54">
        <f>VLOOKUP(F69,[9]毕教同事分值收集!B:R,17,0)</f>
        <v>100</v>
      </c>
      <c r="AC69" s="54">
        <f>VLOOKUP(F69,[9]毕教同事分值收集!B:T,19,0)</f>
        <v>150</v>
      </c>
      <c r="AD69" s="54">
        <f>VLOOKUP(F69,[9]毕教同事分值收集!B:V,21,0)</f>
        <v>0</v>
      </c>
      <c r="AE69" s="54">
        <f>VLOOKUP(F69,[9]毕教同事分值收集!B:Q,16,0)</f>
        <v>0</v>
      </c>
      <c r="AF69" s="54">
        <f>VLOOKUP(F69,[9]毕教同事分值收集!B:P,15,0)</f>
        <v>0</v>
      </c>
      <c r="AG69" s="54">
        <f>VLOOKUP(F69,[6]毕教同事分值收集!$B:$M,12,0)</f>
        <v>-60</v>
      </c>
      <c r="AH69" s="54">
        <v>0</v>
      </c>
      <c r="AI69" s="54">
        <v>0</v>
      </c>
      <c r="AJ69" s="54">
        <v>0</v>
      </c>
      <c r="AK69" s="54">
        <v>0</v>
      </c>
      <c r="AL69" s="54">
        <v>0</v>
      </c>
      <c r="AM69" s="58">
        <f t="shared" si="0"/>
        <v>700</v>
      </c>
      <c r="AN69" s="54" t="str">
        <f>VLOOKUP(H69,'[2]最终 公布版'!$F:$AL,33,0)</f>
        <v>放射科+核医学科</v>
      </c>
      <c r="AO69" s="59">
        <f>SUMPRODUCT(($AN$4:$AN$1113=AN69)*($AM$4:$AM$1113&gt;AM69))+1</f>
        <v>11</v>
      </c>
      <c r="AP69" s="11">
        <f>COUNTIF(AN:AN,AN69)</f>
        <v>34</v>
      </c>
      <c r="AQ69" s="60">
        <f t="shared" si="1"/>
        <v>0.323529411764706</v>
      </c>
      <c r="AR69" s="11">
        <f t="shared" si="2"/>
        <v>1.25</v>
      </c>
      <c r="AS69" s="61">
        <v>1200</v>
      </c>
      <c r="AT69" s="62">
        <f>VLOOKUP(F69,[9]毕教同事分值收集!B:Y,24,0)</f>
        <v>21</v>
      </c>
      <c r="AU69" s="63">
        <f t="shared" si="3"/>
        <v>1500</v>
      </c>
      <c r="AV69" s="63">
        <f t="shared" si="4"/>
        <v>1500</v>
      </c>
      <c r="AW69" s="63">
        <v>0</v>
      </c>
      <c r="AX69" s="63">
        <f t="shared" si="5"/>
        <v>1500</v>
      </c>
      <c r="AY69" s="65">
        <v>21</v>
      </c>
    </row>
    <row r="70" spans="1:51">
      <c r="A70" s="4"/>
      <c r="B70" s="4"/>
      <c r="C70" s="5" t="s">
        <v>120</v>
      </c>
      <c r="D70" s="6">
        <v>66</v>
      </c>
      <c r="E70" s="15" t="s">
        <v>180</v>
      </c>
      <c r="F70" s="8" t="str">
        <f>VLOOKUP(E70,[1]需科室上报名单!$A:$B,2,0)</f>
        <v>7AK260</v>
      </c>
      <c r="G70" s="6" t="str">
        <f>VLOOKUP(F70,[3]需科室上报名单!$B:$I,8,0)</f>
        <v>规培研究生</v>
      </c>
      <c r="H70" s="8" t="str">
        <f>VLOOKUP(F70,[3]需科室上报名单!$B:$D,3,0)</f>
        <v>放射科</v>
      </c>
      <c r="I70" s="8" t="str">
        <f>VLOOKUP(F70,[3]需科室上报名单!$B:$F,5,0)</f>
        <v>2020年</v>
      </c>
      <c r="J70" s="31"/>
      <c r="K70" s="6" t="s">
        <v>106</v>
      </c>
      <c r="L70" s="6">
        <v>0</v>
      </c>
      <c r="M70" s="6">
        <v>0</v>
      </c>
      <c r="N70" s="6">
        <v>0</v>
      </c>
      <c r="O70" s="6">
        <v>160</v>
      </c>
      <c r="P70" s="30">
        <v>0</v>
      </c>
      <c r="Q70" s="30">
        <v>0</v>
      </c>
      <c r="R70" s="30">
        <v>0</v>
      </c>
      <c r="S70" s="30">
        <v>0</v>
      </c>
      <c r="T70" s="30">
        <v>0</v>
      </c>
      <c r="U70" s="43">
        <v>0</v>
      </c>
      <c r="V70" s="44">
        <f>VLOOKUP(F70,[9]毕教同事分值收集!B:X,23,0)</f>
        <v>100</v>
      </c>
      <c r="W70" s="44">
        <v>0</v>
      </c>
      <c r="X70" s="44">
        <v>40</v>
      </c>
      <c r="Y70" s="44">
        <v>120</v>
      </c>
      <c r="Z70" s="44">
        <v>90</v>
      </c>
      <c r="AA70" s="53">
        <v>0</v>
      </c>
      <c r="AB70" s="54">
        <f>VLOOKUP(F70,[9]毕教同事分值收集!B:R,17,0)</f>
        <v>100</v>
      </c>
      <c r="AC70" s="54">
        <f>VLOOKUP(F70,[9]毕教同事分值收集!B:T,19,0)</f>
        <v>150</v>
      </c>
      <c r="AD70" s="54">
        <f>VLOOKUP(F70,[9]毕教同事分值收集!B:V,21,0)</f>
        <v>0</v>
      </c>
      <c r="AE70" s="54">
        <f>VLOOKUP(F70,[9]毕教同事分值收集!B:Q,16,0)</f>
        <v>0</v>
      </c>
      <c r="AF70" s="54">
        <f>VLOOKUP(F70,[9]毕教同事分值收集!B:P,15,0)</f>
        <v>0</v>
      </c>
      <c r="AG70" s="54">
        <f>VLOOKUP(F70,[6]毕教同事分值收集!$B:$M,12,0)</f>
        <v>-60</v>
      </c>
      <c r="AH70" s="54">
        <v>0</v>
      </c>
      <c r="AI70" s="54">
        <v>0</v>
      </c>
      <c r="AJ70" s="54">
        <v>0</v>
      </c>
      <c r="AK70" s="54">
        <v>0</v>
      </c>
      <c r="AL70" s="54">
        <v>0</v>
      </c>
      <c r="AM70" s="58">
        <f t="shared" ref="AM70:AM133" si="6">SUM(L70:O70,U70:AA70,AB70:AJ70)</f>
        <v>700</v>
      </c>
      <c r="AN70" s="54" t="str">
        <f>VLOOKUP(H70,'[2]最终 公布版'!$F:$AL,33,0)</f>
        <v>放射科+核医学科</v>
      </c>
      <c r="AO70" s="59">
        <f>SUMPRODUCT(($AN$4:$AN$1113=AN70)*($AM$4:$AM$1113&gt;AM70))+1</f>
        <v>11</v>
      </c>
      <c r="AP70" s="11">
        <f>COUNTIF(AN:AN,AN70)</f>
        <v>34</v>
      </c>
      <c r="AQ70" s="60">
        <f t="shared" ref="AQ70:AQ133" si="7">AO70/AP70</f>
        <v>0.323529411764706</v>
      </c>
      <c r="AR70" s="11">
        <f t="shared" ref="AR70:AR133" si="8">IF(AQ70&lt;=10%,1.5,(IF(AQ70&lt;=40%,1.25,IF(AQ70&lt;=60%,1,IF(AQ70&lt;90%,0.75,0.5)))))</f>
        <v>1.25</v>
      </c>
      <c r="AS70" s="61">
        <v>1200</v>
      </c>
      <c r="AT70" s="62">
        <f>VLOOKUP(F70,[9]毕教同事分值收集!B:Y,24,0)</f>
        <v>21</v>
      </c>
      <c r="AU70" s="63">
        <f t="shared" ref="AU70:AU133" si="9">AS70*AR70*(AT70/AY70)</f>
        <v>1500</v>
      </c>
      <c r="AV70" s="63">
        <f t="shared" ref="AV70:AV133" si="10">ROUND(AU70,0)</f>
        <v>1500</v>
      </c>
      <c r="AW70" s="63">
        <v>0</v>
      </c>
      <c r="AX70" s="63">
        <f t="shared" ref="AX70:AX133" si="11">AV70+AW70</f>
        <v>1500</v>
      </c>
      <c r="AY70" s="65">
        <v>21</v>
      </c>
    </row>
    <row r="71" spans="1:51">
      <c r="A71" s="4"/>
      <c r="B71" s="4"/>
      <c r="C71" s="5" t="s">
        <v>110</v>
      </c>
      <c r="D71" s="6">
        <v>70</v>
      </c>
      <c r="E71" s="19" t="s">
        <v>181</v>
      </c>
      <c r="F71" s="8" t="str">
        <f>VLOOKUP(E71,[1]需科室上报名单!$A:$B,2,0)</f>
        <v>7AO388</v>
      </c>
      <c r="G71" s="6" t="str">
        <f>VLOOKUP(F71,[3]需科室上报名单!$B:$I,8,0)</f>
        <v>规培研究生</v>
      </c>
      <c r="H71" s="8" t="str">
        <f>VLOOKUP(F71,[3]需科室上报名单!$B:$D,3,0)</f>
        <v>放射科</v>
      </c>
      <c r="I71" s="8" t="str">
        <f>VLOOKUP(F71,[3]需科室上报名单!$B:$F,5,0)</f>
        <v>2022年</v>
      </c>
      <c r="J71" s="31"/>
      <c r="K71" s="6" t="s">
        <v>106</v>
      </c>
      <c r="L71" s="6">
        <v>0</v>
      </c>
      <c r="M71" s="6">
        <v>0</v>
      </c>
      <c r="N71" s="6">
        <v>0</v>
      </c>
      <c r="O71" s="6">
        <v>160</v>
      </c>
      <c r="P71" s="30">
        <v>0</v>
      </c>
      <c r="Q71" s="30">
        <v>5</v>
      </c>
      <c r="R71" s="30">
        <v>7</v>
      </c>
      <c r="S71" s="30">
        <v>1</v>
      </c>
      <c r="T71" s="30">
        <v>0</v>
      </c>
      <c r="U71" s="43">
        <v>265</v>
      </c>
      <c r="V71" s="44">
        <f>VLOOKUP(F71,[9]毕教同事分值收集!B:X,23,0)</f>
        <v>100</v>
      </c>
      <c r="W71" s="44">
        <v>10</v>
      </c>
      <c r="X71" s="44">
        <v>60</v>
      </c>
      <c r="Y71" s="44">
        <v>30</v>
      </c>
      <c r="Z71" s="44">
        <v>30</v>
      </c>
      <c r="AA71" s="53">
        <v>0</v>
      </c>
      <c r="AB71" s="54">
        <f>VLOOKUP(F71,[9]毕教同事分值收集!B:R,17,0)</f>
        <v>0</v>
      </c>
      <c r="AC71" s="54">
        <f>VLOOKUP(F71,[9]毕教同事分值收集!B:T,19,0)</f>
        <v>0</v>
      </c>
      <c r="AD71" s="54">
        <f>VLOOKUP(F71,[9]毕教同事分值收集!B:V,21,0)</f>
        <v>0</v>
      </c>
      <c r="AE71" s="54">
        <f>VLOOKUP(F71,[9]毕教同事分值收集!B:Q,16,0)</f>
        <v>0</v>
      </c>
      <c r="AF71" s="54">
        <f>VLOOKUP(F71,[9]毕教同事分值收集!B:P,15,0)</f>
        <v>40</v>
      </c>
      <c r="AG71" s="54">
        <f>VLOOKUP(F71,[6]毕教同事分值收集!$B:$M,12,0)</f>
        <v>0</v>
      </c>
      <c r="AH71" s="54">
        <v>0</v>
      </c>
      <c r="AI71" s="54">
        <v>0</v>
      </c>
      <c r="AJ71" s="54">
        <v>0</v>
      </c>
      <c r="AK71" s="54">
        <v>0</v>
      </c>
      <c r="AL71" s="54">
        <v>0</v>
      </c>
      <c r="AM71" s="58">
        <f t="shared" si="6"/>
        <v>695</v>
      </c>
      <c r="AN71" s="54" t="str">
        <f>VLOOKUP(H71,'[2]最终 公布版'!$F:$AL,33,0)</f>
        <v>放射科+核医学科</v>
      </c>
      <c r="AO71" s="59">
        <f>SUMPRODUCT(($AN$4:$AN$1113=AN71)*($AM$4:$AM$1113&gt;AM71))+1</f>
        <v>13</v>
      </c>
      <c r="AP71" s="11">
        <f>COUNTIF(AN:AN,AN71)</f>
        <v>34</v>
      </c>
      <c r="AQ71" s="60">
        <f t="shared" si="7"/>
        <v>0.382352941176471</v>
      </c>
      <c r="AR71" s="11">
        <f t="shared" si="8"/>
        <v>1.25</v>
      </c>
      <c r="AS71" s="61">
        <v>1200</v>
      </c>
      <c r="AT71" s="62">
        <f>VLOOKUP(F71,[9]毕教同事分值收集!B:Y,24,0)</f>
        <v>21</v>
      </c>
      <c r="AU71" s="63">
        <f t="shared" si="9"/>
        <v>1500</v>
      </c>
      <c r="AV71" s="63">
        <f t="shared" si="10"/>
        <v>1500</v>
      </c>
      <c r="AW71" s="63">
        <v>0</v>
      </c>
      <c r="AX71" s="63">
        <f t="shared" si="11"/>
        <v>1500</v>
      </c>
      <c r="AY71" s="65">
        <v>21</v>
      </c>
    </row>
    <row r="72" spans="1:51">
      <c r="A72" s="4"/>
      <c r="B72" s="4"/>
      <c r="C72" s="5" t="s">
        <v>182</v>
      </c>
      <c r="D72" s="6">
        <v>67</v>
      </c>
      <c r="E72" s="6" t="s">
        <v>183</v>
      </c>
      <c r="F72" s="8" t="str">
        <f>VLOOKUP(E72,[1]需科室上报名单!$A:$B,2,0)</f>
        <v>729L22</v>
      </c>
      <c r="G72" s="6" t="s">
        <v>104</v>
      </c>
      <c r="H72" s="8" t="str">
        <f>VLOOKUP(F72,[3]需科室上报名单!$B:$D,3,0)</f>
        <v>放射科</v>
      </c>
      <c r="I72" s="8" t="str">
        <f>VLOOKUP(F72,[3]需科室上报名单!$B:$F,5,0)</f>
        <v>2021年</v>
      </c>
      <c r="J72" s="31"/>
      <c r="K72" s="6" t="s">
        <v>106</v>
      </c>
      <c r="L72" s="6">
        <v>0</v>
      </c>
      <c r="M72" s="6">
        <v>0</v>
      </c>
      <c r="N72" s="36">
        <v>0</v>
      </c>
      <c r="O72" s="6">
        <v>120</v>
      </c>
      <c r="P72" s="30">
        <v>0</v>
      </c>
      <c r="Q72" s="36">
        <v>0</v>
      </c>
      <c r="R72" s="36">
        <v>0</v>
      </c>
      <c r="S72" s="30">
        <v>0</v>
      </c>
      <c r="T72" s="30">
        <v>0</v>
      </c>
      <c r="U72" s="43">
        <v>0</v>
      </c>
      <c r="V72" s="44">
        <f>VLOOKUP(F72,[9]毕教同事分值收集!B:X,23,0)</f>
        <v>100</v>
      </c>
      <c r="W72" s="44">
        <v>10</v>
      </c>
      <c r="X72" s="44">
        <v>80</v>
      </c>
      <c r="Y72" s="44">
        <v>60</v>
      </c>
      <c r="Z72" s="44">
        <v>120</v>
      </c>
      <c r="AA72" s="53">
        <v>0</v>
      </c>
      <c r="AB72" s="54">
        <f>VLOOKUP(F72,[9]毕教同事分值收集!B:R,17,0)</f>
        <v>100</v>
      </c>
      <c r="AC72" s="54">
        <f>VLOOKUP(F72,[9]毕教同事分值收集!B:T,19,0)</f>
        <v>150</v>
      </c>
      <c r="AD72" s="54">
        <f>VLOOKUP(F72,[9]毕教同事分值收集!B:V,21,0)</f>
        <v>0</v>
      </c>
      <c r="AE72" s="54">
        <f>VLOOKUP(F72,[9]毕教同事分值收集!B:Q,16,0)</f>
        <v>0</v>
      </c>
      <c r="AF72" s="54">
        <f>VLOOKUP(F72,[9]毕教同事分值收集!B:P,15,0)</f>
        <v>0</v>
      </c>
      <c r="AG72" s="54">
        <f>VLOOKUP(F72,[6]毕教同事分值收集!$B:$M,12,0)</f>
        <v>-60</v>
      </c>
      <c r="AH72" s="54">
        <v>0</v>
      </c>
      <c r="AI72" s="54">
        <v>0</v>
      </c>
      <c r="AJ72" s="54">
        <v>0</v>
      </c>
      <c r="AK72" s="54">
        <v>0</v>
      </c>
      <c r="AL72" s="54">
        <v>0</v>
      </c>
      <c r="AM72" s="58">
        <f t="shared" si="6"/>
        <v>680</v>
      </c>
      <c r="AN72" s="54" t="str">
        <f>VLOOKUP(H72,'[2]最终 公布版'!$F:$AL,33,0)</f>
        <v>放射科+核医学科</v>
      </c>
      <c r="AO72" s="59">
        <f>SUMPRODUCT(($AN$4:$AN$1113=AN72)*($AM$4:$AM$1113&gt;AM72))+1</f>
        <v>14</v>
      </c>
      <c r="AP72" s="11">
        <f>COUNTIF(AN:AN,AN72)</f>
        <v>34</v>
      </c>
      <c r="AQ72" s="60">
        <f t="shared" si="7"/>
        <v>0.411764705882353</v>
      </c>
      <c r="AR72" s="11">
        <f t="shared" si="8"/>
        <v>1</v>
      </c>
      <c r="AS72" s="61">
        <v>1200</v>
      </c>
      <c r="AT72" s="62">
        <f>VLOOKUP(F72,[9]毕教同事分值收集!B:Y,24,0)</f>
        <v>21</v>
      </c>
      <c r="AU72" s="63">
        <f t="shared" si="9"/>
        <v>1200</v>
      </c>
      <c r="AV72" s="63">
        <f t="shared" si="10"/>
        <v>1200</v>
      </c>
      <c r="AW72" s="63">
        <v>0</v>
      </c>
      <c r="AX72" s="63">
        <f t="shared" si="11"/>
        <v>1200</v>
      </c>
      <c r="AY72" s="65">
        <v>21</v>
      </c>
    </row>
    <row r="73" spans="1:51">
      <c r="A73" s="4"/>
      <c r="B73" s="4"/>
      <c r="C73" s="5" t="s">
        <v>184</v>
      </c>
      <c r="D73" s="6">
        <v>71</v>
      </c>
      <c r="E73" s="6" t="s">
        <v>185</v>
      </c>
      <c r="F73" s="8" t="str">
        <f>VLOOKUP(E73,[1]需科室上报名单!$A:$B,2,0)</f>
        <v>726L14</v>
      </c>
      <c r="G73" s="6" t="s">
        <v>104</v>
      </c>
      <c r="H73" s="8" t="str">
        <f>VLOOKUP(F73,[3]需科室上报名单!$B:$D,3,0)</f>
        <v>放射科</v>
      </c>
      <c r="I73" s="8" t="str">
        <f>VLOOKUP(F73,[3]需科室上报名单!$B:$F,5,0)</f>
        <v>2020年</v>
      </c>
      <c r="J73" s="31"/>
      <c r="K73" s="6" t="s">
        <v>106</v>
      </c>
      <c r="L73" s="6">
        <v>0</v>
      </c>
      <c r="M73" s="6">
        <v>0</v>
      </c>
      <c r="N73" s="6">
        <v>0</v>
      </c>
      <c r="O73" s="6">
        <v>160</v>
      </c>
      <c r="P73" s="30">
        <v>0</v>
      </c>
      <c r="Q73" s="30">
        <v>0</v>
      </c>
      <c r="R73" s="30">
        <v>0</v>
      </c>
      <c r="S73" s="30">
        <v>0</v>
      </c>
      <c r="T73" s="30">
        <v>0</v>
      </c>
      <c r="U73" s="43">
        <v>0</v>
      </c>
      <c r="V73" s="44">
        <f>VLOOKUP(F73,[9]毕教同事分值收集!B:X,23,0)</f>
        <v>100</v>
      </c>
      <c r="W73" s="44">
        <v>10</v>
      </c>
      <c r="X73" s="44">
        <v>40</v>
      </c>
      <c r="Y73" s="44">
        <v>60</v>
      </c>
      <c r="Z73" s="44">
        <v>60</v>
      </c>
      <c r="AA73" s="53">
        <v>0</v>
      </c>
      <c r="AB73" s="54">
        <f>VLOOKUP(F73,[9]毕教同事分值收集!B:R,17,0)</f>
        <v>100</v>
      </c>
      <c r="AC73" s="54">
        <f>VLOOKUP(F73,[9]毕教同事分值收集!B:T,19,0)</f>
        <v>150</v>
      </c>
      <c r="AD73" s="54">
        <f>VLOOKUP(F73,[9]毕教同事分值收集!B:V,21,0)</f>
        <v>0</v>
      </c>
      <c r="AE73" s="54">
        <f>VLOOKUP(F73,[9]毕教同事分值收集!B:Q,16,0)</f>
        <v>0</v>
      </c>
      <c r="AF73" s="54">
        <f>VLOOKUP(F73,[9]毕教同事分值收集!B:P,15,0)</f>
        <v>0</v>
      </c>
      <c r="AG73" s="54">
        <f>VLOOKUP(F73,[6]毕教同事分值收集!$B:$M,12,0)</f>
        <v>0</v>
      </c>
      <c r="AH73" s="54">
        <v>0</v>
      </c>
      <c r="AI73" s="54">
        <v>0</v>
      </c>
      <c r="AJ73" s="54">
        <v>0</v>
      </c>
      <c r="AK73" s="54">
        <v>0</v>
      </c>
      <c r="AL73" s="54">
        <v>0</v>
      </c>
      <c r="AM73" s="58">
        <f t="shared" si="6"/>
        <v>680</v>
      </c>
      <c r="AN73" s="54" t="str">
        <f>VLOOKUP(H73,'[2]最终 公布版'!$F:$AL,33,0)</f>
        <v>放射科+核医学科</v>
      </c>
      <c r="AO73" s="59">
        <f>SUMPRODUCT(($AN$4:$AN$1113=AN73)*($AM$4:$AM$1113&gt;AM73))+1</f>
        <v>14</v>
      </c>
      <c r="AP73" s="11">
        <f>COUNTIF(AN:AN,AN73)</f>
        <v>34</v>
      </c>
      <c r="AQ73" s="60">
        <f t="shared" si="7"/>
        <v>0.411764705882353</v>
      </c>
      <c r="AR73" s="11">
        <f t="shared" si="8"/>
        <v>1</v>
      </c>
      <c r="AS73" s="61">
        <v>1200</v>
      </c>
      <c r="AT73" s="62">
        <f>VLOOKUP(F73,[9]毕教同事分值收集!B:Y,24,0)</f>
        <v>21</v>
      </c>
      <c r="AU73" s="63">
        <f t="shared" si="9"/>
        <v>1200</v>
      </c>
      <c r="AV73" s="63">
        <f t="shared" si="10"/>
        <v>1200</v>
      </c>
      <c r="AW73" s="63">
        <v>0</v>
      </c>
      <c r="AX73" s="63">
        <f t="shared" si="11"/>
        <v>1200</v>
      </c>
      <c r="AY73" s="65">
        <v>21</v>
      </c>
    </row>
    <row r="74" spans="1:51">
      <c r="A74" s="4"/>
      <c r="B74" s="4"/>
      <c r="C74" s="5" t="s">
        <v>120</v>
      </c>
      <c r="D74" s="6">
        <v>64</v>
      </c>
      <c r="E74" s="9" t="s">
        <v>186</v>
      </c>
      <c r="F74" s="8">
        <f>VLOOKUP(E74,[1]需科室上报名单!$A:$B,2,0)</f>
        <v>120081</v>
      </c>
      <c r="G74" s="6" t="s">
        <v>104</v>
      </c>
      <c r="H74" s="8" t="str">
        <f>VLOOKUP(F74,[3]需科室上报名单!$B:$D,3,0)</f>
        <v>放射科</v>
      </c>
      <c r="I74" s="8" t="str">
        <f>VLOOKUP(F74,[3]需科室上报名单!$B:$F,5,0)</f>
        <v>2020年</v>
      </c>
      <c r="J74" s="31"/>
      <c r="K74" s="6" t="s">
        <v>106</v>
      </c>
      <c r="L74" s="6">
        <v>0</v>
      </c>
      <c r="M74" s="6">
        <v>0</v>
      </c>
      <c r="N74" s="6">
        <v>0</v>
      </c>
      <c r="O74" s="6">
        <v>160</v>
      </c>
      <c r="P74" s="30">
        <v>0</v>
      </c>
      <c r="Q74" s="30">
        <v>0</v>
      </c>
      <c r="R74" s="30">
        <v>0</v>
      </c>
      <c r="S74" s="30">
        <v>0</v>
      </c>
      <c r="T74" s="30">
        <v>0</v>
      </c>
      <c r="U74" s="43">
        <v>0</v>
      </c>
      <c r="V74" s="44">
        <f>VLOOKUP(F74,[9]毕教同事分值收集!B:X,23,0)</f>
        <v>100</v>
      </c>
      <c r="W74" s="44">
        <v>0</v>
      </c>
      <c r="X74" s="44">
        <v>40</v>
      </c>
      <c r="Y74" s="44">
        <v>60</v>
      </c>
      <c r="Z74" s="44">
        <v>60</v>
      </c>
      <c r="AA74" s="53">
        <v>0</v>
      </c>
      <c r="AB74" s="54">
        <f>VLOOKUP(F74,[9]毕教同事分值收集!B:R,17,0)</f>
        <v>100</v>
      </c>
      <c r="AC74" s="54">
        <f>VLOOKUP(F74,[9]毕教同事分值收集!B:T,19,0)</f>
        <v>150</v>
      </c>
      <c r="AD74" s="54">
        <v>0</v>
      </c>
      <c r="AE74" s="54">
        <f>VLOOKUP(F74,[9]毕教同事分值收集!B:Q,16,0)</f>
        <v>0</v>
      </c>
      <c r="AF74" s="54">
        <f>VLOOKUP(F74,[9]毕教同事分值收集!B:P,15,0)</f>
        <v>0</v>
      </c>
      <c r="AG74" s="54">
        <f>VLOOKUP(F74,[6]毕教同事分值收集!$B:$M,12,0)</f>
        <v>0</v>
      </c>
      <c r="AH74" s="54">
        <v>0</v>
      </c>
      <c r="AI74" s="54">
        <v>0</v>
      </c>
      <c r="AJ74" s="54">
        <v>0</v>
      </c>
      <c r="AK74" s="54">
        <v>0</v>
      </c>
      <c r="AL74" s="54">
        <v>0</v>
      </c>
      <c r="AM74" s="58">
        <f t="shared" si="6"/>
        <v>670</v>
      </c>
      <c r="AN74" s="54" t="str">
        <f>VLOOKUP(H74,'[2]最终 公布版'!$F:$AL,33,0)</f>
        <v>放射科+核医学科</v>
      </c>
      <c r="AO74" s="59">
        <f>SUMPRODUCT(($AN$4:$AN$1113=AN74)*($AM$4:$AM$1113&gt;AM74))+1</f>
        <v>16</v>
      </c>
      <c r="AP74" s="11">
        <f>COUNTIF(AN:AN,AN74)</f>
        <v>34</v>
      </c>
      <c r="AQ74" s="60">
        <f t="shared" si="7"/>
        <v>0.470588235294118</v>
      </c>
      <c r="AR74" s="11">
        <f t="shared" si="8"/>
        <v>1</v>
      </c>
      <c r="AS74" s="61">
        <v>1200</v>
      </c>
      <c r="AT74" s="62">
        <f>VLOOKUP(F74,[9]毕教同事分值收集!B:Y,24,0)</f>
        <v>21</v>
      </c>
      <c r="AU74" s="63">
        <f t="shared" si="9"/>
        <v>1200</v>
      </c>
      <c r="AV74" s="63">
        <f t="shared" si="10"/>
        <v>1200</v>
      </c>
      <c r="AW74" s="63">
        <v>0</v>
      </c>
      <c r="AX74" s="63">
        <f t="shared" si="11"/>
        <v>1200</v>
      </c>
      <c r="AY74" s="65">
        <v>21</v>
      </c>
    </row>
    <row r="75" spans="1:51">
      <c r="A75" s="4"/>
      <c r="B75" s="4"/>
      <c r="C75" s="5" t="s">
        <v>120</v>
      </c>
      <c r="D75" s="6">
        <v>72</v>
      </c>
      <c r="E75" s="15" t="s">
        <v>187</v>
      </c>
      <c r="F75" s="8" t="str">
        <f>VLOOKUP(E75,[1]需科室上报名单!$A:$B,2,0)</f>
        <v>7AK262</v>
      </c>
      <c r="G75" s="6" t="str">
        <f>VLOOKUP(F75,[3]需科室上报名单!$B:$I,8,0)</f>
        <v>规培研究生</v>
      </c>
      <c r="H75" s="8" t="str">
        <f>VLOOKUP(F75,[3]需科室上报名单!$B:$D,3,0)</f>
        <v>放射科</v>
      </c>
      <c r="I75" s="8" t="str">
        <f>VLOOKUP(F75,[3]需科室上报名单!$B:$F,5,0)</f>
        <v>2020年</v>
      </c>
      <c r="J75" s="31"/>
      <c r="K75" s="6" t="s">
        <v>106</v>
      </c>
      <c r="L75" s="6">
        <v>0</v>
      </c>
      <c r="M75" s="6">
        <v>0</v>
      </c>
      <c r="N75" s="6">
        <v>0</v>
      </c>
      <c r="O75" s="6">
        <v>160</v>
      </c>
      <c r="P75" s="30">
        <v>0</v>
      </c>
      <c r="Q75" s="30">
        <v>0</v>
      </c>
      <c r="R75" s="30">
        <v>0</v>
      </c>
      <c r="S75" s="30">
        <v>0</v>
      </c>
      <c r="T75" s="30">
        <v>0</v>
      </c>
      <c r="U75" s="43">
        <v>0</v>
      </c>
      <c r="V75" s="44">
        <f>VLOOKUP(F75,[9]毕教同事分值收集!B:X,23,0)</f>
        <v>100</v>
      </c>
      <c r="W75" s="44">
        <v>0</v>
      </c>
      <c r="X75" s="44">
        <v>40</v>
      </c>
      <c r="Y75" s="44">
        <v>60</v>
      </c>
      <c r="Z75" s="44">
        <v>60</v>
      </c>
      <c r="AA75" s="53">
        <v>0</v>
      </c>
      <c r="AB75" s="54">
        <f>VLOOKUP(F75,[9]毕教同事分值收集!B:R,17,0)</f>
        <v>100</v>
      </c>
      <c r="AC75" s="54">
        <f>VLOOKUP(F75,[9]毕教同事分值收集!B:T,19,0)</f>
        <v>150</v>
      </c>
      <c r="AD75" s="54">
        <f>VLOOKUP(F75,[9]毕教同事分值收集!B:V,21,0)</f>
        <v>0</v>
      </c>
      <c r="AE75" s="54">
        <f>VLOOKUP(F75,[9]毕教同事分值收集!B:Q,16,0)</f>
        <v>0</v>
      </c>
      <c r="AF75" s="54">
        <f>VLOOKUP(F75,[9]毕教同事分值收集!B:P,15,0)</f>
        <v>0</v>
      </c>
      <c r="AG75" s="54">
        <f>VLOOKUP(F75,[6]毕教同事分值收集!$B:$M,12,0)</f>
        <v>0</v>
      </c>
      <c r="AH75" s="54">
        <v>0</v>
      </c>
      <c r="AI75" s="54">
        <v>0</v>
      </c>
      <c r="AJ75" s="54">
        <v>0</v>
      </c>
      <c r="AK75" s="54">
        <v>0</v>
      </c>
      <c r="AL75" s="54">
        <v>0</v>
      </c>
      <c r="AM75" s="58">
        <f t="shared" si="6"/>
        <v>670</v>
      </c>
      <c r="AN75" s="54" t="str">
        <f>VLOOKUP(H75,'[2]最终 公布版'!$F:$AL,33,0)</f>
        <v>放射科+核医学科</v>
      </c>
      <c r="AO75" s="59">
        <f>SUMPRODUCT(($AN$4:$AN$1113=AN75)*($AM$4:$AM$1113&gt;AM75))+1</f>
        <v>16</v>
      </c>
      <c r="AP75" s="11">
        <f>COUNTIF(AN:AN,AN75)</f>
        <v>34</v>
      </c>
      <c r="AQ75" s="60">
        <f t="shared" si="7"/>
        <v>0.470588235294118</v>
      </c>
      <c r="AR75" s="11">
        <f t="shared" si="8"/>
        <v>1</v>
      </c>
      <c r="AS75" s="61">
        <v>1200</v>
      </c>
      <c r="AT75" s="62">
        <f>VLOOKUP(F75,[9]毕教同事分值收集!B:Y,24,0)</f>
        <v>21</v>
      </c>
      <c r="AU75" s="63">
        <f t="shared" si="9"/>
        <v>1200</v>
      </c>
      <c r="AV75" s="63">
        <f t="shared" si="10"/>
        <v>1200</v>
      </c>
      <c r="AW75" s="63">
        <v>0</v>
      </c>
      <c r="AX75" s="63">
        <f t="shared" si="11"/>
        <v>1200</v>
      </c>
      <c r="AY75" s="65">
        <v>21</v>
      </c>
    </row>
    <row r="76" spans="1:51">
      <c r="A76" s="4"/>
      <c r="B76" s="4"/>
      <c r="C76" s="5" t="s">
        <v>182</v>
      </c>
      <c r="D76" s="6">
        <v>68</v>
      </c>
      <c r="E76" s="6" t="s">
        <v>188</v>
      </c>
      <c r="F76" s="8" t="str">
        <f>VLOOKUP(E76,[1]需科室上报名单!$A:$B,2,0)</f>
        <v>7AM486</v>
      </c>
      <c r="G76" s="6" t="str">
        <f>VLOOKUP(F76,[3]需科室上报名单!$B:$I,8,0)</f>
        <v>规培研究生</v>
      </c>
      <c r="H76" s="8" t="str">
        <f>VLOOKUP(F76,[3]需科室上报名单!$B:$D,3,0)</f>
        <v>核医学科</v>
      </c>
      <c r="I76" s="8" t="str">
        <f>VLOOKUP(F76,[3]需科室上报名单!$B:$F,5,0)</f>
        <v>2021年</v>
      </c>
      <c r="J76" s="31"/>
      <c r="K76" s="6" t="s">
        <v>106</v>
      </c>
      <c r="L76" s="6">
        <v>0</v>
      </c>
      <c r="M76" s="6">
        <v>0</v>
      </c>
      <c r="N76" s="36">
        <v>0</v>
      </c>
      <c r="O76" s="6">
        <v>120</v>
      </c>
      <c r="P76" s="30">
        <v>0</v>
      </c>
      <c r="Q76" s="36">
        <v>0</v>
      </c>
      <c r="R76" s="36">
        <v>0</v>
      </c>
      <c r="S76" s="30">
        <v>0</v>
      </c>
      <c r="T76" s="30">
        <v>0</v>
      </c>
      <c r="U76" s="43">
        <v>0</v>
      </c>
      <c r="V76" s="44">
        <f>VLOOKUP(F76,[9]毕教同事分值收集!B:X,23,0)</f>
        <v>100</v>
      </c>
      <c r="W76" s="44">
        <v>10</v>
      </c>
      <c r="X76" s="44">
        <v>80</v>
      </c>
      <c r="Y76" s="44">
        <v>60</v>
      </c>
      <c r="Z76" s="44">
        <v>90</v>
      </c>
      <c r="AA76" s="53">
        <v>0</v>
      </c>
      <c r="AB76" s="54">
        <f>VLOOKUP(F76,[9]毕教同事分值收集!B:R,17,0)</f>
        <v>100</v>
      </c>
      <c r="AC76" s="54">
        <f>VLOOKUP(F76,[9]毕教同事分值收集!B:T,19,0)</f>
        <v>150</v>
      </c>
      <c r="AD76" s="54">
        <f>VLOOKUP(F76,[9]毕教同事分值收集!B:V,21,0)</f>
        <v>0</v>
      </c>
      <c r="AE76" s="54">
        <f>VLOOKUP(F76,[9]毕教同事分值收集!B:Q,16,0)</f>
        <v>0</v>
      </c>
      <c r="AF76" s="54">
        <f>VLOOKUP(F76,[9]毕教同事分值收集!B:P,15,0)</f>
        <v>0</v>
      </c>
      <c r="AG76" s="54">
        <f>VLOOKUP(F76,[6]毕教同事分值收集!$B:$M,12,0)</f>
        <v>-60</v>
      </c>
      <c r="AH76" s="54">
        <v>0</v>
      </c>
      <c r="AI76" s="54">
        <v>0</v>
      </c>
      <c r="AJ76" s="54">
        <v>0</v>
      </c>
      <c r="AK76" s="54">
        <v>0</v>
      </c>
      <c r="AL76" s="54">
        <v>0</v>
      </c>
      <c r="AM76" s="58">
        <f t="shared" si="6"/>
        <v>650</v>
      </c>
      <c r="AN76" s="54" t="str">
        <f>VLOOKUP(H76,'[2]最终 公布版'!$F:$AL,33,0)</f>
        <v>放射科+核医学科</v>
      </c>
      <c r="AO76" s="59">
        <f>SUMPRODUCT(($AN$4:$AN$1113=AN76)*($AM$4:$AM$1113&gt;AM76))+1</f>
        <v>18</v>
      </c>
      <c r="AP76" s="11">
        <f>COUNTIF(AN:AN,AN76)</f>
        <v>34</v>
      </c>
      <c r="AQ76" s="60">
        <f t="shared" si="7"/>
        <v>0.529411764705882</v>
      </c>
      <c r="AR76" s="11">
        <f t="shared" si="8"/>
        <v>1</v>
      </c>
      <c r="AS76" s="61">
        <v>1200</v>
      </c>
      <c r="AT76" s="62">
        <f>VLOOKUP(F76,[9]毕教同事分值收集!B:Y,24,0)</f>
        <v>21</v>
      </c>
      <c r="AU76" s="63">
        <f t="shared" si="9"/>
        <v>1200</v>
      </c>
      <c r="AV76" s="63">
        <f t="shared" si="10"/>
        <v>1200</v>
      </c>
      <c r="AW76" s="63">
        <v>0</v>
      </c>
      <c r="AX76" s="63">
        <f t="shared" si="11"/>
        <v>1200</v>
      </c>
      <c r="AY76" s="65">
        <v>21</v>
      </c>
    </row>
    <row r="77" spans="1:51">
      <c r="A77" s="4"/>
      <c r="B77" s="4"/>
      <c r="C77" s="5" t="s">
        <v>120</v>
      </c>
      <c r="D77" s="6">
        <v>73</v>
      </c>
      <c r="E77" s="15" t="s">
        <v>189</v>
      </c>
      <c r="F77" s="8" t="str">
        <f>VLOOKUP(E77,[1]需科室上报名单!$A:$B,2,0)</f>
        <v>7AK258</v>
      </c>
      <c r="G77" s="6" t="str">
        <f>VLOOKUP(F77,[3]需科室上报名单!$B:$I,8,0)</f>
        <v>规培研究生</v>
      </c>
      <c r="H77" s="8" t="str">
        <f>VLOOKUP(F77,[3]需科室上报名单!$B:$D,3,0)</f>
        <v>放射科</v>
      </c>
      <c r="I77" s="8" t="str">
        <f>VLOOKUP(F77,[3]需科室上报名单!$B:$F,5,0)</f>
        <v>2020年</v>
      </c>
      <c r="J77" s="31"/>
      <c r="K77" s="6" t="s">
        <v>106</v>
      </c>
      <c r="L77" s="6">
        <v>0</v>
      </c>
      <c r="M77" s="6">
        <v>0</v>
      </c>
      <c r="N77" s="6">
        <v>0</v>
      </c>
      <c r="O77" s="6">
        <v>160</v>
      </c>
      <c r="P77" s="30">
        <v>0</v>
      </c>
      <c r="Q77" s="30">
        <v>0</v>
      </c>
      <c r="R77" s="30">
        <v>0</v>
      </c>
      <c r="S77" s="30">
        <v>0</v>
      </c>
      <c r="T77" s="30">
        <v>0</v>
      </c>
      <c r="U77" s="43">
        <v>0</v>
      </c>
      <c r="V77" s="44">
        <f>VLOOKUP(F77,[9]毕教同事分值收集!B:X,23,0)</f>
        <v>100</v>
      </c>
      <c r="W77" s="44">
        <v>0</v>
      </c>
      <c r="X77" s="44">
        <v>40</v>
      </c>
      <c r="Y77" s="44">
        <v>30</v>
      </c>
      <c r="Z77" s="44">
        <v>90</v>
      </c>
      <c r="AA77" s="53">
        <v>0</v>
      </c>
      <c r="AB77" s="54">
        <f>VLOOKUP(F77,[9]毕教同事分值收集!B:R,17,0)</f>
        <v>100</v>
      </c>
      <c r="AC77" s="54">
        <f>VLOOKUP(F77,[9]毕教同事分值收集!B:T,19,0)</f>
        <v>150</v>
      </c>
      <c r="AD77" s="54">
        <f>VLOOKUP(F77,[9]毕教同事分值收集!B:V,21,0)</f>
        <v>0</v>
      </c>
      <c r="AE77" s="54">
        <f>VLOOKUP(F77,[9]毕教同事分值收集!B:Q,16,0)</f>
        <v>0</v>
      </c>
      <c r="AF77" s="54">
        <f>VLOOKUP(F77,[9]毕教同事分值收集!B:P,15,0)</f>
        <v>0</v>
      </c>
      <c r="AG77" s="54">
        <f>VLOOKUP(F77,[6]毕教同事分值收集!$B:$M,12,0)</f>
        <v>-20</v>
      </c>
      <c r="AH77" s="54">
        <v>0</v>
      </c>
      <c r="AI77" s="54">
        <v>0</v>
      </c>
      <c r="AJ77" s="54">
        <v>0</v>
      </c>
      <c r="AK77" s="54">
        <v>0</v>
      </c>
      <c r="AL77" s="54">
        <v>0</v>
      </c>
      <c r="AM77" s="58">
        <f t="shared" si="6"/>
        <v>650</v>
      </c>
      <c r="AN77" s="54" t="str">
        <f>VLOOKUP(H77,'[2]最终 公布版'!$F:$AL,33,0)</f>
        <v>放射科+核医学科</v>
      </c>
      <c r="AO77" s="59">
        <f>SUMPRODUCT(($AN$4:$AN$1113=AN77)*($AM$4:$AM$1113&gt;AM77))+1</f>
        <v>18</v>
      </c>
      <c r="AP77" s="11">
        <f>COUNTIF(AN:AN,AN77)</f>
        <v>34</v>
      </c>
      <c r="AQ77" s="60">
        <f t="shared" si="7"/>
        <v>0.529411764705882</v>
      </c>
      <c r="AR77" s="11">
        <f t="shared" si="8"/>
        <v>1</v>
      </c>
      <c r="AS77" s="61">
        <v>1200</v>
      </c>
      <c r="AT77" s="62">
        <f>VLOOKUP(F77,[9]毕教同事分值收集!B:Y,24,0)</f>
        <v>21</v>
      </c>
      <c r="AU77" s="63">
        <f t="shared" si="9"/>
        <v>1200</v>
      </c>
      <c r="AV77" s="63">
        <f t="shared" si="10"/>
        <v>1200</v>
      </c>
      <c r="AW77" s="63">
        <v>0</v>
      </c>
      <c r="AX77" s="63">
        <f t="shared" si="11"/>
        <v>1200</v>
      </c>
      <c r="AY77" s="65">
        <v>21</v>
      </c>
    </row>
    <row r="78" spans="1:51">
      <c r="A78" s="4"/>
      <c r="B78" s="4"/>
      <c r="C78" s="5" t="s">
        <v>120</v>
      </c>
      <c r="D78" s="6">
        <v>69</v>
      </c>
      <c r="E78" s="15" t="s">
        <v>190</v>
      </c>
      <c r="F78" s="8" t="str">
        <f>VLOOKUP(E78,[1]需科室上报名单!$A:$B,2,0)</f>
        <v>7AK266</v>
      </c>
      <c r="G78" s="6" t="str">
        <f>VLOOKUP(F78,[3]需科室上报名单!$B:$I,8,0)</f>
        <v>规培研究生</v>
      </c>
      <c r="H78" s="8" t="str">
        <f>VLOOKUP(F78,[3]需科室上报名单!$B:$D,3,0)</f>
        <v>放射科</v>
      </c>
      <c r="I78" s="8" t="str">
        <f>VLOOKUP(F78,[3]需科室上报名单!$B:$F,5,0)</f>
        <v>2020年</v>
      </c>
      <c r="J78" s="31"/>
      <c r="K78" s="6" t="s">
        <v>106</v>
      </c>
      <c r="L78" s="6">
        <v>0</v>
      </c>
      <c r="M78" s="6">
        <v>0</v>
      </c>
      <c r="N78" s="6">
        <v>0</v>
      </c>
      <c r="O78" s="6">
        <v>160</v>
      </c>
      <c r="P78" s="30">
        <v>0</v>
      </c>
      <c r="Q78" s="30">
        <v>0</v>
      </c>
      <c r="R78" s="30">
        <v>0</v>
      </c>
      <c r="S78" s="30">
        <v>0</v>
      </c>
      <c r="T78" s="30">
        <v>0</v>
      </c>
      <c r="U78" s="43">
        <v>0</v>
      </c>
      <c r="V78" s="44">
        <f>VLOOKUP(F78,[9]毕教同事分值收集!B:X,23,0)</f>
        <v>100</v>
      </c>
      <c r="W78" s="44">
        <v>0</v>
      </c>
      <c r="X78" s="44">
        <v>40</v>
      </c>
      <c r="Y78" s="44">
        <v>60</v>
      </c>
      <c r="Z78" s="44">
        <v>90</v>
      </c>
      <c r="AA78" s="53">
        <v>0</v>
      </c>
      <c r="AB78" s="54">
        <f>VLOOKUP(F78,[9]毕教同事分值收集!B:R,17,0)</f>
        <v>100</v>
      </c>
      <c r="AC78" s="54">
        <f>VLOOKUP(F78,[9]毕教同事分值收集!B:T,19,0)</f>
        <v>150</v>
      </c>
      <c r="AD78" s="54">
        <f>VLOOKUP(F78,[9]毕教同事分值收集!B:V,21,0)</f>
        <v>0</v>
      </c>
      <c r="AE78" s="54">
        <f>VLOOKUP(F78,[9]毕教同事分值收集!B:Q,16,0)</f>
        <v>0</v>
      </c>
      <c r="AF78" s="54">
        <f>VLOOKUP(F78,[9]毕教同事分值收集!B:P,15,0)</f>
        <v>0</v>
      </c>
      <c r="AG78" s="54">
        <f>VLOOKUP(F78,[6]毕教同事分值收集!$B:$M,12,0)</f>
        <v>-60</v>
      </c>
      <c r="AH78" s="54">
        <v>0</v>
      </c>
      <c r="AI78" s="54">
        <v>0</v>
      </c>
      <c r="AJ78" s="54">
        <v>0</v>
      </c>
      <c r="AK78" s="54">
        <v>0</v>
      </c>
      <c r="AL78" s="54">
        <v>0</v>
      </c>
      <c r="AM78" s="58">
        <f t="shared" si="6"/>
        <v>640</v>
      </c>
      <c r="AN78" s="54" t="str">
        <f>VLOOKUP(H78,'[2]最终 公布版'!$F:$AL,33,0)</f>
        <v>放射科+核医学科</v>
      </c>
      <c r="AO78" s="59">
        <f>SUMPRODUCT(($AN$4:$AN$1113=AN78)*($AM$4:$AM$1113&gt;AM78))+1</f>
        <v>20</v>
      </c>
      <c r="AP78" s="11">
        <f>COUNTIF(AN:AN,AN78)</f>
        <v>34</v>
      </c>
      <c r="AQ78" s="60">
        <f t="shared" si="7"/>
        <v>0.588235294117647</v>
      </c>
      <c r="AR78" s="11">
        <f t="shared" si="8"/>
        <v>1</v>
      </c>
      <c r="AS78" s="61">
        <v>1200</v>
      </c>
      <c r="AT78" s="62">
        <f>VLOOKUP(F78,[9]毕教同事分值收集!B:Y,24,0)</f>
        <v>21</v>
      </c>
      <c r="AU78" s="63">
        <f t="shared" si="9"/>
        <v>1200</v>
      </c>
      <c r="AV78" s="63">
        <f t="shared" si="10"/>
        <v>1200</v>
      </c>
      <c r="AW78" s="63">
        <v>0</v>
      </c>
      <c r="AX78" s="63">
        <f t="shared" si="11"/>
        <v>1200</v>
      </c>
      <c r="AY78" s="65">
        <v>21</v>
      </c>
    </row>
    <row r="79" spans="1:51">
      <c r="A79" s="4"/>
      <c r="B79" s="4"/>
      <c r="C79" s="5" t="s">
        <v>102</v>
      </c>
      <c r="D79" s="6">
        <v>74</v>
      </c>
      <c r="E79" s="7" t="s">
        <v>191</v>
      </c>
      <c r="F79" s="8" t="str">
        <f>VLOOKUP(E79,[1]需科室上报名单!$A:$B,2,0)</f>
        <v>729L21</v>
      </c>
      <c r="G79" s="6" t="s">
        <v>104</v>
      </c>
      <c r="H79" s="13" t="s">
        <v>120</v>
      </c>
      <c r="I79" s="8" t="str">
        <f>VLOOKUP(F79,[3]需科室上报名单!$B:$F,5,0)</f>
        <v>2021年</v>
      </c>
      <c r="J79" s="29"/>
      <c r="K79" s="6" t="s">
        <v>106</v>
      </c>
      <c r="L79" s="6">
        <v>0</v>
      </c>
      <c r="M79" s="6">
        <v>0</v>
      </c>
      <c r="N79" s="6">
        <v>0</v>
      </c>
      <c r="O79" s="6">
        <v>160</v>
      </c>
      <c r="P79" s="30">
        <v>0</v>
      </c>
      <c r="Q79" s="36">
        <v>0</v>
      </c>
      <c r="R79" s="36">
        <v>0</v>
      </c>
      <c r="S79" s="30">
        <v>0</v>
      </c>
      <c r="T79" s="30">
        <v>0</v>
      </c>
      <c r="U79" s="43">
        <v>0</v>
      </c>
      <c r="V79" s="44">
        <f>VLOOKUP(F79,[9]毕教同事分值收集!B:X,23,0)</f>
        <v>100</v>
      </c>
      <c r="W79" s="44">
        <v>10</v>
      </c>
      <c r="X79" s="44">
        <v>80</v>
      </c>
      <c r="Y79" s="44">
        <v>30</v>
      </c>
      <c r="Z79" s="44">
        <v>30</v>
      </c>
      <c r="AA79" s="53">
        <v>0</v>
      </c>
      <c r="AB79" s="54">
        <f>VLOOKUP(F79,[9]毕教同事分值收集!B:R,17,0)</f>
        <v>100</v>
      </c>
      <c r="AC79" s="54">
        <f>VLOOKUP(F79,[9]毕教同事分值收集!B:T,19,0)</f>
        <v>150</v>
      </c>
      <c r="AD79" s="54">
        <f>VLOOKUP(F79,[9]毕教同事分值收集!B:V,21,0)</f>
        <v>0</v>
      </c>
      <c r="AE79" s="54">
        <f>VLOOKUP(F79,[9]毕教同事分值收集!B:Q,16,0)</f>
        <v>0</v>
      </c>
      <c r="AF79" s="54">
        <f>VLOOKUP(F79,[9]毕教同事分值收集!B:P,15,0)</f>
        <v>0</v>
      </c>
      <c r="AG79" s="54">
        <f>VLOOKUP(F79,[6]毕教同事分值收集!$B:$M,12,0)</f>
        <v>-20</v>
      </c>
      <c r="AH79" s="54">
        <v>0</v>
      </c>
      <c r="AI79" s="54">
        <v>0</v>
      </c>
      <c r="AJ79" s="54">
        <v>0</v>
      </c>
      <c r="AK79" s="54">
        <v>0</v>
      </c>
      <c r="AL79" s="54">
        <v>0</v>
      </c>
      <c r="AM79" s="58">
        <f t="shared" si="6"/>
        <v>640</v>
      </c>
      <c r="AN79" s="54" t="str">
        <f>VLOOKUP(H79,'[2]最终 公布版'!$F:$AL,33,0)</f>
        <v>放射科+核医学科</v>
      </c>
      <c r="AO79" s="59">
        <f>SUMPRODUCT(($AN$4:$AN$1113=AN79)*($AM$4:$AM$1113&gt;AM79))+1</f>
        <v>20</v>
      </c>
      <c r="AP79" s="11">
        <f>COUNTIF(AN:AN,AN79)</f>
        <v>34</v>
      </c>
      <c r="AQ79" s="60">
        <f t="shared" si="7"/>
        <v>0.588235294117647</v>
      </c>
      <c r="AR79" s="11">
        <f t="shared" si="8"/>
        <v>1</v>
      </c>
      <c r="AS79" s="61">
        <v>1200</v>
      </c>
      <c r="AT79" s="62">
        <f>VLOOKUP(F79,[9]毕教同事分值收集!B:Y,24,0)</f>
        <v>21</v>
      </c>
      <c r="AU79" s="63">
        <f t="shared" si="9"/>
        <v>1200</v>
      </c>
      <c r="AV79" s="63">
        <f t="shared" si="10"/>
        <v>1200</v>
      </c>
      <c r="AW79" s="63">
        <v>0</v>
      </c>
      <c r="AX79" s="63">
        <f t="shared" si="11"/>
        <v>1200</v>
      </c>
      <c r="AY79" s="65">
        <v>21</v>
      </c>
    </row>
    <row r="80" spans="1:51">
      <c r="A80" s="4"/>
      <c r="B80" s="4"/>
      <c r="C80" s="5" t="s">
        <v>192</v>
      </c>
      <c r="D80" s="6">
        <v>75</v>
      </c>
      <c r="E80" s="10" t="s">
        <v>193</v>
      </c>
      <c r="F80" s="8" t="str">
        <f>VLOOKUP(E80,[1]需科室上报名单!$A:$B,2,0)</f>
        <v>727L58</v>
      </c>
      <c r="G80" s="6" t="s">
        <v>104</v>
      </c>
      <c r="H80" s="8" t="str">
        <f>VLOOKUP(F80,[3]需科室上报名单!$B:$D,3,0)</f>
        <v>放射科</v>
      </c>
      <c r="I80" s="8" t="str">
        <f>VLOOKUP(F80,[3]需科室上报名单!$B:$F,5,0)</f>
        <v>2021年</v>
      </c>
      <c r="J80" s="70"/>
      <c r="K80" s="71" t="s">
        <v>106</v>
      </c>
      <c r="L80" s="36">
        <v>0</v>
      </c>
      <c r="M80" s="36">
        <v>0</v>
      </c>
      <c r="N80" s="36">
        <v>0</v>
      </c>
      <c r="O80" s="36">
        <v>160</v>
      </c>
      <c r="P80" s="36">
        <v>0</v>
      </c>
      <c r="Q80" s="36">
        <v>4</v>
      </c>
      <c r="R80" s="36">
        <v>1</v>
      </c>
      <c r="S80" s="36">
        <v>0</v>
      </c>
      <c r="T80" s="36">
        <v>0</v>
      </c>
      <c r="U80" s="75">
        <v>100</v>
      </c>
      <c r="V80" s="44">
        <f>VLOOKUP(F80,[9]毕教同事分值收集!B:X,23,0)</f>
        <v>100</v>
      </c>
      <c r="W80" s="76">
        <v>10</v>
      </c>
      <c r="X80" s="76">
        <v>40</v>
      </c>
      <c r="Y80" s="76">
        <v>30</v>
      </c>
      <c r="Z80" s="76">
        <v>60</v>
      </c>
      <c r="AA80" s="82">
        <v>0</v>
      </c>
      <c r="AB80" s="54">
        <f>VLOOKUP(F80,[9]毕教同事分值收集!B:R,17,0)</f>
        <v>100</v>
      </c>
      <c r="AC80" s="54">
        <f>VLOOKUP(F80,[9]毕教同事分值收集!B:T,19,0)</f>
        <v>0</v>
      </c>
      <c r="AD80" s="54">
        <f>VLOOKUP(F80,[9]毕教同事分值收集!B:V,21,0)</f>
        <v>0</v>
      </c>
      <c r="AE80" s="54">
        <f>VLOOKUP(F80,[9]毕教同事分值收集!B:Q,16,0)</f>
        <v>0</v>
      </c>
      <c r="AF80" s="54">
        <f>VLOOKUP(F80,[9]毕教同事分值收集!B:P,15,0)</f>
        <v>40</v>
      </c>
      <c r="AG80" s="54">
        <f>VLOOKUP(F80,[6]毕教同事分值收集!$B:$M,12,0)</f>
        <v>-20</v>
      </c>
      <c r="AH80" s="54">
        <v>0</v>
      </c>
      <c r="AI80" s="54">
        <v>0</v>
      </c>
      <c r="AJ80" s="54">
        <v>0</v>
      </c>
      <c r="AK80" s="54">
        <v>0</v>
      </c>
      <c r="AL80" s="54">
        <v>0</v>
      </c>
      <c r="AM80" s="58">
        <f t="shared" si="6"/>
        <v>620</v>
      </c>
      <c r="AN80" s="54" t="str">
        <f>VLOOKUP(H80,'[2]最终 公布版'!$F:$AL,33,0)</f>
        <v>放射科+核医学科</v>
      </c>
      <c r="AO80" s="59">
        <f>SUMPRODUCT(($AN$4:$AN$1113=AN80)*($AM$4:$AM$1113&gt;AM80))+1</f>
        <v>22</v>
      </c>
      <c r="AP80" s="11">
        <f>COUNTIF(AN:AN,AN80)</f>
        <v>34</v>
      </c>
      <c r="AQ80" s="60">
        <f t="shared" si="7"/>
        <v>0.647058823529412</v>
      </c>
      <c r="AR80" s="11">
        <f t="shared" si="8"/>
        <v>0.75</v>
      </c>
      <c r="AS80" s="61">
        <v>1200</v>
      </c>
      <c r="AT80" s="62">
        <f>VLOOKUP(F80,[9]毕教同事分值收集!B:Y,24,0)</f>
        <v>21</v>
      </c>
      <c r="AU80" s="63">
        <f t="shared" si="9"/>
        <v>900</v>
      </c>
      <c r="AV80" s="63">
        <f t="shared" si="10"/>
        <v>900</v>
      </c>
      <c r="AW80" s="63">
        <v>0</v>
      </c>
      <c r="AX80" s="63">
        <f t="shared" si="11"/>
        <v>900</v>
      </c>
      <c r="AY80" s="65">
        <v>21</v>
      </c>
    </row>
    <row r="81" spans="1:51">
      <c r="A81" s="4"/>
      <c r="B81" s="4"/>
      <c r="C81" s="5" t="s">
        <v>110</v>
      </c>
      <c r="D81" s="6">
        <v>77</v>
      </c>
      <c r="E81" s="19" t="s">
        <v>194</v>
      </c>
      <c r="F81" s="8" t="str">
        <f>VLOOKUP(E81,[1]需科室上报名单!$A:$B,2,0)</f>
        <v>7AO391</v>
      </c>
      <c r="G81" s="6" t="str">
        <f>VLOOKUP(F81,[3]需科室上报名单!$B:$I,8,0)</f>
        <v>规培研究生</v>
      </c>
      <c r="H81" s="8" t="str">
        <f>VLOOKUP(F81,[3]需科室上报名单!$B:$D,3,0)</f>
        <v>核医学科</v>
      </c>
      <c r="I81" s="8" t="str">
        <f>VLOOKUP(F81,[3]需科室上报名单!$B:$F,5,0)</f>
        <v>2022年</v>
      </c>
      <c r="J81" s="31"/>
      <c r="K81" s="6" t="s">
        <v>106</v>
      </c>
      <c r="L81" s="6">
        <v>0</v>
      </c>
      <c r="M81" s="6">
        <v>0</v>
      </c>
      <c r="N81" s="6">
        <v>0</v>
      </c>
      <c r="O81" s="6">
        <v>160</v>
      </c>
      <c r="P81" s="30">
        <v>0</v>
      </c>
      <c r="Q81" s="30">
        <v>6</v>
      </c>
      <c r="R81" s="30">
        <v>3</v>
      </c>
      <c r="S81" s="30">
        <v>0</v>
      </c>
      <c r="T81" s="30">
        <v>0</v>
      </c>
      <c r="U81" s="43">
        <v>180</v>
      </c>
      <c r="V81" s="44">
        <f>VLOOKUP(F81,[9]毕教同事分值收集!B:X,23,0)</f>
        <v>100</v>
      </c>
      <c r="W81" s="44">
        <v>10</v>
      </c>
      <c r="X81" s="44">
        <v>40</v>
      </c>
      <c r="Y81" s="44">
        <v>60</v>
      </c>
      <c r="Z81" s="44">
        <v>30</v>
      </c>
      <c r="AA81" s="53">
        <v>20</v>
      </c>
      <c r="AB81" s="54">
        <f>VLOOKUP(F81,[9]毕教同事分值收集!B:R,17,0)</f>
        <v>0</v>
      </c>
      <c r="AC81" s="54">
        <f>VLOOKUP(F81,[9]毕教同事分值收集!B:T,19,0)</f>
        <v>0</v>
      </c>
      <c r="AD81" s="54">
        <f>VLOOKUP(F81,[9]毕教同事分值收集!B:V,21,0)</f>
        <v>0</v>
      </c>
      <c r="AE81" s="54">
        <f>VLOOKUP(F81,[9]毕教同事分值收集!B:Q,16,0)</f>
        <v>0</v>
      </c>
      <c r="AF81" s="54">
        <f>VLOOKUP(F81,[9]毕教同事分值收集!B:P,15,0)</f>
        <v>20</v>
      </c>
      <c r="AG81" s="54">
        <f>VLOOKUP(F81,[6]毕教同事分值收集!$B:$M,12,0)</f>
        <v>0</v>
      </c>
      <c r="AH81" s="54">
        <v>0</v>
      </c>
      <c r="AI81" s="54">
        <v>0</v>
      </c>
      <c r="AJ81" s="54">
        <v>0</v>
      </c>
      <c r="AK81" s="54">
        <v>0</v>
      </c>
      <c r="AL81" s="54">
        <v>0</v>
      </c>
      <c r="AM81" s="58">
        <f t="shared" si="6"/>
        <v>620</v>
      </c>
      <c r="AN81" s="54" t="str">
        <f>VLOOKUP(H81,'[2]最终 公布版'!$F:$AL,33,0)</f>
        <v>放射科+核医学科</v>
      </c>
      <c r="AO81" s="59">
        <f>SUMPRODUCT(($AN$4:$AN$1113=AN81)*($AM$4:$AM$1113&gt;AM81))+1</f>
        <v>22</v>
      </c>
      <c r="AP81" s="11">
        <f>COUNTIF(AN:AN,AN81)</f>
        <v>34</v>
      </c>
      <c r="AQ81" s="60">
        <f t="shared" si="7"/>
        <v>0.647058823529412</v>
      </c>
      <c r="AR81" s="11">
        <f t="shared" si="8"/>
        <v>0.75</v>
      </c>
      <c r="AS81" s="61">
        <v>1200</v>
      </c>
      <c r="AT81" s="62">
        <f>VLOOKUP(F81,[9]毕教同事分值收集!B:Y,24,0)</f>
        <v>21</v>
      </c>
      <c r="AU81" s="63">
        <f t="shared" si="9"/>
        <v>900</v>
      </c>
      <c r="AV81" s="63">
        <f t="shared" si="10"/>
        <v>900</v>
      </c>
      <c r="AW81" s="63">
        <v>0</v>
      </c>
      <c r="AX81" s="63">
        <f t="shared" si="11"/>
        <v>900</v>
      </c>
      <c r="AY81" s="65">
        <v>21</v>
      </c>
    </row>
    <row r="82" spans="1:51">
      <c r="A82" s="4"/>
      <c r="B82" s="4" t="s">
        <v>195</v>
      </c>
      <c r="C82" s="5" t="s">
        <v>184</v>
      </c>
      <c r="D82" s="6">
        <v>84</v>
      </c>
      <c r="E82" s="6" t="s">
        <v>196</v>
      </c>
      <c r="F82" s="8" t="str">
        <f>VLOOKUP(E82,[1]需科室上报名单!$A:$B,2,0)</f>
        <v>7AM334</v>
      </c>
      <c r="G82" s="6" t="str">
        <f>VLOOKUP(F82,[3]需科室上报名单!$B:$I,8,0)</f>
        <v>规培研究生</v>
      </c>
      <c r="H82" s="8" t="str">
        <f>VLOOKUP(F82,[3]需科室上报名单!$B:$D,3,0)</f>
        <v>放射科</v>
      </c>
      <c r="I82" s="8" t="str">
        <f>VLOOKUP(F82,[3]需科室上报名单!$B:$F,5,0)</f>
        <v>2021年</v>
      </c>
      <c r="J82" s="31"/>
      <c r="K82" s="6" t="s">
        <v>106</v>
      </c>
      <c r="L82" s="6">
        <v>0</v>
      </c>
      <c r="M82" s="6">
        <v>0</v>
      </c>
      <c r="N82" s="6">
        <v>0</v>
      </c>
      <c r="O82" s="6">
        <v>160</v>
      </c>
      <c r="P82" s="30">
        <v>0</v>
      </c>
      <c r="Q82" s="30">
        <v>0</v>
      </c>
      <c r="R82" s="30">
        <v>0</v>
      </c>
      <c r="S82" s="30">
        <v>0</v>
      </c>
      <c r="T82" s="30">
        <v>0</v>
      </c>
      <c r="U82" s="43">
        <v>0</v>
      </c>
      <c r="V82" s="44">
        <f>VLOOKUP(F82,[9]毕教同事分值收集!B:X,23,0)</f>
        <v>100</v>
      </c>
      <c r="W82" s="44">
        <v>10</v>
      </c>
      <c r="X82" s="44">
        <v>40</v>
      </c>
      <c r="Y82" s="44">
        <v>60</v>
      </c>
      <c r="Z82" s="44">
        <v>60</v>
      </c>
      <c r="AA82" s="53">
        <v>0</v>
      </c>
      <c r="AB82" s="54">
        <f>VLOOKUP(F82,[9]毕教同事分值收集!B:R,17,0)</f>
        <v>100</v>
      </c>
      <c r="AC82" s="54">
        <v>150</v>
      </c>
      <c r="AD82" s="54">
        <f>VLOOKUP(F82,[9]毕教同事分值收集!B:V,21,0)</f>
        <v>0</v>
      </c>
      <c r="AE82" s="54">
        <f>VLOOKUP(F82,[9]毕教同事分值收集!B:Q,16,0)</f>
        <v>0</v>
      </c>
      <c r="AF82" s="54">
        <f>VLOOKUP(F82,[9]毕教同事分值收集!B:P,15,0)</f>
        <v>0</v>
      </c>
      <c r="AG82" s="54">
        <f>VLOOKUP(F82,[6]毕教同事分值收集!$B:$M,12,0)</f>
        <v>-60</v>
      </c>
      <c r="AH82" s="54">
        <v>0</v>
      </c>
      <c r="AI82" s="54">
        <v>0</v>
      </c>
      <c r="AJ82" s="54">
        <v>0</v>
      </c>
      <c r="AK82" s="54">
        <v>0</v>
      </c>
      <c r="AL82" s="54">
        <v>0</v>
      </c>
      <c r="AM82" s="58">
        <f t="shared" si="6"/>
        <v>620</v>
      </c>
      <c r="AN82" s="54" t="str">
        <f>VLOOKUP(H82,'[2]最终 公布版'!$F:$AL,33,0)</f>
        <v>放射科+核医学科</v>
      </c>
      <c r="AO82" s="59">
        <f>SUMPRODUCT(($AN$4:$AN$1113=AN82)*($AM$4:$AM$1113&gt;AM82))+1</f>
        <v>22</v>
      </c>
      <c r="AP82" s="11">
        <f>COUNTIF(AN:AN,AN82)</f>
        <v>34</v>
      </c>
      <c r="AQ82" s="60">
        <f t="shared" si="7"/>
        <v>0.647058823529412</v>
      </c>
      <c r="AR82" s="11">
        <f t="shared" si="8"/>
        <v>0.75</v>
      </c>
      <c r="AS82" s="61">
        <v>1200</v>
      </c>
      <c r="AT82" s="62">
        <f>VLOOKUP(F82,[9]毕教同事分值收集!B:Y,24,0)</f>
        <v>21</v>
      </c>
      <c r="AU82" s="63">
        <f t="shared" si="9"/>
        <v>900</v>
      </c>
      <c r="AV82" s="63">
        <f t="shared" si="10"/>
        <v>900</v>
      </c>
      <c r="AW82" s="63">
        <v>0</v>
      </c>
      <c r="AX82" s="63">
        <f t="shared" si="11"/>
        <v>900</v>
      </c>
      <c r="AY82" s="65">
        <v>21</v>
      </c>
    </row>
    <row r="83" spans="1:51">
      <c r="A83" s="4"/>
      <c r="B83" s="4"/>
      <c r="C83" s="5" t="s">
        <v>197</v>
      </c>
      <c r="D83" s="6">
        <v>79</v>
      </c>
      <c r="E83" s="15" t="s">
        <v>198</v>
      </c>
      <c r="F83" s="8" t="str">
        <f>VLOOKUP(E83,[1]需科室上报名单!$A:$B,2,0)</f>
        <v>7AO018</v>
      </c>
      <c r="G83" s="6" t="str">
        <f>VLOOKUP(F83,[3]需科室上报名单!$B:$I,8,0)</f>
        <v>规培研究生</v>
      </c>
      <c r="H83" s="8" t="str">
        <f>VLOOKUP(F83,[3]需科室上报名单!$B:$D,3,0)</f>
        <v>放射科</v>
      </c>
      <c r="I83" s="8" t="str">
        <f>VLOOKUP(F83,[3]需科室上报名单!$B:$F,5,0)</f>
        <v>2022年</v>
      </c>
      <c r="J83" s="29"/>
      <c r="K83" s="6" t="s">
        <v>106</v>
      </c>
      <c r="L83" s="6">
        <v>0</v>
      </c>
      <c r="M83" s="6">
        <v>0</v>
      </c>
      <c r="N83" s="36">
        <v>0</v>
      </c>
      <c r="O83" s="6">
        <v>160</v>
      </c>
      <c r="P83" s="30">
        <v>0</v>
      </c>
      <c r="Q83" s="30">
        <v>4</v>
      </c>
      <c r="R83" s="30">
        <v>2</v>
      </c>
      <c r="S83" s="30">
        <v>0</v>
      </c>
      <c r="T83" s="30">
        <v>0</v>
      </c>
      <c r="U83" s="43">
        <v>120</v>
      </c>
      <c r="V83" s="44">
        <f>VLOOKUP(F83,[9]毕教同事分值收集!B:X,23,0)</f>
        <v>100</v>
      </c>
      <c r="W83" s="44">
        <v>10</v>
      </c>
      <c r="X83" s="44">
        <v>80</v>
      </c>
      <c r="Y83" s="44">
        <v>60</v>
      </c>
      <c r="Z83" s="44">
        <v>30</v>
      </c>
      <c r="AA83" s="53">
        <v>0</v>
      </c>
      <c r="AB83" s="54">
        <f>VLOOKUP(F83,[9]毕教同事分值收集!B:R,17,0)</f>
        <v>0</v>
      </c>
      <c r="AC83" s="54">
        <f>VLOOKUP(F83,[9]毕教同事分值收集!B:T,19,0)</f>
        <v>0</v>
      </c>
      <c r="AD83" s="54">
        <f>VLOOKUP(F83,[9]毕教同事分值收集!B:V,21,0)</f>
        <v>0</v>
      </c>
      <c r="AE83" s="54">
        <f>VLOOKUP(F83,[9]毕教同事分值收集!B:Q,16,0)</f>
        <v>20</v>
      </c>
      <c r="AF83" s="54">
        <f>VLOOKUP(F83,[9]毕教同事分值收集!B:P,15,0)</f>
        <v>0</v>
      </c>
      <c r="AG83" s="54">
        <f>VLOOKUP(F83,[6]毕教同事分值收集!$B:$M,12,0)</f>
        <v>0</v>
      </c>
      <c r="AH83" s="54">
        <v>0</v>
      </c>
      <c r="AI83" s="54">
        <v>0</v>
      </c>
      <c r="AJ83" s="54">
        <v>0</v>
      </c>
      <c r="AK83" s="54">
        <v>0</v>
      </c>
      <c r="AL83" s="54">
        <v>0</v>
      </c>
      <c r="AM83" s="58">
        <f t="shared" si="6"/>
        <v>580</v>
      </c>
      <c r="AN83" s="54" t="str">
        <f>VLOOKUP(H83,'[2]最终 公布版'!$F:$AL,33,0)</f>
        <v>放射科+核医学科</v>
      </c>
      <c r="AO83" s="59">
        <f>SUMPRODUCT(($AN$4:$AN$1113=AN83)*($AM$4:$AM$1113&gt;AM83))+1</f>
        <v>25</v>
      </c>
      <c r="AP83" s="11">
        <f>COUNTIF(AN:AN,AN83)</f>
        <v>34</v>
      </c>
      <c r="AQ83" s="60">
        <f t="shared" si="7"/>
        <v>0.735294117647059</v>
      </c>
      <c r="AR83" s="11">
        <f t="shared" si="8"/>
        <v>0.75</v>
      </c>
      <c r="AS83" s="61">
        <v>1200</v>
      </c>
      <c r="AT83" s="62">
        <f>VLOOKUP(F83,[9]毕教同事分值收集!B:Y,24,0)</f>
        <v>21</v>
      </c>
      <c r="AU83" s="63">
        <f t="shared" si="9"/>
        <v>900</v>
      </c>
      <c r="AV83" s="63">
        <f t="shared" si="10"/>
        <v>900</v>
      </c>
      <c r="AW83" s="63">
        <v>0</v>
      </c>
      <c r="AX83" s="63">
        <f t="shared" si="11"/>
        <v>900</v>
      </c>
      <c r="AY83" s="65">
        <v>21</v>
      </c>
    </row>
    <row r="84" spans="1:51">
      <c r="A84" s="4"/>
      <c r="B84" s="4"/>
      <c r="C84" s="5" t="s">
        <v>102</v>
      </c>
      <c r="D84" s="6">
        <v>76</v>
      </c>
      <c r="E84" s="9" t="s">
        <v>199</v>
      </c>
      <c r="F84" s="8" t="str">
        <f>VLOOKUP(E84,[1]需科室上报名单!$A:$B,2,0)</f>
        <v>727L47</v>
      </c>
      <c r="G84" s="6" t="s">
        <v>104</v>
      </c>
      <c r="H84" s="9" t="s">
        <v>120</v>
      </c>
      <c r="I84" s="8" t="str">
        <f>VLOOKUP(F84,[3]需科室上报名单!$B:$F,5,0)</f>
        <v>2020年</v>
      </c>
      <c r="J84" s="29"/>
      <c r="K84" s="6" t="s">
        <v>106</v>
      </c>
      <c r="L84" s="6">
        <v>0</v>
      </c>
      <c r="M84" s="6">
        <v>0</v>
      </c>
      <c r="N84" s="6">
        <v>0</v>
      </c>
      <c r="O84" s="6">
        <v>160</v>
      </c>
      <c r="P84" s="30">
        <v>0</v>
      </c>
      <c r="Q84" s="36">
        <v>0</v>
      </c>
      <c r="R84" s="36">
        <v>0</v>
      </c>
      <c r="S84" s="30">
        <v>0</v>
      </c>
      <c r="T84" s="30">
        <v>0</v>
      </c>
      <c r="U84" s="43">
        <v>0</v>
      </c>
      <c r="V84" s="44">
        <f>VLOOKUP(F84,[9]毕教同事分值收集!B:X,23,0)</f>
        <v>100</v>
      </c>
      <c r="W84" s="44">
        <v>10</v>
      </c>
      <c r="X84" s="44">
        <v>80</v>
      </c>
      <c r="Y84" s="44">
        <v>0</v>
      </c>
      <c r="Z84" s="44">
        <v>30</v>
      </c>
      <c r="AA84" s="53">
        <v>0</v>
      </c>
      <c r="AB84" s="54">
        <f>VLOOKUP(F84,[9]毕教同事分值收集!B:R,17,0)</f>
        <v>100</v>
      </c>
      <c r="AC84" s="54">
        <f>VLOOKUP(F84,[9]毕教同事分值收集!B:T,19,0)</f>
        <v>150</v>
      </c>
      <c r="AD84" s="54">
        <f>VLOOKUP(F84,[9]毕教同事分值收集!B:V,21,0)</f>
        <v>0</v>
      </c>
      <c r="AE84" s="54">
        <f>VLOOKUP(F84,[9]毕教同事分值收集!B:Q,16,0)</f>
        <v>0</v>
      </c>
      <c r="AF84" s="54">
        <f>VLOOKUP(F84,[9]毕教同事分值收集!B:P,15,0)</f>
        <v>0</v>
      </c>
      <c r="AG84" s="54">
        <f>VLOOKUP(F84,[6]毕教同事分值收集!$B:$M,12,0)</f>
        <v>-60</v>
      </c>
      <c r="AH84" s="54">
        <v>0</v>
      </c>
      <c r="AI84" s="54">
        <v>0</v>
      </c>
      <c r="AJ84" s="54">
        <v>0</v>
      </c>
      <c r="AK84" s="54">
        <v>0</v>
      </c>
      <c r="AL84" s="54">
        <v>0</v>
      </c>
      <c r="AM84" s="58">
        <f t="shared" si="6"/>
        <v>570</v>
      </c>
      <c r="AN84" s="54" t="str">
        <f>VLOOKUP(H84,'[2]最终 公布版'!$F:$AL,33,0)</f>
        <v>放射科+核医学科</v>
      </c>
      <c r="AO84" s="59">
        <f>SUMPRODUCT(($AN$4:$AN$1113=AN84)*($AM$4:$AM$1113&gt;AM84))+1</f>
        <v>26</v>
      </c>
      <c r="AP84" s="11">
        <f>COUNTIF(AN:AN,AN84)</f>
        <v>34</v>
      </c>
      <c r="AQ84" s="60">
        <f t="shared" si="7"/>
        <v>0.764705882352941</v>
      </c>
      <c r="AR84" s="11">
        <f t="shared" si="8"/>
        <v>0.75</v>
      </c>
      <c r="AS84" s="61">
        <v>1200</v>
      </c>
      <c r="AT84" s="62">
        <f>VLOOKUP(F84,[9]毕教同事分值收集!B:Y,24,0)</f>
        <v>21</v>
      </c>
      <c r="AU84" s="63">
        <f t="shared" si="9"/>
        <v>900</v>
      </c>
      <c r="AV84" s="63">
        <f t="shared" si="10"/>
        <v>900</v>
      </c>
      <c r="AW84" s="63">
        <v>0</v>
      </c>
      <c r="AX84" s="63">
        <f t="shared" si="11"/>
        <v>900</v>
      </c>
      <c r="AY84" s="65">
        <v>21</v>
      </c>
    </row>
    <row r="85" spans="1:51">
      <c r="A85" s="4"/>
      <c r="B85" s="4"/>
      <c r="C85" s="5" t="s">
        <v>120</v>
      </c>
      <c r="D85" s="6">
        <v>78</v>
      </c>
      <c r="E85" s="7" t="s">
        <v>200</v>
      </c>
      <c r="F85" s="8" t="str">
        <f>VLOOKUP(E85,[1]需科室上报名单!$A:$B,2,0)</f>
        <v>730L02</v>
      </c>
      <c r="G85" s="6" t="s">
        <v>104</v>
      </c>
      <c r="H85" s="8" t="str">
        <f>VLOOKUP(F85,[3]需科室上报名单!$B:$D,3,0)</f>
        <v>放射科</v>
      </c>
      <c r="I85" s="8" t="str">
        <f>VLOOKUP(F85,[3]需科室上报名单!$B:$F,5,0)</f>
        <v>2022年</v>
      </c>
      <c r="J85" s="31"/>
      <c r="K85" s="6" t="s">
        <v>106</v>
      </c>
      <c r="L85" s="6">
        <v>0</v>
      </c>
      <c r="M85" s="6">
        <v>0</v>
      </c>
      <c r="N85" s="6">
        <v>0</v>
      </c>
      <c r="O85" s="6">
        <v>160</v>
      </c>
      <c r="P85" s="30">
        <v>0</v>
      </c>
      <c r="Q85" s="30">
        <v>0</v>
      </c>
      <c r="R85" s="30">
        <v>0</v>
      </c>
      <c r="S85" s="30">
        <v>0</v>
      </c>
      <c r="T85" s="30">
        <v>0</v>
      </c>
      <c r="U85" s="43">
        <v>0</v>
      </c>
      <c r="V85" s="44">
        <f>VLOOKUP(F85,[9]毕教同事分值收集!B:X,23,0)</f>
        <v>100</v>
      </c>
      <c r="W85" s="44">
        <v>0</v>
      </c>
      <c r="X85" s="44">
        <v>80</v>
      </c>
      <c r="Y85" s="44">
        <v>120</v>
      </c>
      <c r="Z85" s="44">
        <v>120</v>
      </c>
      <c r="AA85" s="53">
        <v>0</v>
      </c>
      <c r="AB85" s="54">
        <f>VLOOKUP(F85,[9]毕教同事分值收集!B:R,17,0)</f>
        <v>0</v>
      </c>
      <c r="AC85" s="54">
        <f>VLOOKUP(F85,[9]毕教同事分值收集!B:T,19,0)</f>
        <v>0</v>
      </c>
      <c r="AD85" s="54">
        <f>VLOOKUP(F85,[9]毕教同事分值收集!B:V,21,0)</f>
        <v>0</v>
      </c>
      <c r="AE85" s="54">
        <f>VLOOKUP(F85,[9]毕教同事分值收集!B:Q,16,0)</f>
        <v>0</v>
      </c>
      <c r="AF85" s="54">
        <f>VLOOKUP(F85,[9]毕教同事分值收集!B:P,15,0)</f>
        <v>0</v>
      </c>
      <c r="AG85" s="54">
        <f>VLOOKUP(F85,[6]毕教同事分值收集!$B:$M,12,0)</f>
        <v>-60</v>
      </c>
      <c r="AH85" s="54">
        <v>0</v>
      </c>
      <c r="AI85" s="54">
        <v>0</v>
      </c>
      <c r="AJ85" s="54">
        <v>0</v>
      </c>
      <c r="AK85" s="54">
        <v>0</v>
      </c>
      <c r="AL85" s="54">
        <v>0</v>
      </c>
      <c r="AM85" s="58">
        <f t="shared" si="6"/>
        <v>520</v>
      </c>
      <c r="AN85" s="54" t="str">
        <f>VLOOKUP(H85,'[2]最终 公布版'!$F:$AL,33,0)</f>
        <v>放射科+核医学科</v>
      </c>
      <c r="AO85" s="59">
        <f>SUMPRODUCT(($AN$4:$AN$1113=AN85)*($AM$4:$AM$1113&gt;AM85))+1</f>
        <v>27</v>
      </c>
      <c r="AP85" s="11">
        <f>COUNTIF(AN:AN,AN85)</f>
        <v>34</v>
      </c>
      <c r="AQ85" s="60">
        <f t="shared" si="7"/>
        <v>0.794117647058823</v>
      </c>
      <c r="AR85" s="11">
        <f t="shared" si="8"/>
        <v>0.75</v>
      </c>
      <c r="AS85" s="61">
        <v>1200</v>
      </c>
      <c r="AT85" s="62">
        <f>VLOOKUP(F85,[9]毕教同事分值收集!B:Y,24,0)</f>
        <v>21</v>
      </c>
      <c r="AU85" s="63">
        <f t="shared" si="9"/>
        <v>900</v>
      </c>
      <c r="AV85" s="63">
        <f t="shared" si="10"/>
        <v>900</v>
      </c>
      <c r="AW85" s="63">
        <v>0</v>
      </c>
      <c r="AX85" s="63">
        <f t="shared" si="11"/>
        <v>900</v>
      </c>
      <c r="AY85" s="65">
        <v>21</v>
      </c>
    </row>
    <row r="86" spans="1:51">
      <c r="A86" s="4"/>
      <c r="B86" s="4"/>
      <c r="C86" s="5" t="s">
        <v>201</v>
      </c>
      <c r="D86" s="6">
        <v>82</v>
      </c>
      <c r="E86" s="66" t="s">
        <v>202</v>
      </c>
      <c r="F86" s="8" t="str">
        <f>VLOOKUP(E86,[1]需科室上报名单!$A:$B,2,0)</f>
        <v>7AO386</v>
      </c>
      <c r="G86" s="6" t="str">
        <f>VLOOKUP(F86,[3]需科室上报名单!$B:$I,8,0)</f>
        <v>规培研究生</v>
      </c>
      <c r="H86" s="8" t="str">
        <f>VLOOKUP(F86,[3]需科室上报名单!$B:$D,3,0)</f>
        <v>放射科</v>
      </c>
      <c r="I86" s="8" t="str">
        <f>VLOOKUP(F86,[3]需科室上报名单!$B:$F,5,0)</f>
        <v>2022年</v>
      </c>
      <c r="J86" s="72"/>
      <c r="K86" s="6" t="s">
        <v>106</v>
      </c>
      <c r="L86" s="48">
        <v>0</v>
      </c>
      <c r="M86" s="48">
        <v>0</v>
      </c>
      <c r="N86" s="48">
        <v>0</v>
      </c>
      <c r="O86" s="48">
        <v>160</v>
      </c>
      <c r="P86" s="48" t="s">
        <v>203</v>
      </c>
      <c r="Q86" s="48">
        <v>4</v>
      </c>
      <c r="R86" s="48">
        <v>2</v>
      </c>
      <c r="S86" s="48">
        <v>0</v>
      </c>
      <c r="T86" s="48">
        <v>0</v>
      </c>
      <c r="U86" s="77">
        <v>120</v>
      </c>
      <c r="V86" s="44">
        <f>VLOOKUP(F86,[9]毕教同事分值收集!B:X,23,0)</f>
        <v>100</v>
      </c>
      <c r="W86" s="78">
        <v>10</v>
      </c>
      <c r="X86" s="78">
        <v>40</v>
      </c>
      <c r="Y86" s="78">
        <v>60</v>
      </c>
      <c r="Z86" s="78">
        <v>60</v>
      </c>
      <c r="AA86" s="83">
        <v>0</v>
      </c>
      <c r="AB86" s="54">
        <f>VLOOKUP(F86,[9]毕教同事分值收集!B:R,17,0)</f>
        <v>0</v>
      </c>
      <c r="AC86" s="54">
        <f>VLOOKUP(F86,[9]毕教同事分值收集!B:T,19,0)</f>
        <v>0</v>
      </c>
      <c r="AD86" s="54">
        <f>VLOOKUP(F86,[9]毕教同事分值收集!B:V,21,0)</f>
        <v>0</v>
      </c>
      <c r="AE86" s="54">
        <f>VLOOKUP(F86,[9]毕教同事分值收集!B:Q,16,0)</f>
        <v>0</v>
      </c>
      <c r="AF86" s="54">
        <f>VLOOKUP(F86,[9]毕教同事分值收集!B:P,15,0)</f>
        <v>0</v>
      </c>
      <c r="AG86" s="54">
        <f>VLOOKUP(F86,[6]毕教同事分值收集!$B:$M,12,0)</f>
        <v>-40</v>
      </c>
      <c r="AH86" s="54">
        <v>0</v>
      </c>
      <c r="AI86" s="54">
        <v>0</v>
      </c>
      <c r="AJ86" s="54">
        <v>0</v>
      </c>
      <c r="AK86" s="54">
        <v>0</v>
      </c>
      <c r="AL86" s="54">
        <v>0</v>
      </c>
      <c r="AM86" s="58">
        <f t="shared" si="6"/>
        <v>510</v>
      </c>
      <c r="AN86" s="54" t="str">
        <f>VLOOKUP(H86,'[2]最终 公布版'!$F:$AL,33,0)</f>
        <v>放射科+核医学科</v>
      </c>
      <c r="AO86" s="59">
        <f>SUMPRODUCT(($AN$4:$AN$1113=AN86)*($AM$4:$AM$1113&gt;AM86))+1</f>
        <v>28</v>
      </c>
      <c r="AP86" s="11">
        <f>COUNTIF(AN:AN,AN86)</f>
        <v>34</v>
      </c>
      <c r="AQ86" s="60">
        <f t="shared" si="7"/>
        <v>0.823529411764706</v>
      </c>
      <c r="AR86" s="11">
        <f t="shared" si="8"/>
        <v>0.75</v>
      </c>
      <c r="AS86" s="61">
        <v>1200</v>
      </c>
      <c r="AT86" s="62">
        <f>VLOOKUP(F86,[9]毕教同事分值收集!B:Y,24,0)</f>
        <v>21</v>
      </c>
      <c r="AU86" s="63">
        <f t="shared" si="9"/>
        <v>900</v>
      </c>
      <c r="AV86" s="63">
        <f t="shared" si="10"/>
        <v>900</v>
      </c>
      <c r="AW86" s="63">
        <v>0</v>
      </c>
      <c r="AX86" s="63">
        <f t="shared" si="11"/>
        <v>900</v>
      </c>
      <c r="AY86" s="65">
        <v>21</v>
      </c>
    </row>
    <row r="87" spans="1:51">
      <c r="A87" s="4"/>
      <c r="B87" s="4"/>
      <c r="C87" s="5" t="s">
        <v>120</v>
      </c>
      <c r="D87" s="6">
        <v>80</v>
      </c>
      <c r="E87" s="7" t="s">
        <v>204</v>
      </c>
      <c r="F87" s="8" t="str">
        <f>VLOOKUP(E87,[1]需科室上报名单!$A:$B,2,0)</f>
        <v>729L57</v>
      </c>
      <c r="G87" s="6" t="s">
        <v>104</v>
      </c>
      <c r="H87" s="8" t="str">
        <f>VLOOKUP(F87,[3]需科室上报名单!$B:$D,3,0)</f>
        <v>放射科</v>
      </c>
      <c r="I87" s="8" t="str">
        <f>VLOOKUP(F87,[3]需科室上报名单!$B:$F,5,0)</f>
        <v>2022年</v>
      </c>
      <c r="J87" s="31"/>
      <c r="K87" s="6" t="s">
        <v>106</v>
      </c>
      <c r="L87" s="6">
        <v>0</v>
      </c>
      <c r="M87" s="6">
        <v>0</v>
      </c>
      <c r="N87" s="6">
        <v>0</v>
      </c>
      <c r="O87" s="6">
        <v>160</v>
      </c>
      <c r="P87" s="30">
        <v>0</v>
      </c>
      <c r="Q87" s="30">
        <v>0</v>
      </c>
      <c r="R87" s="30">
        <v>0</v>
      </c>
      <c r="S87" s="30">
        <v>0</v>
      </c>
      <c r="T87" s="30">
        <v>0</v>
      </c>
      <c r="U87" s="43">
        <v>0</v>
      </c>
      <c r="V87" s="44">
        <f>VLOOKUP(F87,[9]毕教同事分值收集!B:X,23,0)</f>
        <v>100</v>
      </c>
      <c r="W87" s="44">
        <v>0</v>
      </c>
      <c r="X87" s="44">
        <v>60</v>
      </c>
      <c r="Y87" s="44">
        <v>120</v>
      </c>
      <c r="Z87" s="44">
        <v>120</v>
      </c>
      <c r="AA87" s="53">
        <v>0</v>
      </c>
      <c r="AB87" s="54">
        <f>VLOOKUP(F87,[9]毕教同事分值收集!B:R,17,0)</f>
        <v>0</v>
      </c>
      <c r="AC87" s="54">
        <f>VLOOKUP(F87,[9]毕教同事分值收集!B:T,19,0)</f>
        <v>0</v>
      </c>
      <c r="AD87" s="54">
        <f>VLOOKUP(F87,[9]毕教同事分值收集!B:V,21,0)</f>
        <v>0</v>
      </c>
      <c r="AE87" s="54">
        <f>VLOOKUP(F87,[9]毕教同事分值收集!B:Q,16,0)</f>
        <v>0</v>
      </c>
      <c r="AF87" s="54">
        <f>VLOOKUP(F87,[9]毕教同事分值收集!B:P,15,0)</f>
        <v>0</v>
      </c>
      <c r="AG87" s="54">
        <f>VLOOKUP(F87,[6]毕教同事分值收集!$B:$M,12,0)</f>
        <v>-60</v>
      </c>
      <c r="AH87" s="54">
        <v>0</v>
      </c>
      <c r="AI87" s="54">
        <v>0</v>
      </c>
      <c r="AJ87" s="54">
        <v>0</v>
      </c>
      <c r="AK87" s="54">
        <v>0</v>
      </c>
      <c r="AL87" s="54">
        <v>0</v>
      </c>
      <c r="AM87" s="58">
        <f t="shared" si="6"/>
        <v>500</v>
      </c>
      <c r="AN87" s="54" t="str">
        <f>VLOOKUP(H87,'[2]最终 公布版'!$F:$AL,33,0)</f>
        <v>放射科+核医学科</v>
      </c>
      <c r="AO87" s="59">
        <f>SUMPRODUCT(($AN$4:$AN$1113=AN87)*($AM$4:$AM$1113&gt;AM87))+1</f>
        <v>29</v>
      </c>
      <c r="AP87" s="11">
        <f>COUNTIF(AN:AN,AN87)</f>
        <v>34</v>
      </c>
      <c r="AQ87" s="60">
        <f t="shared" si="7"/>
        <v>0.852941176470588</v>
      </c>
      <c r="AR87" s="11">
        <f t="shared" si="8"/>
        <v>0.75</v>
      </c>
      <c r="AS87" s="61">
        <v>1200</v>
      </c>
      <c r="AT87" s="62">
        <f>VLOOKUP(F87,[9]毕教同事分值收集!B:Y,24,0)</f>
        <v>21</v>
      </c>
      <c r="AU87" s="63">
        <f t="shared" si="9"/>
        <v>900</v>
      </c>
      <c r="AV87" s="63">
        <f t="shared" si="10"/>
        <v>900</v>
      </c>
      <c r="AW87" s="63">
        <v>0</v>
      </c>
      <c r="AX87" s="63">
        <f t="shared" si="11"/>
        <v>900</v>
      </c>
      <c r="AY87" s="65">
        <v>21</v>
      </c>
    </row>
    <row r="88" spans="1:51">
      <c r="A88" s="4"/>
      <c r="B88" s="4"/>
      <c r="C88" s="5" t="s">
        <v>120</v>
      </c>
      <c r="D88" s="6">
        <v>81</v>
      </c>
      <c r="E88" s="7" t="s">
        <v>205</v>
      </c>
      <c r="F88" s="8" t="str">
        <f>VLOOKUP(E88,[1]需科室上报名单!$A:$B,2,0)</f>
        <v>727L59</v>
      </c>
      <c r="G88" s="6" t="s">
        <v>104</v>
      </c>
      <c r="H88" s="8" t="str">
        <f>VLOOKUP(F88,[3]需科室上报名单!$B:$D,3,0)</f>
        <v>放射科</v>
      </c>
      <c r="I88" s="8" t="str">
        <f>VLOOKUP(F88,[3]需科室上报名单!$B:$F,5,0)</f>
        <v>2021年</v>
      </c>
      <c r="J88" s="31"/>
      <c r="K88" s="6" t="s">
        <v>106</v>
      </c>
      <c r="L88" s="6">
        <v>0</v>
      </c>
      <c r="M88" s="6">
        <v>0</v>
      </c>
      <c r="N88" s="6">
        <v>0</v>
      </c>
      <c r="O88" s="6">
        <v>160</v>
      </c>
      <c r="P88" s="30">
        <v>0</v>
      </c>
      <c r="Q88" s="30">
        <v>0</v>
      </c>
      <c r="R88" s="30">
        <v>0</v>
      </c>
      <c r="S88" s="30">
        <v>0</v>
      </c>
      <c r="T88" s="30">
        <v>0</v>
      </c>
      <c r="U88" s="43">
        <v>0</v>
      </c>
      <c r="V88" s="44">
        <f>VLOOKUP(F88,[9]毕教同事分值收集!B:X,23,0)</f>
        <v>100</v>
      </c>
      <c r="W88" s="44">
        <v>0</v>
      </c>
      <c r="X88" s="44">
        <v>80</v>
      </c>
      <c r="Y88" s="44">
        <v>120</v>
      </c>
      <c r="Z88" s="44">
        <v>90</v>
      </c>
      <c r="AA88" s="53">
        <v>0</v>
      </c>
      <c r="AB88" s="54">
        <f>VLOOKUP(F88,[9]毕教同事分值收集!B:R,17,0)</f>
        <v>0</v>
      </c>
      <c r="AC88" s="54">
        <f>VLOOKUP(F88,[9]毕教同事分值收集!B:T,19,0)</f>
        <v>0</v>
      </c>
      <c r="AD88" s="54">
        <f>VLOOKUP(F88,[9]毕教同事分值收集!B:V,21,0)</f>
        <v>0</v>
      </c>
      <c r="AE88" s="54">
        <f>VLOOKUP(F88,[9]毕教同事分值收集!B:Q,16,0)</f>
        <v>0</v>
      </c>
      <c r="AF88" s="54">
        <f>VLOOKUP(F88,[9]毕教同事分值收集!B:P,15,0)</f>
        <v>0</v>
      </c>
      <c r="AG88" s="54">
        <f>VLOOKUP(F88,[6]毕教同事分值收集!$B:$M,12,0)</f>
        <v>-60</v>
      </c>
      <c r="AH88" s="54">
        <v>0</v>
      </c>
      <c r="AI88" s="54">
        <v>0</v>
      </c>
      <c r="AJ88" s="54">
        <v>0</v>
      </c>
      <c r="AK88" s="54">
        <v>0</v>
      </c>
      <c r="AL88" s="54">
        <v>0</v>
      </c>
      <c r="AM88" s="58">
        <f t="shared" si="6"/>
        <v>490</v>
      </c>
      <c r="AN88" s="54" t="str">
        <f>VLOOKUP(H88,'[2]最终 公布版'!$F:$AL,33,0)</f>
        <v>放射科+核医学科</v>
      </c>
      <c r="AO88" s="59">
        <f>SUMPRODUCT(($AN$4:$AN$1113=AN88)*($AM$4:$AM$1113&gt;AM88))+1</f>
        <v>30</v>
      </c>
      <c r="AP88" s="11">
        <f>COUNTIF(AN:AN,AN88)</f>
        <v>34</v>
      </c>
      <c r="AQ88" s="60">
        <f t="shared" si="7"/>
        <v>0.882352941176471</v>
      </c>
      <c r="AR88" s="11">
        <f t="shared" si="8"/>
        <v>0.75</v>
      </c>
      <c r="AS88" s="61">
        <v>1200</v>
      </c>
      <c r="AT88" s="62">
        <f>VLOOKUP(F88,[9]毕教同事分值收集!B:Y,24,0)</f>
        <v>21</v>
      </c>
      <c r="AU88" s="63">
        <f t="shared" si="9"/>
        <v>900</v>
      </c>
      <c r="AV88" s="63">
        <f t="shared" si="10"/>
        <v>900</v>
      </c>
      <c r="AW88" s="63">
        <v>0</v>
      </c>
      <c r="AX88" s="63">
        <f t="shared" si="11"/>
        <v>900</v>
      </c>
      <c r="AY88" s="65">
        <v>21</v>
      </c>
    </row>
    <row r="89" spans="1:51">
      <c r="A89" s="4"/>
      <c r="B89" s="4"/>
      <c r="C89" s="5" t="s">
        <v>197</v>
      </c>
      <c r="D89" s="6">
        <v>83</v>
      </c>
      <c r="E89" s="19" t="s">
        <v>206</v>
      </c>
      <c r="F89" s="8" t="str">
        <f>VLOOKUP(E89,[1]需科室上报名单!$A:$B,2,0)</f>
        <v>7AO387</v>
      </c>
      <c r="G89" s="6" t="str">
        <f>VLOOKUP(F89,[3]需科室上报名单!$B:$I,8,0)</f>
        <v>规培研究生</v>
      </c>
      <c r="H89" s="8" t="str">
        <f>VLOOKUP(F89,[3]需科室上报名单!$B:$D,3,0)</f>
        <v>放射科</v>
      </c>
      <c r="I89" s="8" t="str">
        <f>VLOOKUP(F89,[3]需科室上报名单!$B:$F,5,0)</f>
        <v>2022年</v>
      </c>
      <c r="J89" s="29"/>
      <c r="K89" s="6" t="s">
        <v>106</v>
      </c>
      <c r="L89" s="6">
        <v>0</v>
      </c>
      <c r="M89" s="6">
        <v>0</v>
      </c>
      <c r="N89" s="36">
        <v>0</v>
      </c>
      <c r="O89" s="6">
        <v>120</v>
      </c>
      <c r="P89" s="30">
        <v>0</v>
      </c>
      <c r="Q89" s="30">
        <v>4</v>
      </c>
      <c r="R89" s="30">
        <v>2</v>
      </c>
      <c r="S89" s="30">
        <v>0</v>
      </c>
      <c r="T89" s="30">
        <v>0</v>
      </c>
      <c r="U89" s="43">
        <v>120</v>
      </c>
      <c r="V89" s="44">
        <f>VLOOKUP(F89,[9]毕教同事分值收集!B:X,23,0)</f>
        <v>100</v>
      </c>
      <c r="W89" s="44">
        <v>0</v>
      </c>
      <c r="X89" s="44">
        <v>60</v>
      </c>
      <c r="Y89" s="44">
        <v>60</v>
      </c>
      <c r="Z89" s="44">
        <v>60</v>
      </c>
      <c r="AA89" s="53">
        <v>0</v>
      </c>
      <c r="AB89" s="54">
        <f>VLOOKUP(F89,[9]毕教同事分值收集!B:R,17,0)</f>
        <v>0</v>
      </c>
      <c r="AC89" s="54">
        <f>VLOOKUP(F89,[9]毕教同事分值收集!B:T,19,0)</f>
        <v>0</v>
      </c>
      <c r="AD89" s="54">
        <f>VLOOKUP(F89,[9]毕教同事分值收集!B:V,21,0)</f>
        <v>0</v>
      </c>
      <c r="AE89" s="54">
        <f>VLOOKUP(F89,[9]毕教同事分值收集!B:Q,16,0)</f>
        <v>20</v>
      </c>
      <c r="AF89" s="54">
        <f>VLOOKUP(F89,[9]毕教同事分值收集!B:P,15,0)</f>
        <v>0</v>
      </c>
      <c r="AG89" s="54">
        <f>VLOOKUP(F89,[6]毕教同事分值收集!$B:$M,12,0)</f>
        <v>-60</v>
      </c>
      <c r="AH89" s="54">
        <v>0</v>
      </c>
      <c r="AI89" s="54">
        <v>0</v>
      </c>
      <c r="AJ89" s="54">
        <v>0</v>
      </c>
      <c r="AK89" s="54">
        <v>0</v>
      </c>
      <c r="AL89" s="54">
        <v>0</v>
      </c>
      <c r="AM89" s="58">
        <f t="shared" si="6"/>
        <v>480</v>
      </c>
      <c r="AN89" s="54" t="str">
        <f>VLOOKUP(H89,'[2]最终 公布版'!$F:$AL,33,0)</f>
        <v>放射科+核医学科</v>
      </c>
      <c r="AO89" s="59">
        <f>SUMPRODUCT(($AN$4:$AN$1113=AN89)*($AM$4:$AM$1113&gt;AM89))+1</f>
        <v>31</v>
      </c>
      <c r="AP89" s="11">
        <f>COUNTIF(AN:AN,AN89)</f>
        <v>34</v>
      </c>
      <c r="AQ89" s="60">
        <f t="shared" si="7"/>
        <v>0.911764705882353</v>
      </c>
      <c r="AR89" s="11">
        <f t="shared" si="8"/>
        <v>0.5</v>
      </c>
      <c r="AS89" s="61">
        <v>1200</v>
      </c>
      <c r="AT89" s="62">
        <f>VLOOKUP(F89,[9]毕教同事分值收集!B:Y,24,0)</f>
        <v>21</v>
      </c>
      <c r="AU89" s="63">
        <f t="shared" si="9"/>
        <v>600</v>
      </c>
      <c r="AV89" s="63">
        <f t="shared" si="10"/>
        <v>600</v>
      </c>
      <c r="AW89" s="63">
        <v>0</v>
      </c>
      <c r="AX89" s="63">
        <f t="shared" si="11"/>
        <v>600</v>
      </c>
      <c r="AY89" s="65">
        <v>21</v>
      </c>
    </row>
    <row r="90" spans="1:51">
      <c r="A90" s="4"/>
      <c r="B90" s="4"/>
      <c r="C90" s="5" t="s">
        <v>207</v>
      </c>
      <c r="D90" s="6">
        <v>85</v>
      </c>
      <c r="E90" s="10" t="s">
        <v>208</v>
      </c>
      <c r="F90" s="8" t="str">
        <f>VLOOKUP(E90,[1]需科室上报名单!$A:$B,2,0)</f>
        <v>730L29</v>
      </c>
      <c r="G90" s="6" t="s">
        <v>104</v>
      </c>
      <c r="H90" s="8" t="str">
        <f>VLOOKUP(F90,[3]需科室上报名单!$B:$D,3,0)</f>
        <v>放射科</v>
      </c>
      <c r="I90" s="8" t="str">
        <f>VLOOKUP(F90,[3]需科室上报名单!$B:$F,5,0)</f>
        <v>2022年</v>
      </c>
      <c r="J90" s="31"/>
      <c r="K90" s="6" t="s">
        <v>106</v>
      </c>
      <c r="L90" s="6">
        <v>0</v>
      </c>
      <c r="M90" s="6">
        <v>0</v>
      </c>
      <c r="N90" s="6">
        <v>0</v>
      </c>
      <c r="O90" s="73">
        <v>160</v>
      </c>
      <c r="P90" s="74">
        <v>0</v>
      </c>
      <c r="Q90" s="74">
        <v>1</v>
      </c>
      <c r="R90" s="74">
        <v>2</v>
      </c>
      <c r="S90" s="74">
        <v>0</v>
      </c>
      <c r="T90" s="73">
        <v>0</v>
      </c>
      <c r="U90" s="79">
        <v>60</v>
      </c>
      <c r="V90" s="44">
        <f>VLOOKUP(F90,[9]毕教同事分值收集!B:X,23,0)</f>
        <v>100</v>
      </c>
      <c r="W90" s="80">
        <v>10</v>
      </c>
      <c r="X90" s="80">
        <v>40</v>
      </c>
      <c r="Y90" s="80">
        <v>60</v>
      </c>
      <c r="Z90" s="80">
        <v>60</v>
      </c>
      <c r="AA90" s="13">
        <v>0</v>
      </c>
      <c r="AB90" s="54">
        <f>VLOOKUP(F90,[9]毕教同事分值收集!B:R,17,0)</f>
        <v>0</v>
      </c>
      <c r="AC90" s="54">
        <f>VLOOKUP(F90,[9]毕教同事分值收集!B:T,19,0)</f>
        <v>0</v>
      </c>
      <c r="AD90" s="54">
        <f>VLOOKUP(F90,[9]毕教同事分值收集!B:V,21,0)</f>
        <v>0</v>
      </c>
      <c r="AE90" s="54">
        <f>VLOOKUP(F90,[9]毕教同事分值收集!B:Q,16,0)</f>
        <v>0</v>
      </c>
      <c r="AF90" s="54">
        <f>VLOOKUP(F90,[9]毕教同事分值收集!B:P,15,0)</f>
        <v>0</v>
      </c>
      <c r="AG90" s="54">
        <f>VLOOKUP(F90,[6]毕教同事分值收集!$B:$M,12,0)</f>
        <v>-60</v>
      </c>
      <c r="AH90" s="54">
        <v>0</v>
      </c>
      <c r="AI90" s="54">
        <v>0</v>
      </c>
      <c r="AJ90" s="54">
        <v>0</v>
      </c>
      <c r="AK90" s="54">
        <v>0</v>
      </c>
      <c r="AL90" s="54">
        <v>0</v>
      </c>
      <c r="AM90" s="58">
        <f t="shared" si="6"/>
        <v>430</v>
      </c>
      <c r="AN90" s="54" t="str">
        <f>VLOOKUP(H90,'[2]最终 公布版'!$F:$AL,33,0)</f>
        <v>放射科+核医学科</v>
      </c>
      <c r="AO90" s="59">
        <f>SUMPRODUCT(($AN$4:$AN$1113=AN90)*($AM$4:$AM$1113&gt;AM90))+1</f>
        <v>32</v>
      </c>
      <c r="AP90" s="11">
        <f>COUNTIF(AN:AN,AN90)</f>
        <v>34</v>
      </c>
      <c r="AQ90" s="60">
        <f t="shared" si="7"/>
        <v>0.941176470588235</v>
      </c>
      <c r="AR90" s="11">
        <f t="shared" si="8"/>
        <v>0.5</v>
      </c>
      <c r="AS90" s="61">
        <v>1200</v>
      </c>
      <c r="AT90" s="62">
        <f>VLOOKUP(F90,[9]毕教同事分值收集!B:Y,24,0)</f>
        <v>21</v>
      </c>
      <c r="AU90" s="63">
        <f t="shared" si="9"/>
        <v>600</v>
      </c>
      <c r="AV90" s="63">
        <f t="shared" si="10"/>
        <v>600</v>
      </c>
      <c r="AW90" s="63">
        <v>0</v>
      </c>
      <c r="AX90" s="63">
        <f t="shared" si="11"/>
        <v>600</v>
      </c>
      <c r="AY90" s="65">
        <v>21</v>
      </c>
    </row>
    <row r="91" spans="1:51">
      <c r="A91" s="4"/>
      <c r="B91" s="4"/>
      <c r="C91" s="5" t="s">
        <v>102</v>
      </c>
      <c r="D91" s="6">
        <v>86</v>
      </c>
      <c r="E91" s="11" t="s">
        <v>209</v>
      </c>
      <c r="F91" s="8" t="str">
        <f>VLOOKUP(E91,[1]需科室上报名单!$A:$B,2,0)</f>
        <v>729L74</v>
      </c>
      <c r="G91" s="6" t="s">
        <v>104</v>
      </c>
      <c r="H91" s="11" t="s">
        <v>120</v>
      </c>
      <c r="I91" s="8" t="str">
        <f>VLOOKUP(F91,[3]需科室上报名单!$B:$F,5,0)</f>
        <v>2022年</v>
      </c>
      <c r="J91" s="29"/>
      <c r="K91" s="6" t="s">
        <v>106</v>
      </c>
      <c r="L91" s="6">
        <v>0</v>
      </c>
      <c r="M91" s="6">
        <v>0</v>
      </c>
      <c r="N91" s="6">
        <v>0</v>
      </c>
      <c r="O91" s="6">
        <v>160</v>
      </c>
      <c r="P91" s="30">
        <v>0</v>
      </c>
      <c r="Q91" s="36">
        <v>0</v>
      </c>
      <c r="R91" s="36">
        <v>0</v>
      </c>
      <c r="S91" s="30">
        <v>0</v>
      </c>
      <c r="T91" s="30">
        <v>0</v>
      </c>
      <c r="U91" s="43">
        <v>0</v>
      </c>
      <c r="V91" s="44">
        <f>VLOOKUP(F91,[9]毕教同事分值收集!B:X,23,0)</f>
        <v>100</v>
      </c>
      <c r="W91" s="44">
        <v>10</v>
      </c>
      <c r="X91" s="44">
        <v>80</v>
      </c>
      <c r="Y91" s="44">
        <v>0</v>
      </c>
      <c r="Z91" s="44">
        <v>0</v>
      </c>
      <c r="AA91" s="53">
        <v>0</v>
      </c>
      <c r="AB91" s="54">
        <f>VLOOKUP(F91,[9]毕教同事分值收集!B:R,17,0)</f>
        <v>0</v>
      </c>
      <c r="AC91" s="54">
        <f>VLOOKUP(F91,[9]毕教同事分值收集!B:T,19,0)</f>
        <v>0</v>
      </c>
      <c r="AD91" s="54">
        <f>VLOOKUP(F91,[9]毕教同事分值收集!B:V,21,0)</f>
        <v>0</v>
      </c>
      <c r="AE91" s="54">
        <f>VLOOKUP(F91,[9]毕教同事分值收集!B:Q,16,0)</f>
        <v>0</v>
      </c>
      <c r="AF91" s="54">
        <f>VLOOKUP(F91,[9]毕教同事分值收集!B:P,15,0)</f>
        <v>0</v>
      </c>
      <c r="AG91" s="54">
        <f>VLOOKUP(F91,[6]毕教同事分值收集!$B:$M,12,0)</f>
        <v>-60</v>
      </c>
      <c r="AH91" s="54">
        <v>0</v>
      </c>
      <c r="AI91" s="54">
        <v>0</v>
      </c>
      <c r="AJ91" s="54">
        <v>0</v>
      </c>
      <c r="AK91" s="54">
        <v>0</v>
      </c>
      <c r="AL91" s="54">
        <v>0</v>
      </c>
      <c r="AM91" s="58">
        <f t="shared" si="6"/>
        <v>290</v>
      </c>
      <c r="AN91" s="54" t="str">
        <f>VLOOKUP(H91,'[2]最终 公布版'!$F:$AL,33,0)</f>
        <v>放射科+核医学科</v>
      </c>
      <c r="AO91" s="59">
        <f>SUMPRODUCT(($AN$4:$AN$1113=AN91)*($AM$4:$AM$1113&gt;AM91))+1</f>
        <v>33</v>
      </c>
      <c r="AP91" s="11">
        <f>COUNTIF(AN:AN,AN91)</f>
        <v>34</v>
      </c>
      <c r="AQ91" s="60">
        <f t="shared" si="7"/>
        <v>0.970588235294118</v>
      </c>
      <c r="AR91" s="11">
        <f t="shared" si="8"/>
        <v>0.5</v>
      </c>
      <c r="AS91" s="61">
        <v>1200</v>
      </c>
      <c r="AT91" s="62">
        <f>VLOOKUP(F91,[9]毕教同事分值收集!B:Y,24,0)</f>
        <v>21</v>
      </c>
      <c r="AU91" s="63">
        <f t="shared" si="9"/>
        <v>600</v>
      </c>
      <c r="AV91" s="63">
        <f t="shared" si="10"/>
        <v>600</v>
      </c>
      <c r="AW91" s="63">
        <v>0</v>
      </c>
      <c r="AX91" s="63">
        <f t="shared" si="11"/>
        <v>600</v>
      </c>
      <c r="AY91" s="65">
        <v>21</v>
      </c>
    </row>
    <row r="92" spans="1:51">
      <c r="A92" s="4"/>
      <c r="B92" s="4"/>
      <c r="C92" s="5" t="s">
        <v>157</v>
      </c>
      <c r="D92" s="6">
        <v>87</v>
      </c>
      <c r="E92" s="20" t="s">
        <v>210</v>
      </c>
      <c r="F92" s="8" t="str">
        <f>VLOOKUP(E92,[1]需科室上报名单!$A:$B,2,0)</f>
        <v>7AO390</v>
      </c>
      <c r="G92" s="6" t="str">
        <f>VLOOKUP(F92,[3]需科室上报名单!$B:$I,8,0)</f>
        <v>规培研究生</v>
      </c>
      <c r="H92" s="20" t="s">
        <v>182</v>
      </c>
      <c r="I92" s="8" t="str">
        <f>VLOOKUP(F92,[3]需科室上报名单!$B:$F,5,0)</f>
        <v>2022年</v>
      </c>
      <c r="J92" s="35"/>
      <c r="K92" s="6" t="s">
        <v>106</v>
      </c>
      <c r="L92" s="6">
        <v>0</v>
      </c>
      <c r="M92" s="6">
        <v>0</v>
      </c>
      <c r="N92" s="6">
        <v>0</v>
      </c>
      <c r="O92" s="6">
        <v>160</v>
      </c>
      <c r="P92" s="30">
        <v>0</v>
      </c>
      <c r="Q92" s="48">
        <v>0</v>
      </c>
      <c r="R92" s="48">
        <v>0</v>
      </c>
      <c r="S92" s="30">
        <v>0</v>
      </c>
      <c r="T92" s="30">
        <v>0</v>
      </c>
      <c r="U92" s="43">
        <v>0</v>
      </c>
      <c r="V92" s="44">
        <f>VLOOKUP(F92,[9]毕教同事分值收集!B:X,23,0)</f>
        <v>100</v>
      </c>
      <c r="W92" s="49">
        <v>10</v>
      </c>
      <c r="X92" s="49">
        <v>60</v>
      </c>
      <c r="Y92" s="49">
        <v>0</v>
      </c>
      <c r="Z92" s="49">
        <v>0</v>
      </c>
      <c r="AA92" s="53">
        <v>0</v>
      </c>
      <c r="AB92" s="54">
        <f>VLOOKUP(F92,[9]毕教同事分值收集!B:R,17,0)</f>
        <v>0</v>
      </c>
      <c r="AC92" s="54">
        <f>VLOOKUP(F92,[9]毕教同事分值收集!B:T,19,0)</f>
        <v>0</v>
      </c>
      <c r="AD92" s="54">
        <f>VLOOKUP(F92,[9]毕教同事分值收集!B:V,21,0)</f>
        <v>0</v>
      </c>
      <c r="AE92" s="54">
        <f>VLOOKUP(F92,[9]毕教同事分值收集!B:Q,16,0)</f>
        <v>0</v>
      </c>
      <c r="AF92" s="54">
        <f>VLOOKUP(F92,[9]毕教同事分值收集!B:P,15,0)</f>
        <v>0</v>
      </c>
      <c r="AG92" s="54">
        <f>VLOOKUP(F92,[6]毕教同事分值收集!$B:$M,12,0)</f>
        <v>-60</v>
      </c>
      <c r="AH92" s="54">
        <v>0</v>
      </c>
      <c r="AI92" s="54">
        <v>0</v>
      </c>
      <c r="AJ92" s="54">
        <v>0</v>
      </c>
      <c r="AK92" s="54">
        <v>0</v>
      </c>
      <c r="AL92" s="54">
        <v>0</v>
      </c>
      <c r="AM92" s="58">
        <f t="shared" si="6"/>
        <v>270</v>
      </c>
      <c r="AN92" s="54" t="str">
        <f>VLOOKUP(H92,'[2]最终 公布版'!$F:$AL,33,0)</f>
        <v>放射科+核医学科</v>
      </c>
      <c r="AO92" s="59">
        <f>SUMPRODUCT(($AN$4:$AN$1113=AN92)*($AM$4:$AM$1113&gt;AM92))+1</f>
        <v>34</v>
      </c>
      <c r="AP92" s="11">
        <f>COUNTIF(AN:AN,AN92)</f>
        <v>34</v>
      </c>
      <c r="AQ92" s="60">
        <f t="shared" si="7"/>
        <v>1</v>
      </c>
      <c r="AR92" s="11">
        <f t="shared" si="8"/>
        <v>0.5</v>
      </c>
      <c r="AS92" s="61">
        <v>1200</v>
      </c>
      <c r="AT92" s="62">
        <f>VLOOKUP(F92,[9]毕教同事分值收集!B:Y,24,0)</f>
        <v>21</v>
      </c>
      <c r="AU92" s="63">
        <f t="shared" si="9"/>
        <v>600</v>
      </c>
      <c r="AV92" s="63">
        <f t="shared" si="10"/>
        <v>600</v>
      </c>
      <c r="AW92" s="63">
        <v>0</v>
      </c>
      <c r="AX92" s="63">
        <f t="shared" si="11"/>
        <v>600</v>
      </c>
      <c r="AY92" s="65">
        <v>21</v>
      </c>
    </row>
    <row r="93" spans="1:51">
      <c r="A93" s="4"/>
      <c r="B93" s="4"/>
      <c r="C93" s="5" t="s">
        <v>211</v>
      </c>
      <c r="D93" s="6">
        <v>88</v>
      </c>
      <c r="E93" s="67" t="s">
        <v>212</v>
      </c>
      <c r="F93" s="8" t="str">
        <f>VLOOKUP(E93,[1]需科室上报名单!$A:$B,2,0)</f>
        <v>7AK334</v>
      </c>
      <c r="G93" s="6" t="str">
        <f>VLOOKUP(F93,[3]需科室上报名单!$B:$I,8,0)</f>
        <v>规培研究生</v>
      </c>
      <c r="H93" s="17" t="s">
        <v>213</v>
      </c>
      <c r="I93" s="8" t="str">
        <f>VLOOKUP(F93,[3]需科室上报名单!$B:$F,5,0)</f>
        <v>2020年</v>
      </c>
      <c r="J93" s="29"/>
      <c r="K93" s="6" t="s">
        <v>106</v>
      </c>
      <c r="L93" s="6">
        <v>0</v>
      </c>
      <c r="M93" s="6">
        <v>0</v>
      </c>
      <c r="N93" s="6">
        <v>0</v>
      </c>
      <c r="O93" s="6">
        <v>160</v>
      </c>
      <c r="P93" s="30">
        <v>0</v>
      </c>
      <c r="Q93" s="81">
        <v>5</v>
      </c>
      <c r="R93" s="81">
        <v>2</v>
      </c>
      <c r="S93" s="81">
        <v>1</v>
      </c>
      <c r="T93" s="81">
        <v>0</v>
      </c>
      <c r="U93" s="43">
        <v>165</v>
      </c>
      <c r="V93" s="44">
        <f>VLOOKUP(F93,[9]毕教同事分值收集!B:X,23,0)</f>
        <v>100</v>
      </c>
      <c r="W93" s="44">
        <v>10</v>
      </c>
      <c r="X93" s="44">
        <v>20</v>
      </c>
      <c r="Y93" s="44">
        <v>30</v>
      </c>
      <c r="Z93" s="44">
        <v>60</v>
      </c>
      <c r="AA93" s="53">
        <v>40</v>
      </c>
      <c r="AB93" s="54">
        <f>VLOOKUP(F93,[9]毕教同事分值收集!B:R,17,0)</f>
        <v>100</v>
      </c>
      <c r="AC93" s="54">
        <f>VLOOKUP(F93,[9]毕教同事分值收集!B:T,19,0)</f>
        <v>150</v>
      </c>
      <c r="AD93" s="54">
        <f>VLOOKUP(F93,[9]毕教同事分值收集!B:V,21,0)</f>
        <v>100</v>
      </c>
      <c r="AE93" s="54">
        <f>VLOOKUP(F93,[9]毕教同事分值收集!B:Q,16,0)</f>
        <v>0</v>
      </c>
      <c r="AF93" s="54">
        <f>VLOOKUP(F93,[9]毕教同事分值收集!B:P,15,0)</f>
        <v>60</v>
      </c>
      <c r="AG93" s="54">
        <f>VLOOKUP(F93,[6]毕教同事分值收集!$B:$M,12,0)</f>
        <v>0</v>
      </c>
      <c r="AH93" s="54">
        <v>0</v>
      </c>
      <c r="AI93" s="54">
        <v>0</v>
      </c>
      <c r="AJ93" s="54">
        <v>0</v>
      </c>
      <c r="AK93" s="54">
        <v>0</v>
      </c>
      <c r="AL93" s="54">
        <v>0</v>
      </c>
      <c r="AM93" s="58">
        <f t="shared" si="6"/>
        <v>995</v>
      </c>
      <c r="AN93" s="54" t="str">
        <f>VLOOKUP(H93,'[2]最终 公布版'!$F:$AL,33,0)</f>
        <v>妇产科</v>
      </c>
      <c r="AO93" s="59">
        <f>SUMPRODUCT(($AN$4:$AN$1113=AN93)*($AM$4:$AM$1113&gt;AM93))+1</f>
        <v>1</v>
      </c>
      <c r="AP93" s="11">
        <f>COUNTIF(AN:AN,AN93)</f>
        <v>45</v>
      </c>
      <c r="AQ93" s="60">
        <f t="shared" si="7"/>
        <v>0.0222222222222222</v>
      </c>
      <c r="AR93" s="11">
        <f t="shared" si="8"/>
        <v>1.5</v>
      </c>
      <c r="AS93" s="61">
        <v>1200</v>
      </c>
      <c r="AT93" s="62">
        <f>VLOOKUP(F93,[9]毕教同事分值收集!B:Y,24,0)</f>
        <v>21</v>
      </c>
      <c r="AU93" s="63">
        <f t="shared" si="9"/>
        <v>1800</v>
      </c>
      <c r="AV93" s="63">
        <f t="shared" si="10"/>
        <v>1800</v>
      </c>
      <c r="AW93" s="63">
        <v>0</v>
      </c>
      <c r="AX93" s="63">
        <f t="shared" si="11"/>
        <v>1800</v>
      </c>
      <c r="AY93" s="65">
        <v>21</v>
      </c>
    </row>
    <row r="94" spans="1:51">
      <c r="A94" s="4"/>
      <c r="B94" s="4"/>
      <c r="C94" s="5" t="s">
        <v>110</v>
      </c>
      <c r="D94" s="6">
        <v>89</v>
      </c>
      <c r="E94" s="15" t="s">
        <v>214</v>
      </c>
      <c r="F94" s="8" t="str">
        <f>VLOOKUP(E94,[1]需科室上报名单!$A:$B,2,0)</f>
        <v>7AK335</v>
      </c>
      <c r="G94" s="6" t="str">
        <f>VLOOKUP(F94,[3]需科室上报名单!$B:$I,8,0)</f>
        <v>规培研究生</v>
      </c>
      <c r="H94" s="8" t="str">
        <f>VLOOKUP(F94,[3]需科室上报名单!$B:$D,3,0)</f>
        <v>妇产科</v>
      </c>
      <c r="I94" s="8" t="str">
        <f>VLOOKUP(F94,[3]需科室上报名单!$B:$F,5,0)</f>
        <v>2020年</v>
      </c>
      <c r="J94" s="31"/>
      <c r="K94" s="6" t="s">
        <v>106</v>
      </c>
      <c r="L94" s="6">
        <v>0</v>
      </c>
      <c r="M94" s="6">
        <v>0</v>
      </c>
      <c r="N94" s="6">
        <v>0</v>
      </c>
      <c r="O94" s="6">
        <v>160</v>
      </c>
      <c r="P94" s="30">
        <v>0</v>
      </c>
      <c r="Q94" s="30">
        <v>4</v>
      </c>
      <c r="R94" s="30">
        <v>3</v>
      </c>
      <c r="S94" s="30">
        <v>0</v>
      </c>
      <c r="T94" s="30">
        <v>0</v>
      </c>
      <c r="U94" s="43">
        <v>140</v>
      </c>
      <c r="V94" s="44">
        <f>VLOOKUP(F94,[9]毕教同事分值收集!B:X,23,0)</f>
        <v>100</v>
      </c>
      <c r="W94" s="44">
        <v>10</v>
      </c>
      <c r="X94" s="44">
        <v>60</v>
      </c>
      <c r="Y94" s="44">
        <v>60</v>
      </c>
      <c r="Z94" s="44">
        <v>60</v>
      </c>
      <c r="AA94" s="53">
        <v>20</v>
      </c>
      <c r="AB94" s="54">
        <f>VLOOKUP(F94,[9]毕教同事分值收集!B:R,17,0)</f>
        <v>100</v>
      </c>
      <c r="AC94" s="54">
        <f>VLOOKUP(F94,[9]毕教同事分值收集!B:T,19,0)</f>
        <v>150</v>
      </c>
      <c r="AD94" s="54">
        <f>VLOOKUP(F94,[9]毕教同事分值收集!B:V,21,0)</f>
        <v>100</v>
      </c>
      <c r="AE94" s="54">
        <f>VLOOKUP(F94,[9]毕教同事分值收集!B:Q,16,0)</f>
        <v>0</v>
      </c>
      <c r="AF94" s="54">
        <f>VLOOKUP(F94,[9]毕教同事分值收集!B:P,15,0)</f>
        <v>20</v>
      </c>
      <c r="AG94" s="54">
        <f>VLOOKUP(F94,[6]毕教同事分值收集!$B:$M,12,0)</f>
        <v>0</v>
      </c>
      <c r="AH94" s="54">
        <v>0</v>
      </c>
      <c r="AI94" s="54">
        <v>0</v>
      </c>
      <c r="AJ94" s="54">
        <v>0</v>
      </c>
      <c r="AK94" s="54">
        <v>0</v>
      </c>
      <c r="AL94" s="54">
        <v>0</v>
      </c>
      <c r="AM94" s="58">
        <f t="shared" si="6"/>
        <v>980</v>
      </c>
      <c r="AN94" s="54" t="str">
        <f>VLOOKUP(H94,'[2]最终 公布版'!$F:$AL,33,0)</f>
        <v>妇产科</v>
      </c>
      <c r="AO94" s="59">
        <f>SUMPRODUCT(($AN$4:$AN$1113=AN94)*($AM$4:$AM$1113&gt;AM94))+1</f>
        <v>2</v>
      </c>
      <c r="AP94" s="11">
        <f>COUNTIF(AN:AN,AN94)</f>
        <v>45</v>
      </c>
      <c r="AQ94" s="60">
        <f t="shared" si="7"/>
        <v>0.0444444444444444</v>
      </c>
      <c r="AR94" s="11">
        <f t="shared" si="8"/>
        <v>1.5</v>
      </c>
      <c r="AS94" s="61">
        <v>1200</v>
      </c>
      <c r="AT94" s="62">
        <f>VLOOKUP(F94,[9]毕教同事分值收集!B:Y,24,0)</f>
        <v>21</v>
      </c>
      <c r="AU94" s="63">
        <f t="shared" si="9"/>
        <v>1800</v>
      </c>
      <c r="AV94" s="63">
        <f t="shared" si="10"/>
        <v>1800</v>
      </c>
      <c r="AW94" s="63">
        <v>0</v>
      </c>
      <c r="AX94" s="63">
        <f t="shared" si="11"/>
        <v>1800</v>
      </c>
      <c r="AY94" s="65">
        <v>21</v>
      </c>
    </row>
    <row r="95" spans="1:51">
      <c r="A95" s="4"/>
      <c r="B95" s="4"/>
      <c r="C95" s="5" t="s">
        <v>211</v>
      </c>
      <c r="D95" s="6">
        <v>90</v>
      </c>
      <c r="E95" s="17" t="s">
        <v>215</v>
      </c>
      <c r="F95" s="8" t="str">
        <f>VLOOKUP(E95,[1]需科室上报名单!$A:$B,2,0)</f>
        <v>7AM399</v>
      </c>
      <c r="G95" s="6" t="str">
        <f>VLOOKUP(F95,[3]需科室上报名单!$B:$I,8,0)</f>
        <v>规培研究生</v>
      </c>
      <c r="H95" s="17" t="s">
        <v>213</v>
      </c>
      <c r="I95" s="8" t="str">
        <f>VLOOKUP(F95,[3]需科室上报名单!$B:$F,5,0)</f>
        <v>2021年</v>
      </c>
      <c r="J95" s="29"/>
      <c r="K95" s="6" t="s">
        <v>106</v>
      </c>
      <c r="L95" s="6">
        <v>0</v>
      </c>
      <c r="M95" s="6">
        <v>0</v>
      </c>
      <c r="N95" s="6">
        <v>0</v>
      </c>
      <c r="O95" s="6">
        <v>160</v>
      </c>
      <c r="P95" s="30">
        <v>0</v>
      </c>
      <c r="Q95" s="81">
        <v>5</v>
      </c>
      <c r="R95" s="81">
        <v>2</v>
      </c>
      <c r="S95" s="30">
        <v>0</v>
      </c>
      <c r="T95" s="30">
        <v>0</v>
      </c>
      <c r="U95" s="43">
        <v>140</v>
      </c>
      <c r="V95" s="44">
        <f>VLOOKUP(F95,[9]毕教同事分值收集!B:X,23,0)</f>
        <v>100</v>
      </c>
      <c r="W95" s="44">
        <v>10</v>
      </c>
      <c r="X95" s="44">
        <v>40</v>
      </c>
      <c r="Y95" s="44">
        <v>30</v>
      </c>
      <c r="Z95" s="44">
        <v>60</v>
      </c>
      <c r="AA95" s="53">
        <v>60</v>
      </c>
      <c r="AB95" s="54">
        <f>VLOOKUP(F95,[9]毕教同事分值收集!B:R,17,0)</f>
        <v>100</v>
      </c>
      <c r="AC95" s="54">
        <f>VLOOKUP(F95,[9]毕教同事分值收集!B:T,19,0)</f>
        <v>150</v>
      </c>
      <c r="AD95" s="54">
        <f>VLOOKUP(F95,[9]毕教同事分值收集!B:V,21,0)</f>
        <v>100</v>
      </c>
      <c r="AE95" s="54">
        <f>VLOOKUP(F95,[9]毕教同事分值收集!B:Q,16,0)</f>
        <v>0</v>
      </c>
      <c r="AF95" s="54">
        <f>VLOOKUP(F95,[9]毕教同事分值收集!B:P,15,0)</f>
        <v>0</v>
      </c>
      <c r="AG95" s="54">
        <f>VLOOKUP(F95,[6]毕教同事分值收集!$B:$M,12,0)</f>
        <v>0</v>
      </c>
      <c r="AH95" s="54">
        <v>0</v>
      </c>
      <c r="AI95" s="54">
        <v>0</v>
      </c>
      <c r="AJ95" s="54">
        <v>0</v>
      </c>
      <c r="AK95" s="54">
        <v>0</v>
      </c>
      <c r="AL95" s="54">
        <v>0</v>
      </c>
      <c r="AM95" s="58">
        <f t="shared" si="6"/>
        <v>950</v>
      </c>
      <c r="AN95" s="54" t="str">
        <f>VLOOKUP(H95,'[2]最终 公布版'!$F:$AL,33,0)</f>
        <v>妇产科</v>
      </c>
      <c r="AO95" s="59">
        <f>SUMPRODUCT(($AN$4:$AN$1113=AN95)*($AM$4:$AM$1113&gt;AM95))+1</f>
        <v>3</v>
      </c>
      <c r="AP95" s="11">
        <f>COUNTIF(AN:AN,AN95)</f>
        <v>45</v>
      </c>
      <c r="AQ95" s="60">
        <f t="shared" si="7"/>
        <v>0.0666666666666667</v>
      </c>
      <c r="AR95" s="11">
        <f t="shared" si="8"/>
        <v>1.5</v>
      </c>
      <c r="AS95" s="61">
        <v>1200</v>
      </c>
      <c r="AT95" s="62">
        <f>VLOOKUP(F95,[9]毕教同事分值收集!B:Y,24,0)</f>
        <v>21</v>
      </c>
      <c r="AU95" s="63">
        <f t="shared" si="9"/>
        <v>1800</v>
      </c>
      <c r="AV95" s="63">
        <f t="shared" si="10"/>
        <v>1800</v>
      </c>
      <c r="AW95" s="63">
        <v>0</v>
      </c>
      <c r="AX95" s="63">
        <f t="shared" si="11"/>
        <v>1800</v>
      </c>
      <c r="AY95" s="65">
        <v>21</v>
      </c>
    </row>
    <row r="96" spans="1:51">
      <c r="A96" s="4"/>
      <c r="B96" s="4"/>
      <c r="C96" s="5" t="s">
        <v>211</v>
      </c>
      <c r="D96" s="6">
        <v>91</v>
      </c>
      <c r="E96" s="17" t="s">
        <v>216</v>
      </c>
      <c r="F96" s="8" t="str">
        <f>VLOOKUP(E96,[1]需科室上报名单!$A:$B,2,0)</f>
        <v>7AM355</v>
      </c>
      <c r="G96" s="6" t="str">
        <f>VLOOKUP(F96,[3]需科室上报名单!$B:$I,8,0)</f>
        <v>规培研究生</v>
      </c>
      <c r="H96" s="17" t="s">
        <v>213</v>
      </c>
      <c r="I96" s="8" t="str">
        <f>VLOOKUP(F96,[3]需科室上报名单!$B:$F,5,0)</f>
        <v>2021年</v>
      </c>
      <c r="J96" s="29"/>
      <c r="K96" s="6" t="s">
        <v>106</v>
      </c>
      <c r="L96" s="6">
        <v>0</v>
      </c>
      <c r="M96" s="6">
        <v>0</v>
      </c>
      <c r="N96" s="6">
        <v>0</v>
      </c>
      <c r="O96" s="6">
        <v>160</v>
      </c>
      <c r="P96" s="30">
        <v>0</v>
      </c>
      <c r="Q96" s="81">
        <v>5</v>
      </c>
      <c r="R96" s="81">
        <v>2</v>
      </c>
      <c r="S96" s="81">
        <v>1</v>
      </c>
      <c r="T96" s="81">
        <v>0</v>
      </c>
      <c r="U96" s="43">
        <v>165</v>
      </c>
      <c r="V96" s="44">
        <f>VLOOKUP(F96,[9]毕教同事分值收集!B:X,23,0)</f>
        <v>100</v>
      </c>
      <c r="W96" s="44">
        <v>0</v>
      </c>
      <c r="X96" s="44">
        <v>20</v>
      </c>
      <c r="Y96" s="44">
        <v>30</v>
      </c>
      <c r="Z96" s="44">
        <v>60</v>
      </c>
      <c r="AA96" s="53">
        <v>40</v>
      </c>
      <c r="AB96" s="54">
        <f>VLOOKUP(F96,[9]毕教同事分值收集!B:R,17,0)</f>
        <v>100</v>
      </c>
      <c r="AC96" s="54">
        <f>VLOOKUP(F96,[9]毕教同事分值收集!B:T,19,0)</f>
        <v>150</v>
      </c>
      <c r="AD96" s="54">
        <f>VLOOKUP(F96,[9]毕教同事分值收集!B:V,21,0)</f>
        <v>100</v>
      </c>
      <c r="AE96" s="54">
        <f>VLOOKUP(F96,[9]毕教同事分值收集!B:Q,16,0)</f>
        <v>0</v>
      </c>
      <c r="AF96" s="54">
        <f>VLOOKUP(F96,[9]毕教同事分值收集!B:P,15,0)</f>
        <v>0</v>
      </c>
      <c r="AG96" s="54">
        <f>VLOOKUP(F96,[6]毕教同事分值收集!$B:$M,12,0)</f>
        <v>0</v>
      </c>
      <c r="AH96" s="54">
        <v>0</v>
      </c>
      <c r="AI96" s="54">
        <v>0</v>
      </c>
      <c r="AJ96" s="54">
        <v>0</v>
      </c>
      <c r="AK96" s="54">
        <v>0</v>
      </c>
      <c r="AL96" s="54">
        <v>0</v>
      </c>
      <c r="AM96" s="58">
        <f t="shared" si="6"/>
        <v>925</v>
      </c>
      <c r="AN96" s="54" t="str">
        <f>VLOOKUP(H96,'[2]最终 公布版'!$F:$AL,33,0)</f>
        <v>妇产科</v>
      </c>
      <c r="AO96" s="59">
        <f>SUMPRODUCT(($AN$4:$AN$1113=AN96)*($AM$4:$AM$1113&gt;AM96))+1</f>
        <v>4</v>
      </c>
      <c r="AP96" s="11">
        <f>COUNTIF(AN:AN,AN96)</f>
        <v>45</v>
      </c>
      <c r="AQ96" s="60">
        <f t="shared" si="7"/>
        <v>0.0888888888888889</v>
      </c>
      <c r="AR96" s="11">
        <f t="shared" si="8"/>
        <v>1.5</v>
      </c>
      <c r="AS96" s="61">
        <v>1200</v>
      </c>
      <c r="AT96" s="62">
        <f>VLOOKUP(F96,[9]毕教同事分值收集!B:Y,24,0)</f>
        <v>21</v>
      </c>
      <c r="AU96" s="63">
        <f t="shared" si="9"/>
        <v>1800</v>
      </c>
      <c r="AV96" s="63">
        <f t="shared" si="10"/>
        <v>1800</v>
      </c>
      <c r="AW96" s="63">
        <v>0</v>
      </c>
      <c r="AX96" s="63">
        <f t="shared" si="11"/>
        <v>1800</v>
      </c>
      <c r="AY96" s="65">
        <v>21</v>
      </c>
    </row>
    <row r="97" spans="1:51">
      <c r="A97" s="4"/>
      <c r="B97" s="4"/>
      <c r="C97" s="5" t="s">
        <v>211</v>
      </c>
      <c r="D97" s="6">
        <v>94</v>
      </c>
      <c r="E97" s="17" t="s">
        <v>217</v>
      </c>
      <c r="F97" s="8" t="str">
        <f>VLOOKUP(E97,[1]需科室上报名单!$A:$B,2,0)</f>
        <v>7AM397</v>
      </c>
      <c r="G97" s="6" t="str">
        <f>VLOOKUP(F97,[3]需科室上报名单!$B:$I,8,0)</f>
        <v>规培研究生</v>
      </c>
      <c r="H97" s="17" t="s">
        <v>213</v>
      </c>
      <c r="I97" s="8" t="str">
        <f>VLOOKUP(F97,[3]需科室上报名单!$B:$F,5,0)</f>
        <v>2021年</v>
      </c>
      <c r="J97" s="29"/>
      <c r="K97" s="6" t="s">
        <v>106</v>
      </c>
      <c r="L97" s="6">
        <v>0</v>
      </c>
      <c r="M97" s="6">
        <v>0</v>
      </c>
      <c r="N97" s="6">
        <v>0</v>
      </c>
      <c r="O97" s="6">
        <v>160</v>
      </c>
      <c r="P97" s="30">
        <v>0</v>
      </c>
      <c r="Q97" s="81">
        <v>5</v>
      </c>
      <c r="R97" s="81">
        <v>1</v>
      </c>
      <c r="S97" s="30">
        <v>0</v>
      </c>
      <c r="T97" s="30">
        <v>0</v>
      </c>
      <c r="U97" s="43">
        <v>120</v>
      </c>
      <c r="V97" s="44">
        <f>VLOOKUP(F97,[9]毕教同事分值收集!B:X,23,0)</f>
        <v>100</v>
      </c>
      <c r="W97" s="44">
        <v>10</v>
      </c>
      <c r="X97" s="44">
        <v>40</v>
      </c>
      <c r="Y97" s="44">
        <v>30</v>
      </c>
      <c r="Z97" s="44">
        <v>60</v>
      </c>
      <c r="AA97" s="53">
        <v>20</v>
      </c>
      <c r="AB97" s="54">
        <f>VLOOKUP(F97,[9]毕教同事分值收集!B:R,17,0)</f>
        <v>100</v>
      </c>
      <c r="AC97" s="54">
        <f>VLOOKUP(F97,[9]毕教同事分值收集!B:T,19,0)</f>
        <v>150</v>
      </c>
      <c r="AD97" s="54">
        <f>VLOOKUP(F97,[9]毕教同事分值收集!B:V,21,0)</f>
        <v>100</v>
      </c>
      <c r="AE97" s="54">
        <f>VLOOKUP(F97,[9]毕教同事分值收集!B:Q,16,0)</f>
        <v>0</v>
      </c>
      <c r="AF97" s="54">
        <f>VLOOKUP(F97,[9]毕教同事分值收集!B:P,15,0)</f>
        <v>0</v>
      </c>
      <c r="AG97" s="54">
        <f>VLOOKUP(F97,[6]毕教同事分值收集!$B:$M,12,0)</f>
        <v>-20</v>
      </c>
      <c r="AH97" s="54">
        <v>0</v>
      </c>
      <c r="AI97" s="54">
        <v>0</v>
      </c>
      <c r="AJ97" s="54">
        <v>0</v>
      </c>
      <c r="AK97" s="54">
        <v>0</v>
      </c>
      <c r="AL97" s="54">
        <v>0</v>
      </c>
      <c r="AM97" s="58">
        <f t="shared" si="6"/>
        <v>870</v>
      </c>
      <c r="AN97" s="54" t="str">
        <f>VLOOKUP(H97,'[2]最终 公布版'!$F:$AL,33,0)</f>
        <v>妇产科</v>
      </c>
      <c r="AO97" s="59">
        <f>SUMPRODUCT(($AN$4:$AN$1113=AN97)*($AM$4:$AM$1113&gt;AM97))+1</f>
        <v>5</v>
      </c>
      <c r="AP97" s="11">
        <f>COUNTIF(AN:AN,AN97)</f>
        <v>45</v>
      </c>
      <c r="AQ97" s="60">
        <f t="shared" si="7"/>
        <v>0.111111111111111</v>
      </c>
      <c r="AR97" s="11">
        <f t="shared" si="8"/>
        <v>1.25</v>
      </c>
      <c r="AS97" s="61">
        <v>1200</v>
      </c>
      <c r="AT97" s="62">
        <f>VLOOKUP(F97,[9]毕教同事分值收集!B:Y,24,0)</f>
        <v>21</v>
      </c>
      <c r="AU97" s="63">
        <f t="shared" si="9"/>
        <v>1500</v>
      </c>
      <c r="AV97" s="63">
        <f t="shared" si="10"/>
        <v>1500</v>
      </c>
      <c r="AW97" s="63">
        <v>0</v>
      </c>
      <c r="AX97" s="63">
        <f t="shared" si="11"/>
        <v>1500</v>
      </c>
      <c r="AY97" s="65">
        <v>21</v>
      </c>
    </row>
    <row r="98" spans="1:51">
      <c r="A98" s="4"/>
      <c r="B98" s="4"/>
      <c r="C98" s="5" t="s">
        <v>211</v>
      </c>
      <c r="D98" s="6">
        <v>92</v>
      </c>
      <c r="E98" s="17" t="s">
        <v>218</v>
      </c>
      <c r="F98" s="8" t="str">
        <f>VLOOKUP(E98,[1]需科室上报名单!$A:$B,2,0)</f>
        <v>7AM292</v>
      </c>
      <c r="G98" s="6" t="str">
        <f>VLOOKUP(F98,[3]需科室上报名单!$B:$I,8,0)</f>
        <v>规培研究生</v>
      </c>
      <c r="H98" s="17" t="s">
        <v>213</v>
      </c>
      <c r="I98" s="8" t="str">
        <f>VLOOKUP(F98,[3]需科室上报名单!$B:$F,5,0)</f>
        <v>2021年</v>
      </c>
      <c r="J98" s="29"/>
      <c r="K98" s="6" t="s">
        <v>106</v>
      </c>
      <c r="L98" s="6">
        <v>0</v>
      </c>
      <c r="M98" s="6">
        <v>0</v>
      </c>
      <c r="N98" s="6">
        <v>0</v>
      </c>
      <c r="O98" s="6">
        <v>160</v>
      </c>
      <c r="P98" s="30">
        <v>0</v>
      </c>
      <c r="Q98" s="81">
        <v>4</v>
      </c>
      <c r="R98" s="81">
        <v>1</v>
      </c>
      <c r="S98" s="30">
        <v>0</v>
      </c>
      <c r="T98" s="81">
        <v>1</v>
      </c>
      <c r="U98" s="43">
        <v>125</v>
      </c>
      <c r="V98" s="44">
        <f>VLOOKUP(F98,[9]毕教同事分值收集!B:X,23,0)</f>
        <v>100</v>
      </c>
      <c r="W98" s="44">
        <v>10</v>
      </c>
      <c r="X98" s="44">
        <v>20</v>
      </c>
      <c r="Y98" s="44">
        <v>30</v>
      </c>
      <c r="Z98" s="44">
        <v>60</v>
      </c>
      <c r="AA98" s="53">
        <v>40</v>
      </c>
      <c r="AB98" s="54">
        <f>VLOOKUP(F98,[9]毕教同事分值收集!B:R,17,0)</f>
        <v>100</v>
      </c>
      <c r="AC98" s="54">
        <f>VLOOKUP(F98,[9]毕教同事分值收集!B:T,19,0)</f>
        <v>150</v>
      </c>
      <c r="AD98" s="54">
        <f>VLOOKUP(F98,[9]毕教同事分值收集!B:V,21,0)</f>
        <v>100</v>
      </c>
      <c r="AE98" s="54">
        <f>VLOOKUP(F98,[9]毕教同事分值收集!B:Q,16,0)</f>
        <v>0</v>
      </c>
      <c r="AF98" s="54">
        <f>VLOOKUP(F98,[9]毕教同事分值收集!B:P,15,0)</f>
        <v>0</v>
      </c>
      <c r="AG98" s="54">
        <f>VLOOKUP(F98,[6]毕教同事分值收集!$B:$M,12,0)</f>
        <v>-40</v>
      </c>
      <c r="AH98" s="54">
        <v>0</v>
      </c>
      <c r="AI98" s="54">
        <v>0</v>
      </c>
      <c r="AJ98" s="54">
        <v>0</v>
      </c>
      <c r="AK98" s="54">
        <v>0</v>
      </c>
      <c r="AL98" s="54">
        <v>0</v>
      </c>
      <c r="AM98" s="58">
        <f t="shared" si="6"/>
        <v>855</v>
      </c>
      <c r="AN98" s="54" t="str">
        <f>VLOOKUP(H98,'[2]最终 公布版'!$F:$AL,33,0)</f>
        <v>妇产科</v>
      </c>
      <c r="AO98" s="59">
        <f>SUMPRODUCT(($AN$4:$AN$1113=AN98)*($AM$4:$AM$1113&gt;AM98))+1</f>
        <v>6</v>
      </c>
      <c r="AP98" s="11">
        <f>COUNTIF(AN:AN,AN98)</f>
        <v>45</v>
      </c>
      <c r="AQ98" s="60">
        <f t="shared" si="7"/>
        <v>0.133333333333333</v>
      </c>
      <c r="AR98" s="11">
        <f t="shared" si="8"/>
        <v>1.25</v>
      </c>
      <c r="AS98" s="61">
        <v>1200</v>
      </c>
      <c r="AT98" s="62">
        <f>VLOOKUP(F98,[9]毕教同事分值收集!B:Y,24,0)</f>
        <v>21</v>
      </c>
      <c r="AU98" s="63">
        <f t="shared" si="9"/>
        <v>1500</v>
      </c>
      <c r="AV98" s="63">
        <f t="shared" si="10"/>
        <v>1500</v>
      </c>
      <c r="AW98" s="63">
        <v>0</v>
      </c>
      <c r="AX98" s="63">
        <f t="shared" si="11"/>
        <v>1500</v>
      </c>
      <c r="AY98" s="65">
        <v>21</v>
      </c>
    </row>
    <row r="99" spans="1:51">
      <c r="A99" s="4"/>
      <c r="B99" s="4"/>
      <c r="C99" s="5" t="s">
        <v>219</v>
      </c>
      <c r="D99" s="6">
        <v>93</v>
      </c>
      <c r="E99" s="68" t="s">
        <v>220</v>
      </c>
      <c r="F99" s="8" t="str">
        <f>VLOOKUP(E99,[1]需科室上报名单!$A:$B,2,0)</f>
        <v>730L65</v>
      </c>
      <c r="G99" s="6" t="s">
        <v>104</v>
      </c>
      <c r="H99" s="8" t="str">
        <f>VLOOKUP(F99,[3]需科室上报名单!$B:$D,3,0)</f>
        <v>妇产科</v>
      </c>
      <c r="I99" s="8" t="str">
        <f>VLOOKUP(F99,[3]需科室上报名单!$B:$F,5,0)</f>
        <v>2022年</v>
      </c>
      <c r="J99" s="31"/>
      <c r="K99" s="6" t="s">
        <v>106</v>
      </c>
      <c r="L99" s="6">
        <v>0</v>
      </c>
      <c r="M99" s="6">
        <v>0</v>
      </c>
      <c r="N99" s="6">
        <v>0</v>
      </c>
      <c r="O99" s="6">
        <v>160</v>
      </c>
      <c r="P99" s="30">
        <v>0</v>
      </c>
      <c r="Q99" s="30">
        <v>5</v>
      </c>
      <c r="R99" s="30">
        <v>2</v>
      </c>
      <c r="S99" s="30">
        <v>0</v>
      </c>
      <c r="T99" s="30">
        <v>0</v>
      </c>
      <c r="U99" s="43">
        <v>140</v>
      </c>
      <c r="V99" s="44">
        <f>VLOOKUP(F99,[9]毕教同事分值收集!B:X,23,0)</f>
        <v>100</v>
      </c>
      <c r="W99" s="44">
        <v>0</v>
      </c>
      <c r="X99" s="44">
        <v>60</v>
      </c>
      <c r="Y99" s="44">
        <v>30</v>
      </c>
      <c r="Z99" s="44">
        <v>30</v>
      </c>
      <c r="AA99" s="53">
        <v>20</v>
      </c>
      <c r="AB99" s="54">
        <f>VLOOKUP(F99,[9]毕教同事分值收集!B:R,17,0)</f>
        <v>100</v>
      </c>
      <c r="AC99" s="54">
        <f>VLOOKUP(F99,[9]毕教同事分值收集!B:T,19,0)</f>
        <v>150</v>
      </c>
      <c r="AD99" s="54">
        <f>VLOOKUP(F99,[9]毕教同事分值收集!B:V,21,0)</f>
        <v>100</v>
      </c>
      <c r="AE99" s="54">
        <f>VLOOKUP(F99,[9]毕教同事分值收集!B:Q,16,0)</f>
        <v>0</v>
      </c>
      <c r="AF99" s="54">
        <f>VLOOKUP(F99,[9]毕教同事分值收集!B:P,15,0)</f>
        <v>0</v>
      </c>
      <c r="AG99" s="54">
        <f>VLOOKUP(F99,[6]毕教同事分值收集!$B:$M,12,0)</f>
        <v>-60</v>
      </c>
      <c r="AH99" s="54">
        <v>0</v>
      </c>
      <c r="AI99" s="54">
        <v>0</v>
      </c>
      <c r="AJ99" s="54">
        <v>0</v>
      </c>
      <c r="AK99" s="54">
        <v>0</v>
      </c>
      <c r="AL99" s="54">
        <v>0</v>
      </c>
      <c r="AM99" s="58">
        <f t="shared" si="6"/>
        <v>830</v>
      </c>
      <c r="AN99" s="54" t="str">
        <f>VLOOKUP(H99,'[2]最终 公布版'!$F:$AL,33,0)</f>
        <v>妇产科</v>
      </c>
      <c r="AO99" s="59">
        <f>SUMPRODUCT(($AN$4:$AN$1113=AN99)*($AM$4:$AM$1113&gt;AM99))+1</f>
        <v>7</v>
      </c>
      <c r="AP99" s="11">
        <f>COUNTIF(AN:AN,AN99)</f>
        <v>45</v>
      </c>
      <c r="AQ99" s="60">
        <f t="shared" si="7"/>
        <v>0.155555555555556</v>
      </c>
      <c r="AR99" s="11">
        <f t="shared" si="8"/>
        <v>1.25</v>
      </c>
      <c r="AS99" s="61">
        <v>1200</v>
      </c>
      <c r="AT99" s="62">
        <f>VLOOKUP(F99,[9]毕教同事分值收集!B:Y,24,0)</f>
        <v>21</v>
      </c>
      <c r="AU99" s="63">
        <f t="shared" si="9"/>
        <v>1500</v>
      </c>
      <c r="AV99" s="63">
        <f t="shared" si="10"/>
        <v>1500</v>
      </c>
      <c r="AW99" s="63">
        <v>0</v>
      </c>
      <c r="AX99" s="63">
        <f t="shared" si="11"/>
        <v>1500</v>
      </c>
      <c r="AY99" s="65">
        <v>21</v>
      </c>
    </row>
    <row r="100" spans="1:51">
      <c r="A100" s="4"/>
      <c r="B100" s="4"/>
      <c r="C100" s="5" t="s">
        <v>211</v>
      </c>
      <c r="D100" s="6">
        <v>95</v>
      </c>
      <c r="E100" s="67" t="s">
        <v>221</v>
      </c>
      <c r="F100" s="8" t="str">
        <f>VLOOKUP(E100,[1]需科室上报名单!$A:$B,2,0)</f>
        <v>7AK329</v>
      </c>
      <c r="G100" s="6" t="str">
        <f>VLOOKUP(F100,[3]需科室上报名单!$B:$I,8,0)</f>
        <v>规培研究生</v>
      </c>
      <c r="H100" s="17" t="s">
        <v>213</v>
      </c>
      <c r="I100" s="8" t="str">
        <f>VLOOKUP(F100,[3]需科室上报名单!$B:$F,5,0)</f>
        <v>2020年</v>
      </c>
      <c r="J100" s="29"/>
      <c r="K100" s="6" t="s">
        <v>106</v>
      </c>
      <c r="L100" s="6">
        <v>0</v>
      </c>
      <c r="M100" s="6">
        <v>0</v>
      </c>
      <c r="N100" s="6">
        <v>0</v>
      </c>
      <c r="O100" s="6">
        <v>160</v>
      </c>
      <c r="P100" s="30">
        <v>0</v>
      </c>
      <c r="Q100" s="81">
        <v>5</v>
      </c>
      <c r="R100" s="81">
        <v>1</v>
      </c>
      <c r="S100" s="81">
        <v>0</v>
      </c>
      <c r="T100" s="81">
        <v>0</v>
      </c>
      <c r="U100" s="43">
        <v>120</v>
      </c>
      <c r="V100" s="44">
        <f>VLOOKUP(F100,[9]毕教同事分值收集!B:X,23,0)</f>
        <v>100</v>
      </c>
      <c r="W100" s="44">
        <v>10</v>
      </c>
      <c r="X100" s="44">
        <v>20</v>
      </c>
      <c r="Y100" s="44">
        <v>30</v>
      </c>
      <c r="Z100" s="44">
        <v>60</v>
      </c>
      <c r="AA100" s="53">
        <v>20</v>
      </c>
      <c r="AB100" s="54">
        <f>VLOOKUP(F100,[9]毕教同事分值收集!B:R,17,0)</f>
        <v>100</v>
      </c>
      <c r="AC100" s="54">
        <f>VLOOKUP(F100,[9]毕教同事分值收集!B:T,19,0)</f>
        <v>150</v>
      </c>
      <c r="AD100" s="54">
        <f>VLOOKUP(F100,[9]毕教同事分值收集!B:V,21,0)</f>
        <v>100</v>
      </c>
      <c r="AE100" s="54">
        <f>VLOOKUP(F100,[9]毕教同事分值收集!B:Q,16,0)</f>
        <v>0</v>
      </c>
      <c r="AF100" s="54">
        <f>VLOOKUP(F100,[9]毕教同事分值收集!B:P,15,0)</f>
        <v>0</v>
      </c>
      <c r="AG100" s="54">
        <f>VLOOKUP(F100,[6]毕教同事分值收集!$B:$M,12,0)</f>
        <v>-60</v>
      </c>
      <c r="AH100" s="54">
        <v>0</v>
      </c>
      <c r="AI100" s="54">
        <v>0</v>
      </c>
      <c r="AJ100" s="54">
        <v>0</v>
      </c>
      <c r="AK100" s="54">
        <v>0</v>
      </c>
      <c r="AL100" s="54">
        <v>0</v>
      </c>
      <c r="AM100" s="58">
        <f t="shared" si="6"/>
        <v>810</v>
      </c>
      <c r="AN100" s="54" t="str">
        <f>VLOOKUP(H100,'[2]最终 公布版'!$F:$AL,33,0)</f>
        <v>妇产科</v>
      </c>
      <c r="AO100" s="59">
        <f>SUMPRODUCT(($AN$4:$AN$1113=AN100)*($AM$4:$AM$1113&gt;AM100))+1</f>
        <v>8</v>
      </c>
      <c r="AP100" s="11">
        <f>COUNTIF(AN:AN,AN100)</f>
        <v>45</v>
      </c>
      <c r="AQ100" s="60">
        <f t="shared" si="7"/>
        <v>0.177777777777778</v>
      </c>
      <c r="AR100" s="11">
        <f t="shared" si="8"/>
        <v>1.25</v>
      </c>
      <c r="AS100" s="61">
        <v>1200</v>
      </c>
      <c r="AT100" s="62">
        <f>VLOOKUP(F100,[9]毕教同事分值收集!B:Y,24,0)</f>
        <v>21</v>
      </c>
      <c r="AU100" s="63">
        <f t="shared" si="9"/>
        <v>1500</v>
      </c>
      <c r="AV100" s="63">
        <f t="shared" si="10"/>
        <v>1500</v>
      </c>
      <c r="AW100" s="63">
        <v>0</v>
      </c>
      <c r="AX100" s="63">
        <f t="shared" si="11"/>
        <v>1500</v>
      </c>
      <c r="AY100" s="65">
        <v>21</v>
      </c>
    </row>
    <row r="101" spans="1:51">
      <c r="A101" s="4"/>
      <c r="B101" s="4"/>
      <c r="C101" s="5" t="s">
        <v>211</v>
      </c>
      <c r="D101" s="6">
        <v>96</v>
      </c>
      <c r="E101" s="67" t="s">
        <v>222</v>
      </c>
      <c r="F101" s="8" t="str">
        <f>VLOOKUP(E101,[1]需科室上报名单!$A:$B,2,0)</f>
        <v>7AK332</v>
      </c>
      <c r="G101" s="6" t="str">
        <f>VLOOKUP(F101,[3]需科室上报名单!$B:$I,8,0)</f>
        <v>规培研究生</v>
      </c>
      <c r="H101" s="17" t="s">
        <v>213</v>
      </c>
      <c r="I101" s="8" t="str">
        <f>VLOOKUP(F101,[3]需科室上报名单!$B:$F,5,0)</f>
        <v>2020年</v>
      </c>
      <c r="J101" s="29"/>
      <c r="K101" s="6" t="s">
        <v>106</v>
      </c>
      <c r="L101" s="6">
        <v>0</v>
      </c>
      <c r="M101" s="6">
        <v>0</v>
      </c>
      <c r="N101" s="6">
        <v>0</v>
      </c>
      <c r="O101" s="6">
        <v>160</v>
      </c>
      <c r="P101" s="30">
        <v>0</v>
      </c>
      <c r="Q101" s="81">
        <v>5</v>
      </c>
      <c r="R101" s="81">
        <v>2</v>
      </c>
      <c r="S101" s="30">
        <v>0</v>
      </c>
      <c r="T101" s="30">
        <v>0</v>
      </c>
      <c r="U101" s="43">
        <v>140</v>
      </c>
      <c r="V101" s="44">
        <f>VLOOKUP(F101,[9]毕教同事分值收集!B:X,23,0)</f>
        <v>100</v>
      </c>
      <c r="W101" s="44">
        <v>0</v>
      </c>
      <c r="X101" s="44">
        <v>40</v>
      </c>
      <c r="Y101" s="44">
        <v>0</v>
      </c>
      <c r="Z101" s="44">
        <v>60</v>
      </c>
      <c r="AA101" s="53">
        <v>20</v>
      </c>
      <c r="AB101" s="54">
        <f>VLOOKUP(F101,[9]毕教同事分值收集!B:R,17,0)</f>
        <v>100</v>
      </c>
      <c r="AC101" s="54">
        <f>VLOOKUP(F101,[9]毕教同事分值收集!B:T,19,0)</f>
        <v>150</v>
      </c>
      <c r="AD101" s="54">
        <f>VLOOKUP(F101,[9]毕教同事分值收集!B:V,21,0)</f>
        <v>100</v>
      </c>
      <c r="AE101" s="54">
        <f>VLOOKUP(F101,[9]毕教同事分值收集!B:Q,16,0)</f>
        <v>0</v>
      </c>
      <c r="AF101" s="54">
        <f>VLOOKUP(F101,[9]毕教同事分值收集!B:P,15,0)</f>
        <v>0</v>
      </c>
      <c r="AG101" s="54">
        <f>VLOOKUP(F101,[6]毕教同事分值收集!$B:$M,12,0)</f>
        <v>-60</v>
      </c>
      <c r="AH101" s="54">
        <v>0</v>
      </c>
      <c r="AI101" s="54">
        <v>0</v>
      </c>
      <c r="AJ101" s="54">
        <v>0</v>
      </c>
      <c r="AK101" s="54">
        <v>0</v>
      </c>
      <c r="AL101" s="54">
        <v>0</v>
      </c>
      <c r="AM101" s="58">
        <f t="shared" si="6"/>
        <v>810</v>
      </c>
      <c r="AN101" s="54" t="str">
        <f>VLOOKUP(H101,'[2]最终 公布版'!$F:$AL,33,0)</f>
        <v>妇产科</v>
      </c>
      <c r="AO101" s="59">
        <f>SUMPRODUCT(($AN$4:$AN$1113=AN101)*($AM$4:$AM$1113&gt;AM101))+1</f>
        <v>8</v>
      </c>
      <c r="AP101" s="11">
        <f>COUNTIF(AN:AN,AN101)</f>
        <v>45</v>
      </c>
      <c r="AQ101" s="60">
        <f t="shared" si="7"/>
        <v>0.177777777777778</v>
      </c>
      <c r="AR101" s="11">
        <f t="shared" si="8"/>
        <v>1.25</v>
      </c>
      <c r="AS101" s="61">
        <v>1200</v>
      </c>
      <c r="AT101" s="62">
        <f>VLOOKUP(F101,[9]毕教同事分值收集!B:Y,24,0)</f>
        <v>21</v>
      </c>
      <c r="AU101" s="63">
        <f t="shared" si="9"/>
        <v>1500</v>
      </c>
      <c r="AV101" s="63">
        <f t="shared" si="10"/>
        <v>1500</v>
      </c>
      <c r="AW101" s="63">
        <v>0</v>
      </c>
      <c r="AX101" s="63">
        <f t="shared" si="11"/>
        <v>1500</v>
      </c>
      <c r="AY101" s="65">
        <v>21</v>
      </c>
    </row>
    <row r="102" spans="1:51">
      <c r="A102" s="4"/>
      <c r="B102" s="4"/>
      <c r="C102" s="5" t="s">
        <v>211</v>
      </c>
      <c r="D102" s="6">
        <v>98</v>
      </c>
      <c r="E102" s="17" t="s">
        <v>223</v>
      </c>
      <c r="F102" s="8" t="str">
        <f>VLOOKUP(E102,[1]需科室上报名单!$A:$B,2,0)</f>
        <v>7AM294</v>
      </c>
      <c r="G102" s="6" t="str">
        <f>VLOOKUP(F102,[3]需科室上报名单!$B:$I,8,0)</f>
        <v>规培研究生</v>
      </c>
      <c r="H102" s="17" t="s">
        <v>213</v>
      </c>
      <c r="I102" s="8" t="str">
        <f>VLOOKUP(F102,[3]需科室上报名单!$B:$F,5,0)</f>
        <v>2021年</v>
      </c>
      <c r="J102" s="29"/>
      <c r="K102" s="6" t="s">
        <v>106</v>
      </c>
      <c r="L102" s="6">
        <v>0</v>
      </c>
      <c r="M102" s="6">
        <v>0</v>
      </c>
      <c r="N102" s="6">
        <v>0</v>
      </c>
      <c r="O102" s="6">
        <v>120</v>
      </c>
      <c r="P102" s="30">
        <v>0</v>
      </c>
      <c r="Q102" s="81">
        <v>6</v>
      </c>
      <c r="R102" s="81">
        <v>2</v>
      </c>
      <c r="S102" s="30">
        <v>0</v>
      </c>
      <c r="T102" s="30">
        <v>0</v>
      </c>
      <c r="U102" s="43">
        <v>160</v>
      </c>
      <c r="V102" s="44">
        <f>VLOOKUP(F102,[9]毕教同事分值收集!B:X,23,0)</f>
        <v>100</v>
      </c>
      <c r="W102" s="44">
        <v>10</v>
      </c>
      <c r="X102" s="44">
        <v>0</v>
      </c>
      <c r="Y102" s="44">
        <v>0</v>
      </c>
      <c r="Z102" s="44">
        <v>30</v>
      </c>
      <c r="AA102" s="53">
        <v>40</v>
      </c>
      <c r="AB102" s="54">
        <f>VLOOKUP(F102,[9]毕教同事分值收集!B:R,17,0)</f>
        <v>100</v>
      </c>
      <c r="AC102" s="54">
        <f>VLOOKUP(F102,[9]毕教同事分值收集!B:T,19,0)</f>
        <v>150</v>
      </c>
      <c r="AD102" s="54">
        <f>VLOOKUP(F102,[9]毕教同事分值收集!B:V,21,0)</f>
        <v>100</v>
      </c>
      <c r="AE102" s="54">
        <f>VLOOKUP(F102,[9]毕教同事分值收集!B:Q,16,0)</f>
        <v>0</v>
      </c>
      <c r="AF102" s="54">
        <f>VLOOKUP(F102,[9]毕教同事分值收集!B:P,15,0)</f>
        <v>0</v>
      </c>
      <c r="AG102" s="54">
        <f>VLOOKUP(F102,[6]毕教同事分值收集!$B:$M,12,0)</f>
        <v>0</v>
      </c>
      <c r="AH102" s="54">
        <v>0</v>
      </c>
      <c r="AI102" s="54">
        <v>0</v>
      </c>
      <c r="AJ102" s="54">
        <v>0</v>
      </c>
      <c r="AK102" s="54">
        <v>0</v>
      </c>
      <c r="AL102" s="54">
        <v>0</v>
      </c>
      <c r="AM102" s="58">
        <f t="shared" si="6"/>
        <v>810</v>
      </c>
      <c r="AN102" s="54" t="str">
        <f>VLOOKUP(H102,'[2]最终 公布版'!$F:$AL,33,0)</f>
        <v>妇产科</v>
      </c>
      <c r="AO102" s="59">
        <f>SUMPRODUCT(($AN$4:$AN$1113=AN102)*($AM$4:$AM$1113&gt;AM102))+1</f>
        <v>8</v>
      </c>
      <c r="AP102" s="11">
        <f>COUNTIF(AN:AN,AN102)</f>
        <v>45</v>
      </c>
      <c r="AQ102" s="60">
        <f t="shared" si="7"/>
        <v>0.177777777777778</v>
      </c>
      <c r="AR102" s="11">
        <f t="shared" si="8"/>
        <v>1.25</v>
      </c>
      <c r="AS102" s="61">
        <v>1200</v>
      </c>
      <c r="AT102" s="62">
        <f>VLOOKUP(F102,[9]毕教同事分值收集!B:Y,24,0)</f>
        <v>21</v>
      </c>
      <c r="AU102" s="63">
        <f t="shared" si="9"/>
        <v>1500</v>
      </c>
      <c r="AV102" s="63">
        <f t="shared" si="10"/>
        <v>1500</v>
      </c>
      <c r="AW102" s="63">
        <v>0</v>
      </c>
      <c r="AX102" s="63">
        <f t="shared" si="11"/>
        <v>1500</v>
      </c>
      <c r="AY102" s="65">
        <v>21</v>
      </c>
    </row>
    <row r="103" spans="1:51">
      <c r="A103" s="4"/>
      <c r="B103" s="4"/>
      <c r="C103" s="5" t="s">
        <v>219</v>
      </c>
      <c r="D103" s="6">
        <v>99</v>
      </c>
      <c r="E103" s="9" t="s">
        <v>224</v>
      </c>
      <c r="F103" s="8">
        <f>VLOOKUP(E103,[1]需科室上报名单!$A:$B,2,0)</f>
        <v>621023</v>
      </c>
      <c r="G103" s="6" t="s">
        <v>104</v>
      </c>
      <c r="H103" s="8" t="str">
        <f>VLOOKUP(F103,[3]需科室上报名单!$B:$D,3,0)</f>
        <v>妇产科</v>
      </c>
      <c r="I103" s="8" t="str">
        <f>VLOOKUP(F103,[3]需科室上报名单!$B:$F,5,0)</f>
        <v>2021年</v>
      </c>
      <c r="J103" s="31"/>
      <c r="K103" s="6" t="s">
        <v>106</v>
      </c>
      <c r="L103" s="6">
        <v>0</v>
      </c>
      <c r="M103" s="6">
        <v>0</v>
      </c>
      <c r="N103" s="6">
        <v>0</v>
      </c>
      <c r="O103" s="6">
        <v>160</v>
      </c>
      <c r="P103" s="30">
        <v>0</v>
      </c>
      <c r="Q103" s="30">
        <v>4</v>
      </c>
      <c r="R103" s="30">
        <v>2</v>
      </c>
      <c r="S103" s="30">
        <v>0</v>
      </c>
      <c r="T103" s="30">
        <v>0</v>
      </c>
      <c r="U103" s="43">
        <v>120</v>
      </c>
      <c r="V103" s="44">
        <f>VLOOKUP(F103,[9]毕教同事分值收集!B:X,23,0)</f>
        <v>100</v>
      </c>
      <c r="W103" s="44">
        <v>0</v>
      </c>
      <c r="X103" s="44">
        <v>20</v>
      </c>
      <c r="Y103" s="44">
        <v>0</v>
      </c>
      <c r="Z103" s="44">
        <v>30</v>
      </c>
      <c r="AA103" s="53">
        <v>20</v>
      </c>
      <c r="AB103" s="54">
        <f>VLOOKUP(F103,[9]毕教同事分值收集!B:R,17,0)</f>
        <v>100</v>
      </c>
      <c r="AC103" s="54">
        <f>VLOOKUP(F103,[9]毕教同事分值收集!B:T,19,0)</f>
        <v>150</v>
      </c>
      <c r="AD103" s="54">
        <f>VLOOKUP(F103,[9]毕教同事分值收集!B:V,21,0)</f>
        <v>100</v>
      </c>
      <c r="AE103" s="54">
        <f>VLOOKUP(F103,[9]毕教同事分值收集!B:Q,16,0)</f>
        <v>0</v>
      </c>
      <c r="AF103" s="54">
        <f>VLOOKUP(F103,[9]毕教同事分值收集!B:P,15,0)</f>
        <v>0</v>
      </c>
      <c r="AG103" s="54">
        <f>VLOOKUP(F103,[6]毕教同事分值收集!$B:$M,12,0)</f>
        <v>0</v>
      </c>
      <c r="AH103" s="54">
        <v>0</v>
      </c>
      <c r="AI103" s="54">
        <v>0</v>
      </c>
      <c r="AJ103" s="54">
        <v>0</v>
      </c>
      <c r="AK103" s="54">
        <v>0</v>
      </c>
      <c r="AL103" s="54">
        <v>0</v>
      </c>
      <c r="AM103" s="58">
        <f t="shared" si="6"/>
        <v>800</v>
      </c>
      <c r="AN103" s="54" t="str">
        <f>VLOOKUP(H103,'[2]最终 公布版'!$F:$AL,33,0)</f>
        <v>妇产科</v>
      </c>
      <c r="AO103" s="59">
        <f>SUMPRODUCT(($AN$4:$AN$1113=AN103)*($AM$4:$AM$1113&gt;AM103))+1</f>
        <v>11</v>
      </c>
      <c r="AP103" s="11">
        <f>COUNTIF(AN:AN,AN103)</f>
        <v>45</v>
      </c>
      <c r="AQ103" s="60">
        <f t="shared" si="7"/>
        <v>0.244444444444444</v>
      </c>
      <c r="AR103" s="11">
        <f t="shared" si="8"/>
        <v>1.25</v>
      </c>
      <c r="AS103" s="61">
        <v>1200</v>
      </c>
      <c r="AT103" s="62">
        <f>VLOOKUP(F103,[9]毕教同事分值收集!B:Y,24,0)</f>
        <v>21</v>
      </c>
      <c r="AU103" s="63">
        <f t="shared" si="9"/>
        <v>1500</v>
      </c>
      <c r="AV103" s="63">
        <f t="shared" si="10"/>
        <v>1500</v>
      </c>
      <c r="AW103" s="63">
        <v>0</v>
      </c>
      <c r="AX103" s="63">
        <f t="shared" si="11"/>
        <v>1500</v>
      </c>
      <c r="AY103" s="65">
        <v>21</v>
      </c>
    </row>
    <row r="104" spans="1:51">
      <c r="A104" s="4"/>
      <c r="B104" s="4"/>
      <c r="C104" s="5" t="s">
        <v>219</v>
      </c>
      <c r="D104" s="6">
        <v>97</v>
      </c>
      <c r="E104" s="9" t="s">
        <v>225</v>
      </c>
      <c r="F104" s="8" t="str">
        <f>VLOOKUP(E104,[1]需科室上报名单!$A:$B,2,0)</f>
        <v>726L18</v>
      </c>
      <c r="G104" s="6" t="s">
        <v>104</v>
      </c>
      <c r="H104" s="8" t="str">
        <f>VLOOKUP(F104,[3]需科室上报名单!$B:$D,3,0)</f>
        <v>妇产科</v>
      </c>
      <c r="I104" s="8" t="str">
        <f>VLOOKUP(F104,[3]需科室上报名单!$B:$F,5,0)</f>
        <v>2020年</v>
      </c>
      <c r="J104" s="31"/>
      <c r="K104" s="6" t="s">
        <v>106</v>
      </c>
      <c r="L104" s="6">
        <v>0</v>
      </c>
      <c r="M104" s="6">
        <v>0</v>
      </c>
      <c r="N104" s="6">
        <v>0</v>
      </c>
      <c r="O104" s="6">
        <v>120</v>
      </c>
      <c r="P104" s="30">
        <v>0</v>
      </c>
      <c r="Q104" s="30">
        <v>2</v>
      </c>
      <c r="R104" s="30">
        <v>2</v>
      </c>
      <c r="S104" s="30">
        <v>0</v>
      </c>
      <c r="T104" s="30">
        <v>0</v>
      </c>
      <c r="U104" s="43">
        <v>80</v>
      </c>
      <c r="V104" s="44">
        <f>VLOOKUP(F104,[9]毕教同事分值收集!B:X,23,0)</f>
        <v>100</v>
      </c>
      <c r="W104" s="44">
        <v>0</v>
      </c>
      <c r="X104" s="44">
        <v>80</v>
      </c>
      <c r="Y104" s="44">
        <v>30</v>
      </c>
      <c r="Z104" s="44">
        <v>30</v>
      </c>
      <c r="AA104" s="53">
        <v>20</v>
      </c>
      <c r="AB104" s="54">
        <f>VLOOKUP(F104,[9]毕教同事分值收集!B:R,17,0)</f>
        <v>100</v>
      </c>
      <c r="AC104" s="54">
        <f>VLOOKUP(F104,[9]毕教同事分值收集!B:T,19,0)</f>
        <v>150</v>
      </c>
      <c r="AD104" s="54">
        <f>VLOOKUP(F104,[9]毕教同事分值收集!B:V,21,0)</f>
        <v>100</v>
      </c>
      <c r="AE104" s="54">
        <f>VLOOKUP(F104,[9]毕教同事分值收集!B:Q,16,0)</f>
        <v>0</v>
      </c>
      <c r="AF104" s="54">
        <f>VLOOKUP(F104,[9]毕教同事分值收集!B:P,15,0)</f>
        <v>0</v>
      </c>
      <c r="AG104" s="54">
        <f>VLOOKUP(F104,[6]毕教同事分值收集!$B:$M,12,0)</f>
        <v>-20</v>
      </c>
      <c r="AH104" s="54">
        <v>0</v>
      </c>
      <c r="AI104" s="54">
        <v>0</v>
      </c>
      <c r="AJ104" s="54">
        <v>0</v>
      </c>
      <c r="AK104" s="54">
        <v>0</v>
      </c>
      <c r="AL104" s="54">
        <v>0</v>
      </c>
      <c r="AM104" s="58">
        <f t="shared" si="6"/>
        <v>790</v>
      </c>
      <c r="AN104" s="54" t="str">
        <f>VLOOKUP(H104,'[2]最终 公布版'!$F:$AL,33,0)</f>
        <v>妇产科</v>
      </c>
      <c r="AO104" s="59">
        <f>SUMPRODUCT(($AN$4:$AN$1113=AN104)*($AM$4:$AM$1113&gt;AM104))+1</f>
        <v>12</v>
      </c>
      <c r="AP104" s="11">
        <f>COUNTIF(AN:AN,AN104)</f>
        <v>45</v>
      </c>
      <c r="AQ104" s="60">
        <f t="shared" si="7"/>
        <v>0.266666666666667</v>
      </c>
      <c r="AR104" s="11">
        <f t="shared" si="8"/>
        <v>1.25</v>
      </c>
      <c r="AS104" s="61">
        <v>1200</v>
      </c>
      <c r="AT104" s="62">
        <f>VLOOKUP(F104,[9]毕教同事分值收集!B:Y,24,0)</f>
        <v>21</v>
      </c>
      <c r="AU104" s="63">
        <f t="shared" si="9"/>
        <v>1500</v>
      </c>
      <c r="AV104" s="63">
        <f t="shared" si="10"/>
        <v>1500</v>
      </c>
      <c r="AW104" s="63">
        <v>0</v>
      </c>
      <c r="AX104" s="63">
        <f t="shared" si="11"/>
        <v>1500</v>
      </c>
      <c r="AY104" s="65">
        <v>21</v>
      </c>
    </row>
    <row r="105" spans="1:51">
      <c r="A105" s="4"/>
      <c r="B105" s="4"/>
      <c r="C105" s="5" t="s">
        <v>120</v>
      </c>
      <c r="D105" s="6">
        <v>102</v>
      </c>
      <c r="E105" s="9" t="s">
        <v>226</v>
      </c>
      <c r="F105" s="8">
        <f>VLOOKUP(E105,[1]需科室上报名单!$A:$B,2,0)</f>
        <v>120054</v>
      </c>
      <c r="G105" s="6" t="s">
        <v>104</v>
      </c>
      <c r="H105" s="8" t="str">
        <f>VLOOKUP(F105,[3]需科室上报名单!$B:$D,3,0)</f>
        <v>妇产科</v>
      </c>
      <c r="I105" s="8" t="str">
        <f>VLOOKUP(F105,[3]需科室上报名单!$B:$F,5,0)</f>
        <v>2020年</v>
      </c>
      <c r="J105" s="31"/>
      <c r="K105" s="6" t="s">
        <v>106</v>
      </c>
      <c r="L105" s="6">
        <v>0</v>
      </c>
      <c r="M105" s="6">
        <v>0</v>
      </c>
      <c r="N105" s="6">
        <v>0</v>
      </c>
      <c r="O105" s="6">
        <v>160</v>
      </c>
      <c r="P105" s="30">
        <v>0</v>
      </c>
      <c r="Q105" s="45">
        <v>1</v>
      </c>
      <c r="R105" s="45">
        <v>0</v>
      </c>
      <c r="S105" s="45">
        <v>0</v>
      </c>
      <c r="T105" s="45">
        <v>0</v>
      </c>
      <c r="U105" s="43">
        <v>20</v>
      </c>
      <c r="V105" s="44">
        <f>VLOOKUP(F105,[9]毕教同事分值收集!B:X,23,0)</f>
        <v>100</v>
      </c>
      <c r="W105" s="44">
        <v>0</v>
      </c>
      <c r="X105" s="44">
        <v>20</v>
      </c>
      <c r="Y105" s="44">
        <v>120</v>
      </c>
      <c r="Z105" s="44">
        <v>0</v>
      </c>
      <c r="AA105" s="53">
        <v>0</v>
      </c>
      <c r="AB105" s="54">
        <f>VLOOKUP(F105,[9]毕教同事分值收集!B:R,17,0)</f>
        <v>100</v>
      </c>
      <c r="AC105" s="54">
        <f>VLOOKUP(F105,[9]毕教同事分值收集!B:T,19,0)</f>
        <v>150</v>
      </c>
      <c r="AD105" s="54">
        <f>VLOOKUP(F105,[9]毕教同事分值收集!B:V,21,0)</f>
        <v>100</v>
      </c>
      <c r="AE105" s="54">
        <f>VLOOKUP(F105,[9]毕教同事分值收集!B:Q,16,0)</f>
        <v>0</v>
      </c>
      <c r="AF105" s="54">
        <f>VLOOKUP(F105,[9]毕教同事分值收集!B:P,15,0)</f>
        <v>0</v>
      </c>
      <c r="AG105" s="54">
        <f>VLOOKUP(F105,[6]毕教同事分值收集!$B:$M,12,0)</f>
        <v>0</v>
      </c>
      <c r="AH105" s="54">
        <v>0</v>
      </c>
      <c r="AI105" s="54">
        <v>0</v>
      </c>
      <c r="AJ105" s="54">
        <v>0</v>
      </c>
      <c r="AK105" s="54">
        <v>0</v>
      </c>
      <c r="AL105" s="54">
        <v>0</v>
      </c>
      <c r="AM105" s="58">
        <f t="shared" si="6"/>
        <v>770</v>
      </c>
      <c r="AN105" s="54" t="str">
        <f>VLOOKUP(H105,'[2]最终 公布版'!$F:$AL,33,0)</f>
        <v>妇产科</v>
      </c>
      <c r="AO105" s="59">
        <f>SUMPRODUCT(($AN$4:$AN$1113=AN105)*($AM$4:$AM$1113&gt;AM105))+1</f>
        <v>13</v>
      </c>
      <c r="AP105" s="11">
        <f>COUNTIF(AN:AN,AN105)</f>
        <v>45</v>
      </c>
      <c r="AQ105" s="60">
        <f t="shared" si="7"/>
        <v>0.288888888888889</v>
      </c>
      <c r="AR105" s="11">
        <f t="shared" si="8"/>
        <v>1.25</v>
      </c>
      <c r="AS105" s="61">
        <v>1200</v>
      </c>
      <c r="AT105" s="62">
        <f>VLOOKUP(F105,[9]毕教同事分值收集!B:Y,24,0)</f>
        <v>21</v>
      </c>
      <c r="AU105" s="63">
        <f t="shared" si="9"/>
        <v>1500</v>
      </c>
      <c r="AV105" s="63">
        <f t="shared" si="10"/>
        <v>1500</v>
      </c>
      <c r="AW105" s="63">
        <v>0</v>
      </c>
      <c r="AX105" s="63">
        <f t="shared" si="11"/>
        <v>1500</v>
      </c>
      <c r="AY105" s="65">
        <v>21</v>
      </c>
    </row>
    <row r="106" spans="1:51">
      <c r="A106" s="4"/>
      <c r="B106" s="4"/>
      <c r="C106" s="5" t="s">
        <v>211</v>
      </c>
      <c r="D106" s="6">
        <v>103</v>
      </c>
      <c r="E106" s="69" t="s">
        <v>227</v>
      </c>
      <c r="F106" s="8" t="str">
        <f>VLOOKUP(E106,[1]需科室上报名单!$A:$B,2,0)</f>
        <v>726L16</v>
      </c>
      <c r="G106" s="6" t="s">
        <v>104</v>
      </c>
      <c r="H106" s="69" t="s">
        <v>213</v>
      </c>
      <c r="I106" s="8" t="str">
        <f>VLOOKUP(F106,[3]需科室上报名单!$B:$F,5,0)</f>
        <v>2020年</v>
      </c>
      <c r="J106" s="29"/>
      <c r="K106" s="6" t="s">
        <v>106</v>
      </c>
      <c r="L106" s="6">
        <v>0</v>
      </c>
      <c r="M106" s="6">
        <v>0</v>
      </c>
      <c r="N106" s="6">
        <v>0</v>
      </c>
      <c r="O106" s="6">
        <v>120</v>
      </c>
      <c r="P106" s="30">
        <v>0</v>
      </c>
      <c r="Q106" s="81">
        <v>2</v>
      </c>
      <c r="R106" s="81">
        <v>2</v>
      </c>
      <c r="S106" s="30">
        <v>0</v>
      </c>
      <c r="T106" s="30">
        <v>0</v>
      </c>
      <c r="U106" s="43">
        <v>80</v>
      </c>
      <c r="V106" s="44">
        <f>VLOOKUP(F106,[9]毕教同事分值收集!B:X,23,0)</f>
        <v>85.7142857142857</v>
      </c>
      <c r="W106" s="44">
        <v>10</v>
      </c>
      <c r="X106" s="44">
        <v>60</v>
      </c>
      <c r="Y106" s="44">
        <v>30</v>
      </c>
      <c r="Z106" s="44">
        <v>30</v>
      </c>
      <c r="AA106" s="53">
        <v>0</v>
      </c>
      <c r="AB106" s="54">
        <f>VLOOKUP(F106,[9]毕教同事分值收集!B:R,17,0)</f>
        <v>100</v>
      </c>
      <c r="AC106" s="54">
        <f>VLOOKUP(F106,[9]毕教同事分值收集!B:T,19,0)</f>
        <v>150</v>
      </c>
      <c r="AD106" s="54">
        <f>VLOOKUP(F106,[9]毕教同事分值收集!B:V,21,0)</f>
        <v>100</v>
      </c>
      <c r="AE106" s="54">
        <f>VLOOKUP(F106,[9]毕教同事分值收集!B:Q,16,0)</f>
        <v>0</v>
      </c>
      <c r="AF106" s="54">
        <f>VLOOKUP(F106,[9]毕教同事分值收集!B:P,15,0)</f>
        <v>0</v>
      </c>
      <c r="AG106" s="54">
        <f>VLOOKUP(F106,[6]毕教同事分值收集!$B:$M,12,0)</f>
        <v>0</v>
      </c>
      <c r="AH106" s="54">
        <v>0</v>
      </c>
      <c r="AI106" s="54">
        <v>0</v>
      </c>
      <c r="AJ106" s="54">
        <v>0</v>
      </c>
      <c r="AK106" s="54">
        <v>0</v>
      </c>
      <c r="AL106" s="54">
        <v>0</v>
      </c>
      <c r="AM106" s="58">
        <f t="shared" si="6"/>
        <v>765.714285714286</v>
      </c>
      <c r="AN106" s="54" t="str">
        <f>VLOOKUP(H106,'[2]最终 公布版'!$F:$AL,33,0)</f>
        <v>妇产科</v>
      </c>
      <c r="AO106" s="59">
        <f>SUMPRODUCT(($AN$4:$AN$1113=AN106)*($AM$4:$AM$1113&gt;AM106))+1</f>
        <v>14</v>
      </c>
      <c r="AP106" s="11">
        <f>COUNTIF(AN:AN,AN106)</f>
        <v>45</v>
      </c>
      <c r="AQ106" s="60">
        <f t="shared" si="7"/>
        <v>0.311111111111111</v>
      </c>
      <c r="AR106" s="11">
        <f t="shared" si="8"/>
        <v>1.25</v>
      </c>
      <c r="AS106" s="61">
        <v>1200</v>
      </c>
      <c r="AT106" s="62">
        <f>VLOOKUP(F106,[9]毕教同事分值收集!B:Y,24,0)</f>
        <v>18</v>
      </c>
      <c r="AU106" s="63">
        <f t="shared" si="9"/>
        <v>1285.71428571429</v>
      </c>
      <c r="AV106" s="63">
        <f t="shared" si="10"/>
        <v>1286</v>
      </c>
      <c r="AW106" s="63">
        <v>0</v>
      </c>
      <c r="AX106" s="63">
        <f t="shared" si="11"/>
        <v>1286</v>
      </c>
      <c r="AY106" s="65">
        <v>21</v>
      </c>
    </row>
    <row r="107" spans="1:51">
      <c r="A107" s="4"/>
      <c r="B107" s="4"/>
      <c r="C107" s="5" t="s">
        <v>211</v>
      </c>
      <c r="D107" s="6">
        <v>104</v>
      </c>
      <c r="E107" s="67" t="s">
        <v>228</v>
      </c>
      <c r="F107" s="8" t="str">
        <f>VLOOKUP(E107,[1]需科室上报名单!$A:$B,2,0)</f>
        <v>7AK336</v>
      </c>
      <c r="G107" s="6" t="str">
        <f>VLOOKUP(F107,[3]需科室上报名单!$B:$I,8,0)</f>
        <v>规培研究生</v>
      </c>
      <c r="H107" s="17" t="s">
        <v>213</v>
      </c>
      <c r="I107" s="8" t="str">
        <f>VLOOKUP(F107,[3]需科室上报名单!$B:$F,5,0)</f>
        <v>2020年</v>
      </c>
      <c r="J107" s="29"/>
      <c r="K107" s="6" t="s">
        <v>106</v>
      </c>
      <c r="L107" s="6">
        <v>0</v>
      </c>
      <c r="M107" s="6">
        <v>0</v>
      </c>
      <c r="N107" s="6">
        <v>0</v>
      </c>
      <c r="O107" s="6">
        <v>120</v>
      </c>
      <c r="P107" s="30">
        <v>0</v>
      </c>
      <c r="Q107" s="81">
        <v>4</v>
      </c>
      <c r="R107" s="81">
        <v>1</v>
      </c>
      <c r="S107" s="30">
        <v>0</v>
      </c>
      <c r="T107" s="81">
        <v>1</v>
      </c>
      <c r="U107" s="43">
        <v>125</v>
      </c>
      <c r="V107" s="44">
        <f>VLOOKUP(F107,[9]毕教同事分值收集!B:X,23,0)</f>
        <v>100</v>
      </c>
      <c r="W107" s="44">
        <v>10</v>
      </c>
      <c r="X107" s="44">
        <v>0</v>
      </c>
      <c r="Y107" s="44">
        <v>30</v>
      </c>
      <c r="Z107" s="44">
        <v>30</v>
      </c>
      <c r="AA107" s="53">
        <v>0</v>
      </c>
      <c r="AB107" s="54">
        <f>VLOOKUP(F107,[9]毕教同事分值收集!B:R,17,0)</f>
        <v>100</v>
      </c>
      <c r="AC107" s="54">
        <f>VLOOKUP(F107,[9]毕教同事分值收集!B:T,19,0)</f>
        <v>150</v>
      </c>
      <c r="AD107" s="54">
        <f>VLOOKUP(F107,[9]毕教同事分值收集!B:V,21,0)</f>
        <v>100</v>
      </c>
      <c r="AE107" s="54">
        <f>VLOOKUP(F107,[9]毕教同事分值收集!B:Q,16,0)</f>
        <v>0</v>
      </c>
      <c r="AF107" s="54">
        <f>VLOOKUP(F107,[9]毕教同事分值收集!B:P,15,0)</f>
        <v>0</v>
      </c>
      <c r="AG107" s="54">
        <f>VLOOKUP(F107,[6]毕教同事分值收集!$B:$M,12,0)</f>
        <v>0</v>
      </c>
      <c r="AH107" s="54">
        <v>0</v>
      </c>
      <c r="AI107" s="54">
        <v>0</v>
      </c>
      <c r="AJ107" s="54">
        <v>0</v>
      </c>
      <c r="AK107" s="54">
        <v>0</v>
      </c>
      <c r="AL107" s="54">
        <v>0</v>
      </c>
      <c r="AM107" s="58">
        <f t="shared" si="6"/>
        <v>765</v>
      </c>
      <c r="AN107" s="54" t="str">
        <f>VLOOKUP(H107,'[2]最终 公布版'!$F:$AL,33,0)</f>
        <v>妇产科</v>
      </c>
      <c r="AO107" s="59">
        <f>SUMPRODUCT(($AN$4:$AN$1113=AN107)*($AM$4:$AM$1113&gt;AM107))+1</f>
        <v>15</v>
      </c>
      <c r="AP107" s="11">
        <f>COUNTIF(AN:AN,AN107)</f>
        <v>45</v>
      </c>
      <c r="AQ107" s="60">
        <f t="shared" si="7"/>
        <v>0.333333333333333</v>
      </c>
      <c r="AR107" s="11">
        <f t="shared" si="8"/>
        <v>1.25</v>
      </c>
      <c r="AS107" s="61">
        <v>1200</v>
      </c>
      <c r="AT107" s="62">
        <f>VLOOKUP(F107,[9]毕教同事分值收集!B:Y,24,0)</f>
        <v>21</v>
      </c>
      <c r="AU107" s="63">
        <f t="shared" si="9"/>
        <v>1500</v>
      </c>
      <c r="AV107" s="63">
        <f t="shared" si="10"/>
        <v>1500</v>
      </c>
      <c r="AW107" s="63">
        <v>0</v>
      </c>
      <c r="AX107" s="63">
        <f t="shared" si="11"/>
        <v>1500</v>
      </c>
      <c r="AY107" s="65">
        <v>21</v>
      </c>
    </row>
    <row r="108" spans="1:51">
      <c r="A108" s="4"/>
      <c r="B108" s="4"/>
      <c r="C108" s="5" t="s">
        <v>211</v>
      </c>
      <c r="D108" s="6">
        <v>101</v>
      </c>
      <c r="E108" s="69" t="s">
        <v>229</v>
      </c>
      <c r="F108" s="8">
        <f>VLOOKUP(E108,[1]需科室上报名单!$A:$B,2,0)</f>
        <v>120052</v>
      </c>
      <c r="G108" s="6" t="s">
        <v>104</v>
      </c>
      <c r="H108" s="69" t="s">
        <v>213</v>
      </c>
      <c r="I108" s="8" t="str">
        <f>VLOOKUP(F108,[3]需科室上报名单!$B:$F,5,0)</f>
        <v>2020年</v>
      </c>
      <c r="J108" s="29"/>
      <c r="K108" s="6" t="s">
        <v>106</v>
      </c>
      <c r="L108" s="6">
        <v>0</v>
      </c>
      <c r="M108" s="6">
        <v>0</v>
      </c>
      <c r="N108" s="6">
        <v>0</v>
      </c>
      <c r="O108" s="6">
        <v>120</v>
      </c>
      <c r="P108" s="30">
        <v>0</v>
      </c>
      <c r="Q108" s="81">
        <v>1</v>
      </c>
      <c r="R108" s="81">
        <v>3</v>
      </c>
      <c r="S108" s="81">
        <v>0</v>
      </c>
      <c r="T108" s="81">
        <v>0</v>
      </c>
      <c r="U108" s="43">
        <v>80</v>
      </c>
      <c r="V108" s="44">
        <f>VLOOKUP(F108,[9]毕教同事分值收集!B:X,23,0)</f>
        <v>100</v>
      </c>
      <c r="W108" s="44">
        <v>10</v>
      </c>
      <c r="X108" s="44">
        <v>60</v>
      </c>
      <c r="Y108" s="44">
        <v>30</v>
      </c>
      <c r="Z108" s="44">
        <v>30</v>
      </c>
      <c r="AA108" s="53">
        <v>0</v>
      </c>
      <c r="AB108" s="54">
        <f>VLOOKUP(F108,[9]毕教同事分值收集!B:R,17,0)</f>
        <v>100</v>
      </c>
      <c r="AC108" s="54">
        <f>VLOOKUP(F108,[9]毕教同事分值收集!B:T,19,0)</f>
        <v>150</v>
      </c>
      <c r="AD108" s="54">
        <f>VLOOKUP(F108,[9]毕教同事分值收集!B:V,21,0)</f>
        <v>100</v>
      </c>
      <c r="AE108" s="54">
        <f>VLOOKUP(F108,[9]毕教同事分值收集!B:Q,16,0)</f>
        <v>0</v>
      </c>
      <c r="AF108" s="54">
        <f>VLOOKUP(F108,[9]毕教同事分值收集!B:P,15,0)</f>
        <v>0</v>
      </c>
      <c r="AG108" s="54">
        <f>VLOOKUP(F108,[6]毕教同事分值收集!$B:$M,12,0)</f>
        <v>-20</v>
      </c>
      <c r="AH108" s="54">
        <v>0</v>
      </c>
      <c r="AI108" s="54">
        <v>0</v>
      </c>
      <c r="AJ108" s="54">
        <v>0</v>
      </c>
      <c r="AK108" s="54">
        <v>0</v>
      </c>
      <c r="AL108" s="54">
        <v>0</v>
      </c>
      <c r="AM108" s="58">
        <f t="shared" si="6"/>
        <v>760</v>
      </c>
      <c r="AN108" s="54" t="str">
        <f>VLOOKUP(H108,'[2]最终 公布版'!$F:$AL,33,0)</f>
        <v>妇产科</v>
      </c>
      <c r="AO108" s="59">
        <f>SUMPRODUCT(($AN$4:$AN$1113=AN108)*($AM$4:$AM$1113&gt;AM108))+1</f>
        <v>16</v>
      </c>
      <c r="AP108" s="11">
        <f>COUNTIF(AN:AN,AN108)</f>
        <v>45</v>
      </c>
      <c r="AQ108" s="60">
        <f t="shared" si="7"/>
        <v>0.355555555555556</v>
      </c>
      <c r="AR108" s="11">
        <f t="shared" si="8"/>
        <v>1.25</v>
      </c>
      <c r="AS108" s="61">
        <v>1200</v>
      </c>
      <c r="AT108" s="62">
        <f>VLOOKUP(F108,[9]毕教同事分值收集!B:Y,24,0)</f>
        <v>21</v>
      </c>
      <c r="AU108" s="63">
        <f t="shared" si="9"/>
        <v>1500</v>
      </c>
      <c r="AV108" s="63">
        <f t="shared" si="10"/>
        <v>1500</v>
      </c>
      <c r="AW108" s="63">
        <v>0</v>
      </c>
      <c r="AX108" s="63">
        <f t="shared" si="11"/>
        <v>1500</v>
      </c>
      <c r="AY108" s="65">
        <v>21</v>
      </c>
    </row>
    <row r="109" spans="1:51">
      <c r="A109" s="4"/>
      <c r="B109" s="4"/>
      <c r="C109" s="5" t="s">
        <v>219</v>
      </c>
      <c r="D109" s="6">
        <v>107</v>
      </c>
      <c r="E109" s="68" t="s">
        <v>230</v>
      </c>
      <c r="F109" s="8" t="str">
        <f>VLOOKUP(E109,[1]需科室上报名单!$A:$B,2,0)</f>
        <v>727L60</v>
      </c>
      <c r="G109" s="6" t="s">
        <v>104</v>
      </c>
      <c r="H109" s="8" t="str">
        <f>VLOOKUP(F109,[3]需科室上报名单!$B:$D,3,0)</f>
        <v>妇产科</v>
      </c>
      <c r="I109" s="8" t="str">
        <f>VLOOKUP(F109,[3]需科室上报名单!$B:$F,5,0)</f>
        <v>2021年</v>
      </c>
      <c r="J109" s="31"/>
      <c r="K109" s="6" t="s">
        <v>106</v>
      </c>
      <c r="L109" s="6">
        <v>0</v>
      </c>
      <c r="M109" s="6">
        <v>0</v>
      </c>
      <c r="N109" s="6">
        <v>0</v>
      </c>
      <c r="O109" s="6">
        <v>160</v>
      </c>
      <c r="P109" s="30">
        <v>0</v>
      </c>
      <c r="Q109" s="30">
        <v>0</v>
      </c>
      <c r="R109" s="30">
        <v>0</v>
      </c>
      <c r="S109" s="30">
        <v>0</v>
      </c>
      <c r="T109" s="30">
        <v>0</v>
      </c>
      <c r="U109" s="43">
        <v>0</v>
      </c>
      <c r="V109" s="44">
        <f>VLOOKUP(F109,[9]毕教同事分值收集!B:X,23,0)</f>
        <v>100</v>
      </c>
      <c r="W109" s="44">
        <v>10</v>
      </c>
      <c r="X109" s="44">
        <v>20</v>
      </c>
      <c r="Y109" s="44">
        <v>60</v>
      </c>
      <c r="Z109" s="44">
        <v>30</v>
      </c>
      <c r="AA109" s="53">
        <v>20</v>
      </c>
      <c r="AB109" s="54">
        <f>VLOOKUP(F109,[9]毕教同事分值收集!B:R,17,0)</f>
        <v>100</v>
      </c>
      <c r="AC109" s="54">
        <f>VLOOKUP(F109,[9]毕教同事分值收集!B:T,19,0)</f>
        <v>150</v>
      </c>
      <c r="AD109" s="54">
        <f>VLOOKUP(F109,[9]毕教同事分值收集!B:V,21,0)</f>
        <v>100</v>
      </c>
      <c r="AE109" s="54">
        <f>VLOOKUP(F109,[9]毕教同事分值收集!B:Q,16,0)</f>
        <v>0</v>
      </c>
      <c r="AF109" s="54">
        <f>VLOOKUP(F109,[9]毕教同事分值收集!B:P,15,0)</f>
        <v>0</v>
      </c>
      <c r="AG109" s="54">
        <f>VLOOKUP(F109,[6]毕教同事分值收集!$B:$M,12,0)</f>
        <v>0</v>
      </c>
      <c r="AH109" s="54">
        <v>0</v>
      </c>
      <c r="AI109" s="54">
        <v>0</v>
      </c>
      <c r="AJ109" s="54">
        <v>0</v>
      </c>
      <c r="AK109" s="54">
        <v>0</v>
      </c>
      <c r="AL109" s="54">
        <v>0</v>
      </c>
      <c r="AM109" s="58">
        <f t="shared" si="6"/>
        <v>750</v>
      </c>
      <c r="AN109" s="54" t="str">
        <f>VLOOKUP(H109,'[2]最终 公布版'!$F:$AL,33,0)</f>
        <v>妇产科</v>
      </c>
      <c r="AO109" s="59">
        <f>SUMPRODUCT(($AN$4:$AN$1113=AN109)*($AM$4:$AM$1113&gt;AM109))+1</f>
        <v>17</v>
      </c>
      <c r="AP109" s="11">
        <f>COUNTIF(AN:AN,AN109)</f>
        <v>45</v>
      </c>
      <c r="AQ109" s="60">
        <f t="shared" si="7"/>
        <v>0.377777777777778</v>
      </c>
      <c r="AR109" s="11">
        <f t="shared" si="8"/>
        <v>1.25</v>
      </c>
      <c r="AS109" s="61">
        <v>1200</v>
      </c>
      <c r="AT109" s="62">
        <f>VLOOKUP(F109,[9]毕教同事分值收集!B:Y,24,0)</f>
        <v>21</v>
      </c>
      <c r="AU109" s="63">
        <f t="shared" si="9"/>
        <v>1500</v>
      </c>
      <c r="AV109" s="63">
        <f t="shared" si="10"/>
        <v>1500</v>
      </c>
      <c r="AW109" s="63">
        <v>0</v>
      </c>
      <c r="AX109" s="63">
        <f t="shared" si="11"/>
        <v>1500</v>
      </c>
      <c r="AY109" s="65">
        <v>21</v>
      </c>
    </row>
    <row r="110" spans="1:51">
      <c r="A110" s="4"/>
      <c r="B110" s="4"/>
      <c r="C110" s="5" t="s">
        <v>219</v>
      </c>
      <c r="D110" s="6">
        <v>108</v>
      </c>
      <c r="E110" s="19" t="s">
        <v>231</v>
      </c>
      <c r="F110" s="8" t="str">
        <f>VLOOKUP(E110,[1]需科室上报名单!$A:$B,2,0)</f>
        <v>7AM290</v>
      </c>
      <c r="G110" s="6" t="str">
        <f>VLOOKUP(F110,[3]需科室上报名单!$B:$I,8,0)</f>
        <v>规培研究生</v>
      </c>
      <c r="H110" s="8" t="str">
        <f>VLOOKUP(F110,[3]需科室上报名单!$B:$D,3,0)</f>
        <v>妇产科</v>
      </c>
      <c r="I110" s="8" t="str">
        <f>VLOOKUP(F110,[3]需科室上报名单!$B:$F,5,0)</f>
        <v>2021年</v>
      </c>
      <c r="J110" s="31"/>
      <c r="K110" s="6" t="s">
        <v>106</v>
      </c>
      <c r="L110" s="6">
        <v>0</v>
      </c>
      <c r="M110" s="6">
        <v>0</v>
      </c>
      <c r="N110" s="6">
        <v>0</v>
      </c>
      <c r="O110" s="6">
        <v>160</v>
      </c>
      <c r="P110" s="30">
        <v>0</v>
      </c>
      <c r="Q110" s="30">
        <v>4</v>
      </c>
      <c r="R110" s="30">
        <v>2</v>
      </c>
      <c r="S110" s="30">
        <v>0</v>
      </c>
      <c r="T110" s="30">
        <v>0</v>
      </c>
      <c r="U110" s="43">
        <v>120</v>
      </c>
      <c r="V110" s="44">
        <f>VLOOKUP(F110,[9]毕教同事分值收集!B:X,23,0)</f>
        <v>100</v>
      </c>
      <c r="W110" s="44">
        <v>0</v>
      </c>
      <c r="X110" s="44">
        <v>20</v>
      </c>
      <c r="Y110" s="44">
        <v>0</v>
      </c>
      <c r="Z110" s="44">
        <v>0</v>
      </c>
      <c r="AA110" s="53">
        <v>0</v>
      </c>
      <c r="AB110" s="54">
        <f>VLOOKUP(F110,[9]毕教同事分值收集!B:R,17,0)</f>
        <v>100</v>
      </c>
      <c r="AC110" s="54">
        <f>VLOOKUP(F110,[9]毕教同事分值收集!B:T,19,0)</f>
        <v>150</v>
      </c>
      <c r="AD110" s="54">
        <f>VLOOKUP(F110,[9]毕教同事分值收集!B:V,21,0)</f>
        <v>100</v>
      </c>
      <c r="AE110" s="54">
        <f>VLOOKUP(F110,[9]毕教同事分值收集!B:Q,16,0)</f>
        <v>0</v>
      </c>
      <c r="AF110" s="54">
        <f>VLOOKUP(F110,[9]毕教同事分值收集!B:P,15,0)</f>
        <v>0</v>
      </c>
      <c r="AG110" s="54">
        <f>VLOOKUP(F110,[6]毕教同事分值收集!$B:$M,12,0)</f>
        <v>0</v>
      </c>
      <c r="AH110" s="54">
        <v>0</v>
      </c>
      <c r="AI110" s="54">
        <v>0</v>
      </c>
      <c r="AJ110" s="54">
        <v>0</v>
      </c>
      <c r="AK110" s="54">
        <v>0</v>
      </c>
      <c r="AL110" s="54">
        <v>0</v>
      </c>
      <c r="AM110" s="58">
        <f t="shared" si="6"/>
        <v>750</v>
      </c>
      <c r="AN110" s="54" t="str">
        <f>VLOOKUP(H110,'[2]最终 公布版'!$F:$AL,33,0)</f>
        <v>妇产科</v>
      </c>
      <c r="AO110" s="59">
        <f>SUMPRODUCT(($AN$4:$AN$1113=AN110)*($AM$4:$AM$1113&gt;AM110))+1</f>
        <v>17</v>
      </c>
      <c r="AP110" s="11">
        <f>COUNTIF(AN:AN,AN110)</f>
        <v>45</v>
      </c>
      <c r="AQ110" s="60">
        <f t="shared" si="7"/>
        <v>0.377777777777778</v>
      </c>
      <c r="AR110" s="11">
        <f t="shared" si="8"/>
        <v>1.25</v>
      </c>
      <c r="AS110" s="61">
        <v>1200</v>
      </c>
      <c r="AT110" s="62">
        <f>VLOOKUP(F110,[9]毕教同事分值收集!B:Y,24,0)</f>
        <v>21</v>
      </c>
      <c r="AU110" s="63">
        <f t="shared" si="9"/>
        <v>1500</v>
      </c>
      <c r="AV110" s="63">
        <f t="shared" si="10"/>
        <v>1500</v>
      </c>
      <c r="AW110" s="63">
        <v>0</v>
      </c>
      <c r="AX110" s="63">
        <f t="shared" si="11"/>
        <v>1500</v>
      </c>
      <c r="AY110" s="65">
        <v>21</v>
      </c>
    </row>
    <row r="111" spans="1:51">
      <c r="A111" s="4"/>
      <c r="B111" s="4"/>
      <c r="C111" s="5" t="s">
        <v>219</v>
      </c>
      <c r="D111" s="6">
        <v>109</v>
      </c>
      <c r="E111" s="19" t="s">
        <v>232</v>
      </c>
      <c r="F111" s="8" t="str">
        <f>VLOOKUP(E111,[1]需科室上报名单!$A:$B,2,0)</f>
        <v>7AM293</v>
      </c>
      <c r="G111" s="6" t="str">
        <f>VLOOKUP(F111,[3]需科室上报名单!$B:$I,8,0)</f>
        <v>规培研究生</v>
      </c>
      <c r="H111" s="8" t="str">
        <f>VLOOKUP(F111,[3]需科室上报名单!$B:$D,3,0)</f>
        <v>妇产科</v>
      </c>
      <c r="I111" s="8" t="str">
        <f>VLOOKUP(F111,[3]需科室上报名单!$B:$F,5,0)</f>
        <v>2021年</v>
      </c>
      <c r="J111" s="31"/>
      <c r="K111" s="6" t="s">
        <v>106</v>
      </c>
      <c r="L111" s="6">
        <v>0</v>
      </c>
      <c r="M111" s="6">
        <v>0</v>
      </c>
      <c r="N111" s="6">
        <v>0</v>
      </c>
      <c r="O111" s="6">
        <v>160</v>
      </c>
      <c r="P111" s="30">
        <v>0</v>
      </c>
      <c r="Q111" s="30">
        <v>0</v>
      </c>
      <c r="R111" s="30">
        <v>0</v>
      </c>
      <c r="S111" s="30">
        <v>0</v>
      </c>
      <c r="T111" s="30">
        <v>0</v>
      </c>
      <c r="U111" s="43">
        <v>0</v>
      </c>
      <c r="V111" s="44">
        <f>VLOOKUP(F111,[9]毕教同事分值收集!B:X,23,0)</f>
        <v>100</v>
      </c>
      <c r="W111" s="44">
        <v>10</v>
      </c>
      <c r="X111" s="44">
        <v>0</v>
      </c>
      <c r="Y111" s="44">
        <v>60</v>
      </c>
      <c r="Z111" s="44">
        <v>30</v>
      </c>
      <c r="AA111" s="53">
        <v>40</v>
      </c>
      <c r="AB111" s="54">
        <f>VLOOKUP(F111,[9]毕教同事分值收集!B:R,17,0)</f>
        <v>100</v>
      </c>
      <c r="AC111" s="54">
        <f>VLOOKUP(F111,[9]毕教同事分值收集!B:T,19,0)</f>
        <v>150</v>
      </c>
      <c r="AD111" s="54">
        <f>VLOOKUP(F111,[9]毕教同事分值收集!B:V,21,0)</f>
        <v>100</v>
      </c>
      <c r="AE111" s="54">
        <f>VLOOKUP(F111,[9]毕教同事分值收集!B:Q,16,0)</f>
        <v>0</v>
      </c>
      <c r="AF111" s="54">
        <f>VLOOKUP(F111,[9]毕教同事分值收集!B:P,15,0)</f>
        <v>0</v>
      </c>
      <c r="AG111" s="54">
        <f>VLOOKUP(F111,[6]毕教同事分值收集!$B:$M,12,0)</f>
        <v>0</v>
      </c>
      <c r="AH111" s="54">
        <v>0</v>
      </c>
      <c r="AI111" s="54">
        <v>0</v>
      </c>
      <c r="AJ111" s="54">
        <v>0</v>
      </c>
      <c r="AK111" s="54">
        <v>0</v>
      </c>
      <c r="AL111" s="54">
        <v>0</v>
      </c>
      <c r="AM111" s="58">
        <f t="shared" si="6"/>
        <v>750</v>
      </c>
      <c r="AN111" s="54" t="str">
        <f>VLOOKUP(H111,'[2]最终 公布版'!$F:$AL,33,0)</f>
        <v>妇产科</v>
      </c>
      <c r="AO111" s="59">
        <f>SUMPRODUCT(($AN$4:$AN$1113=AN111)*($AM$4:$AM$1113&gt;AM111))+1</f>
        <v>17</v>
      </c>
      <c r="AP111" s="11">
        <f>COUNTIF(AN:AN,AN111)</f>
        <v>45</v>
      </c>
      <c r="AQ111" s="60">
        <f t="shared" si="7"/>
        <v>0.377777777777778</v>
      </c>
      <c r="AR111" s="11">
        <f t="shared" si="8"/>
        <v>1.25</v>
      </c>
      <c r="AS111" s="61">
        <v>1200</v>
      </c>
      <c r="AT111" s="62">
        <f>VLOOKUP(F111,[9]毕教同事分值收集!B:Y,24,0)</f>
        <v>21</v>
      </c>
      <c r="AU111" s="63">
        <f t="shared" si="9"/>
        <v>1500</v>
      </c>
      <c r="AV111" s="63">
        <f t="shared" si="10"/>
        <v>1500</v>
      </c>
      <c r="AW111" s="63">
        <v>0</v>
      </c>
      <c r="AX111" s="63">
        <f t="shared" si="11"/>
        <v>1500</v>
      </c>
      <c r="AY111" s="65">
        <v>21</v>
      </c>
    </row>
    <row r="112" spans="1:51">
      <c r="A112" s="4"/>
      <c r="B112" s="4"/>
      <c r="C112" s="5" t="s">
        <v>102</v>
      </c>
      <c r="D112" s="6">
        <v>105</v>
      </c>
      <c r="E112" s="11" t="s">
        <v>233</v>
      </c>
      <c r="F112" s="8" t="str">
        <f>VLOOKUP(E112,[1]需科室上报名单!$A:$B,2,0)</f>
        <v>726L15</v>
      </c>
      <c r="G112" s="6" t="s">
        <v>104</v>
      </c>
      <c r="H112" s="11" t="s">
        <v>213</v>
      </c>
      <c r="I112" s="8" t="str">
        <f>VLOOKUP(F112,[3]需科室上报名单!$B:$F,5,0)</f>
        <v>2020年</v>
      </c>
      <c r="J112" s="29"/>
      <c r="K112" s="6" t="s">
        <v>106</v>
      </c>
      <c r="L112" s="6">
        <v>0</v>
      </c>
      <c r="M112" s="6">
        <v>0</v>
      </c>
      <c r="N112" s="6">
        <v>0</v>
      </c>
      <c r="O112" s="6">
        <v>160</v>
      </c>
      <c r="P112" s="30">
        <v>0</v>
      </c>
      <c r="Q112" s="36">
        <v>0</v>
      </c>
      <c r="R112" s="36">
        <v>0</v>
      </c>
      <c r="S112" s="30">
        <v>0</v>
      </c>
      <c r="T112" s="30">
        <v>0</v>
      </c>
      <c r="U112" s="43">
        <v>0</v>
      </c>
      <c r="V112" s="44">
        <f>VLOOKUP(F112,[9]毕教同事分值收集!B:X,23,0)</f>
        <v>100</v>
      </c>
      <c r="W112" s="44">
        <v>10</v>
      </c>
      <c r="X112" s="44">
        <v>80</v>
      </c>
      <c r="Y112" s="44">
        <v>30</v>
      </c>
      <c r="Z112" s="44">
        <v>30</v>
      </c>
      <c r="AA112" s="53">
        <v>0</v>
      </c>
      <c r="AB112" s="54">
        <f>VLOOKUP(F112,[9]毕教同事分值收集!B:R,17,0)</f>
        <v>100</v>
      </c>
      <c r="AC112" s="54">
        <f>VLOOKUP(F112,[9]毕教同事分值收集!B:T,19,0)</f>
        <v>150</v>
      </c>
      <c r="AD112" s="54">
        <f>VLOOKUP(F112,[9]毕教同事分值收集!B:V,21,0)</f>
        <v>100</v>
      </c>
      <c r="AE112" s="54">
        <f>VLOOKUP(F112,[9]毕教同事分值收集!B:Q,16,0)</f>
        <v>0</v>
      </c>
      <c r="AF112" s="54">
        <f>VLOOKUP(F112,[9]毕教同事分值收集!B:P,15,0)</f>
        <v>0</v>
      </c>
      <c r="AG112" s="54">
        <f>VLOOKUP(F112,[6]毕教同事分值收集!$B:$M,12,0)</f>
        <v>-20</v>
      </c>
      <c r="AH112" s="54">
        <v>0</v>
      </c>
      <c r="AI112" s="54">
        <v>0</v>
      </c>
      <c r="AJ112" s="54">
        <v>0</v>
      </c>
      <c r="AK112" s="54">
        <v>0</v>
      </c>
      <c r="AL112" s="54">
        <v>0</v>
      </c>
      <c r="AM112" s="58">
        <f t="shared" si="6"/>
        <v>740</v>
      </c>
      <c r="AN112" s="54" t="str">
        <f>VLOOKUP(H112,'[2]最终 公布版'!$F:$AL,33,0)</f>
        <v>妇产科</v>
      </c>
      <c r="AO112" s="59">
        <f>SUMPRODUCT(($AN$4:$AN$1113=AN112)*($AM$4:$AM$1113&gt;AM112))+1</f>
        <v>20</v>
      </c>
      <c r="AP112" s="11">
        <f>COUNTIF(AN:AN,AN112)</f>
        <v>45</v>
      </c>
      <c r="AQ112" s="60">
        <f t="shared" si="7"/>
        <v>0.444444444444444</v>
      </c>
      <c r="AR112" s="11">
        <f t="shared" si="8"/>
        <v>1</v>
      </c>
      <c r="AS112" s="61">
        <v>1200</v>
      </c>
      <c r="AT112" s="62">
        <f>VLOOKUP(F112,[9]毕教同事分值收集!B:Y,24,0)</f>
        <v>21</v>
      </c>
      <c r="AU112" s="63">
        <f t="shared" si="9"/>
        <v>1200</v>
      </c>
      <c r="AV112" s="63">
        <f t="shared" si="10"/>
        <v>1200</v>
      </c>
      <c r="AW112" s="63">
        <v>0</v>
      </c>
      <c r="AX112" s="63">
        <f t="shared" si="11"/>
        <v>1200</v>
      </c>
      <c r="AY112" s="65">
        <v>21</v>
      </c>
    </row>
    <row r="113" spans="1:51">
      <c r="A113" s="4"/>
      <c r="B113" s="4"/>
      <c r="C113" s="5" t="s">
        <v>219</v>
      </c>
      <c r="D113" s="6">
        <v>100</v>
      </c>
      <c r="E113" s="19" t="s">
        <v>234</v>
      </c>
      <c r="F113" s="8" t="str">
        <f>VLOOKUP(E113,[1]需科室上报名单!$A:$B,2,0)</f>
        <v>7AM358</v>
      </c>
      <c r="G113" s="6" t="str">
        <f>VLOOKUP(F113,[3]需科室上报名单!$B:$I,8,0)</f>
        <v>规培研究生</v>
      </c>
      <c r="H113" s="8" t="str">
        <f>VLOOKUP(F113,[3]需科室上报名单!$B:$D,3,0)</f>
        <v>妇产科</v>
      </c>
      <c r="I113" s="8" t="str">
        <f>VLOOKUP(F113,[3]需科室上报名单!$B:$F,5,0)</f>
        <v>2021年</v>
      </c>
      <c r="J113" s="31"/>
      <c r="K113" s="6" t="s">
        <v>106</v>
      </c>
      <c r="L113" s="6">
        <v>0</v>
      </c>
      <c r="M113" s="6">
        <v>0</v>
      </c>
      <c r="N113" s="6">
        <v>0</v>
      </c>
      <c r="O113" s="6">
        <v>160</v>
      </c>
      <c r="P113" s="30">
        <v>0</v>
      </c>
      <c r="Q113" s="30">
        <v>4</v>
      </c>
      <c r="R113" s="30">
        <v>1</v>
      </c>
      <c r="S113" s="30">
        <v>0</v>
      </c>
      <c r="T113" s="30">
        <v>0</v>
      </c>
      <c r="U113" s="43">
        <v>100</v>
      </c>
      <c r="V113" s="44">
        <f>VLOOKUP(F113,[9]毕教同事分值收集!B:X,23,0)</f>
        <v>100</v>
      </c>
      <c r="W113" s="44">
        <v>10</v>
      </c>
      <c r="X113" s="44">
        <v>0</v>
      </c>
      <c r="Y113" s="44">
        <v>0</v>
      </c>
      <c r="Z113" s="44">
        <v>60</v>
      </c>
      <c r="AA113" s="53">
        <v>0</v>
      </c>
      <c r="AB113" s="54">
        <f>VLOOKUP(F113,[9]毕教同事分值收集!B:R,17,0)</f>
        <v>100</v>
      </c>
      <c r="AC113" s="54">
        <f>VLOOKUP(F113,[9]毕教同事分值收集!B:T,19,0)</f>
        <v>150</v>
      </c>
      <c r="AD113" s="54">
        <f>VLOOKUP(F113,[9]毕教同事分值收集!B:V,21,0)</f>
        <v>100</v>
      </c>
      <c r="AE113" s="54">
        <f>VLOOKUP(F113,[9]毕教同事分值收集!B:Q,16,0)</f>
        <v>0</v>
      </c>
      <c r="AF113" s="54">
        <f>VLOOKUP(F113,[9]毕教同事分值收集!B:P,15,0)</f>
        <v>0</v>
      </c>
      <c r="AG113" s="54">
        <f>VLOOKUP(F113,[6]毕教同事分值收集!$B:$M,12,0)</f>
        <v>-60</v>
      </c>
      <c r="AH113" s="54">
        <v>0</v>
      </c>
      <c r="AI113" s="54">
        <v>0</v>
      </c>
      <c r="AJ113" s="54">
        <v>0</v>
      </c>
      <c r="AK113" s="54">
        <v>0</v>
      </c>
      <c r="AL113" s="54">
        <v>0</v>
      </c>
      <c r="AM113" s="58">
        <f t="shared" si="6"/>
        <v>720</v>
      </c>
      <c r="AN113" s="54" t="str">
        <f>VLOOKUP(H113,'[2]最终 公布版'!$F:$AL,33,0)</f>
        <v>妇产科</v>
      </c>
      <c r="AO113" s="59">
        <f>SUMPRODUCT(($AN$4:$AN$1113=AN113)*($AM$4:$AM$1113&gt;AM113))+1</f>
        <v>21</v>
      </c>
      <c r="AP113" s="11">
        <f>COUNTIF(AN:AN,AN113)</f>
        <v>45</v>
      </c>
      <c r="AQ113" s="60">
        <f t="shared" si="7"/>
        <v>0.466666666666667</v>
      </c>
      <c r="AR113" s="11">
        <f t="shared" si="8"/>
        <v>1</v>
      </c>
      <c r="AS113" s="61">
        <v>1200</v>
      </c>
      <c r="AT113" s="62">
        <f>VLOOKUP(F113,[9]毕教同事分值收集!B:Y,24,0)</f>
        <v>21</v>
      </c>
      <c r="AU113" s="63">
        <f t="shared" si="9"/>
        <v>1200</v>
      </c>
      <c r="AV113" s="63">
        <f t="shared" si="10"/>
        <v>1200</v>
      </c>
      <c r="AW113" s="63">
        <v>0</v>
      </c>
      <c r="AX113" s="63">
        <f t="shared" si="11"/>
        <v>1200</v>
      </c>
      <c r="AY113" s="65">
        <v>21</v>
      </c>
    </row>
    <row r="114" spans="1:51">
      <c r="A114" s="4"/>
      <c r="B114" s="4"/>
      <c r="C114" s="5" t="s">
        <v>211</v>
      </c>
      <c r="D114" s="6">
        <v>112</v>
      </c>
      <c r="E114" s="17" t="s">
        <v>235</v>
      </c>
      <c r="F114" s="8" t="str">
        <f>VLOOKUP(E114,[1]需科室上报名单!$A:$B,2,0)</f>
        <v>7AM291</v>
      </c>
      <c r="G114" s="6" t="str">
        <f>VLOOKUP(F114,[3]需科室上报名单!$B:$I,8,0)</f>
        <v>规培研究生</v>
      </c>
      <c r="H114" s="17" t="s">
        <v>213</v>
      </c>
      <c r="I114" s="8" t="str">
        <f>VLOOKUP(F114,[3]需科室上报名单!$B:$F,5,0)</f>
        <v>2021年</v>
      </c>
      <c r="J114" s="29"/>
      <c r="K114" s="6" t="s">
        <v>106</v>
      </c>
      <c r="L114" s="6">
        <v>0</v>
      </c>
      <c r="M114" s="6">
        <v>0</v>
      </c>
      <c r="N114" s="6">
        <v>0</v>
      </c>
      <c r="O114" s="6">
        <v>120</v>
      </c>
      <c r="P114" s="30">
        <v>0</v>
      </c>
      <c r="Q114" s="81">
        <v>1</v>
      </c>
      <c r="R114" s="81">
        <v>3</v>
      </c>
      <c r="S114" s="30">
        <v>0</v>
      </c>
      <c r="T114" s="30">
        <v>0</v>
      </c>
      <c r="U114" s="43">
        <v>80</v>
      </c>
      <c r="V114" s="44">
        <f>VLOOKUP(F114,[9]毕教同事分值收集!B:X,23,0)</f>
        <v>100</v>
      </c>
      <c r="W114" s="44">
        <v>10</v>
      </c>
      <c r="X114" s="44">
        <v>60</v>
      </c>
      <c r="Y114" s="44">
        <v>0</v>
      </c>
      <c r="Z114" s="44">
        <v>0</v>
      </c>
      <c r="AA114" s="53">
        <v>0</v>
      </c>
      <c r="AB114" s="54">
        <f>VLOOKUP(F114,[9]毕教同事分值收集!B:R,17,0)</f>
        <v>100</v>
      </c>
      <c r="AC114" s="54">
        <f>VLOOKUP(F114,[9]毕教同事分值收集!B:T,19,0)</f>
        <v>150</v>
      </c>
      <c r="AD114" s="54">
        <f>VLOOKUP(F114,[9]毕教同事分值收集!B:V,21,0)</f>
        <v>100</v>
      </c>
      <c r="AE114" s="54">
        <f>VLOOKUP(F114,[9]毕教同事分值收集!B:Q,16,0)</f>
        <v>0</v>
      </c>
      <c r="AF114" s="54">
        <f>VLOOKUP(F114,[9]毕教同事分值收集!B:P,15,0)</f>
        <v>0</v>
      </c>
      <c r="AG114" s="54">
        <f>VLOOKUP(F114,[6]毕教同事分值收集!$B:$M,12,0)</f>
        <v>0</v>
      </c>
      <c r="AH114" s="54">
        <v>0</v>
      </c>
      <c r="AI114" s="54">
        <v>0</v>
      </c>
      <c r="AJ114" s="54">
        <v>0</v>
      </c>
      <c r="AK114" s="54">
        <v>0</v>
      </c>
      <c r="AL114" s="54">
        <v>0</v>
      </c>
      <c r="AM114" s="58">
        <f t="shared" si="6"/>
        <v>720</v>
      </c>
      <c r="AN114" s="54" t="str">
        <f>VLOOKUP(H114,'[2]最终 公布版'!$F:$AL,33,0)</f>
        <v>妇产科</v>
      </c>
      <c r="AO114" s="59">
        <f>SUMPRODUCT(($AN$4:$AN$1113=AN114)*($AM$4:$AM$1113&gt;AM114))+1</f>
        <v>21</v>
      </c>
      <c r="AP114" s="11">
        <f>COUNTIF(AN:AN,AN114)</f>
        <v>45</v>
      </c>
      <c r="AQ114" s="60">
        <f t="shared" si="7"/>
        <v>0.466666666666667</v>
      </c>
      <c r="AR114" s="11">
        <f t="shared" si="8"/>
        <v>1</v>
      </c>
      <c r="AS114" s="61">
        <v>1200</v>
      </c>
      <c r="AT114" s="62">
        <f>VLOOKUP(F114,[9]毕教同事分值收集!B:Y,24,0)</f>
        <v>21</v>
      </c>
      <c r="AU114" s="63">
        <f t="shared" si="9"/>
        <v>1200</v>
      </c>
      <c r="AV114" s="63">
        <f t="shared" si="10"/>
        <v>1200</v>
      </c>
      <c r="AW114" s="63">
        <v>0</v>
      </c>
      <c r="AX114" s="63">
        <f t="shared" si="11"/>
        <v>1200</v>
      </c>
      <c r="AY114" s="65">
        <v>21</v>
      </c>
    </row>
    <row r="115" spans="1:51">
      <c r="A115" s="4"/>
      <c r="B115" s="4"/>
      <c r="C115" s="5" t="s">
        <v>219</v>
      </c>
      <c r="D115" s="6">
        <v>106</v>
      </c>
      <c r="E115" s="9" t="s">
        <v>236</v>
      </c>
      <c r="F115" s="8" t="str">
        <f>VLOOKUP(E115,[1]需科室上报名单!$A:$B,2,0)</f>
        <v>726L17</v>
      </c>
      <c r="G115" s="6" t="s">
        <v>104</v>
      </c>
      <c r="H115" s="8" t="str">
        <f>VLOOKUP(F115,[3]需科室上报名单!$B:$D,3,0)</f>
        <v>妇产科</v>
      </c>
      <c r="I115" s="8" t="str">
        <f>VLOOKUP(F115,[3]需科室上报名单!$B:$F,5,0)</f>
        <v>2020年</v>
      </c>
      <c r="J115" s="31"/>
      <c r="K115" s="6" t="s">
        <v>106</v>
      </c>
      <c r="L115" s="6">
        <v>0</v>
      </c>
      <c r="M115" s="6">
        <v>0</v>
      </c>
      <c r="N115" s="6">
        <v>0</v>
      </c>
      <c r="O115" s="6">
        <v>160</v>
      </c>
      <c r="P115" s="30">
        <v>0</v>
      </c>
      <c r="Q115" s="30">
        <v>0</v>
      </c>
      <c r="R115" s="30">
        <v>0</v>
      </c>
      <c r="S115" s="30">
        <v>0</v>
      </c>
      <c r="T115" s="30">
        <v>0</v>
      </c>
      <c r="U115" s="43">
        <v>0</v>
      </c>
      <c r="V115" s="44">
        <f>VLOOKUP(F115,[9]毕教同事分值收集!B:X,23,0)</f>
        <v>100</v>
      </c>
      <c r="W115" s="44">
        <v>10</v>
      </c>
      <c r="X115" s="44">
        <v>20</v>
      </c>
      <c r="Y115" s="44">
        <v>30</v>
      </c>
      <c r="Z115" s="44">
        <v>60</v>
      </c>
      <c r="AA115" s="53">
        <v>20</v>
      </c>
      <c r="AB115" s="54">
        <f>VLOOKUP(F115,[9]毕教同事分值收集!B:R,17,0)</f>
        <v>100</v>
      </c>
      <c r="AC115" s="54">
        <f>VLOOKUP(F115,[9]毕教同事分值收集!B:T,19,0)</f>
        <v>150</v>
      </c>
      <c r="AD115" s="54">
        <f>VLOOKUP(F115,[9]毕教同事分值收集!B:V,21,0)</f>
        <v>100</v>
      </c>
      <c r="AE115" s="54">
        <f>VLOOKUP(F115,[9]毕教同事分值收集!B:Q,16,0)</f>
        <v>0</v>
      </c>
      <c r="AF115" s="54">
        <f>VLOOKUP(F115,[9]毕教同事分值收集!B:P,15,0)</f>
        <v>0</v>
      </c>
      <c r="AG115" s="54">
        <f>VLOOKUP(F115,[6]毕教同事分值收集!$B:$M,12,0)</f>
        <v>-60</v>
      </c>
      <c r="AH115" s="54">
        <v>0</v>
      </c>
      <c r="AI115" s="54">
        <v>0</v>
      </c>
      <c r="AJ115" s="54">
        <v>0</v>
      </c>
      <c r="AK115" s="54">
        <v>0</v>
      </c>
      <c r="AL115" s="54">
        <v>0</v>
      </c>
      <c r="AM115" s="58">
        <f t="shared" si="6"/>
        <v>690</v>
      </c>
      <c r="AN115" s="54" t="str">
        <f>VLOOKUP(H115,'[2]最终 公布版'!$F:$AL,33,0)</f>
        <v>妇产科</v>
      </c>
      <c r="AO115" s="59">
        <f>SUMPRODUCT(($AN$4:$AN$1113=AN115)*($AM$4:$AM$1113&gt;AM115))+1</f>
        <v>23</v>
      </c>
      <c r="AP115" s="11">
        <f>COUNTIF(AN:AN,AN115)</f>
        <v>45</v>
      </c>
      <c r="AQ115" s="60">
        <f t="shared" si="7"/>
        <v>0.511111111111111</v>
      </c>
      <c r="AR115" s="11">
        <f t="shared" si="8"/>
        <v>1</v>
      </c>
      <c r="AS115" s="61">
        <v>1200</v>
      </c>
      <c r="AT115" s="62">
        <f>VLOOKUP(F115,[9]毕教同事分值收集!B:Y,24,0)</f>
        <v>21</v>
      </c>
      <c r="AU115" s="63">
        <f t="shared" si="9"/>
        <v>1200</v>
      </c>
      <c r="AV115" s="63">
        <f t="shared" si="10"/>
        <v>1200</v>
      </c>
      <c r="AW115" s="63">
        <v>0</v>
      </c>
      <c r="AX115" s="63">
        <f t="shared" si="11"/>
        <v>1200</v>
      </c>
      <c r="AY115" s="65">
        <v>21</v>
      </c>
    </row>
    <row r="116" spans="1:51">
      <c r="A116" s="4"/>
      <c r="B116" s="4"/>
      <c r="C116" s="5" t="s">
        <v>219</v>
      </c>
      <c r="D116" s="6">
        <v>110</v>
      </c>
      <c r="E116" s="15" t="s">
        <v>237</v>
      </c>
      <c r="F116" s="8" t="str">
        <f>VLOOKUP(E116,[1]需科室上报名单!$A:$B,2,0)</f>
        <v>7AK333</v>
      </c>
      <c r="G116" s="6" t="str">
        <f>VLOOKUP(F116,[3]需科室上报名单!$B:$I,8,0)</f>
        <v>规培研究生</v>
      </c>
      <c r="H116" s="8" t="str">
        <f>VLOOKUP(F116,[3]需科室上报名单!$B:$D,3,0)</f>
        <v>妇产科</v>
      </c>
      <c r="I116" s="8" t="str">
        <f>VLOOKUP(F116,[3]需科室上报名单!$B:$F,5,0)</f>
        <v>2020年</v>
      </c>
      <c r="J116" s="31"/>
      <c r="K116" s="6" t="s">
        <v>106</v>
      </c>
      <c r="L116" s="6">
        <v>0</v>
      </c>
      <c r="M116" s="6">
        <v>0</v>
      </c>
      <c r="N116" s="6">
        <v>0</v>
      </c>
      <c r="O116" s="6">
        <v>160</v>
      </c>
      <c r="P116" s="30">
        <v>0</v>
      </c>
      <c r="Q116" s="30">
        <v>3</v>
      </c>
      <c r="R116" s="30">
        <v>1</v>
      </c>
      <c r="S116" s="30">
        <v>1</v>
      </c>
      <c r="T116" s="30">
        <v>1</v>
      </c>
      <c r="U116" s="43">
        <v>130</v>
      </c>
      <c r="V116" s="44">
        <f>VLOOKUP(F116,[9]毕教同事分值收集!B:X,23,0)</f>
        <v>100</v>
      </c>
      <c r="W116" s="44">
        <v>0</v>
      </c>
      <c r="X116" s="44">
        <v>0</v>
      </c>
      <c r="Y116" s="44">
        <v>0</v>
      </c>
      <c r="Z116" s="44">
        <v>0</v>
      </c>
      <c r="AA116" s="53">
        <v>0</v>
      </c>
      <c r="AB116" s="54">
        <f>VLOOKUP(F116,[9]毕教同事分值收集!B:R,17,0)</f>
        <v>100</v>
      </c>
      <c r="AC116" s="54">
        <f>VLOOKUP(F116,[9]毕教同事分值收集!B:T,19,0)</f>
        <v>150</v>
      </c>
      <c r="AD116" s="54">
        <f>VLOOKUP(F116,[9]毕教同事分值收集!B:V,21,0)</f>
        <v>100</v>
      </c>
      <c r="AE116" s="54">
        <f>VLOOKUP(F116,[9]毕教同事分值收集!B:Q,16,0)</f>
        <v>0</v>
      </c>
      <c r="AF116" s="54">
        <f>VLOOKUP(F116,[9]毕教同事分值收集!B:P,15,0)</f>
        <v>0</v>
      </c>
      <c r="AG116" s="54">
        <f>VLOOKUP(F116,[6]毕教同事分值收集!$B:$M,12,0)</f>
        <v>-60</v>
      </c>
      <c r="AH116" s="54">
        <v>0</v>
      </c>
      <c r="AI116" s="54">
        <v>0</v>
      </c>
      <c r="AJ116" s="54">
        <v>0</v>
      </c>
      <c r="AK116" s="54">
        <v>0</v>
      </c>
      <c r="AL116" s="54">
        <v>0</v>
      </c>
      <c r="AM116" s="58">
        <f t="shared" si="6"/>
        <v>680</v>
      </c>
      <c r="AN116" s="54" t="str">
        <f>VLOOKUP(H116,'[2]最终 公布版'!$F:$AL,33,0)</f>
        <v>妇产科</v>
      </c>
      <c r="AO116" s="59">
        <f>SUMPRODUCT(($AN$4:$AN$1113=AN116)*($AM$4:$AM$1113&gt;AM116))+1</f>
        <v>24</v>
      </c>
      <c r="AP116" s="11">
        <f>COUNTIF(AN:AN,AN116)</f>
        <v>45</v>
      </c>
      <c r="AQ116" s="60">
        <f t="shared" si="7"/>
        <v>0.533333333333333</v>
      </c>
      <c r="AR116" s="11">
        <f t="shared" si="8"/>
        <v>1</v>
      </c>
      <c r="AS116" s="61">
        <v>1200</v>
      </c>
      <c r="AT116" s="62">
        <f>VLOOKUP(F116,[9]毕教同事分值收集!B:Y,24,0)</f>
        <v>21</v>
      </c>
      <c r="AU116" s="63">
        <f t="shared" si="9"/>
        <v>1200</v>
      </c>
      <c r="AV116" s="63">
        <f t="shared" si="10"/>
        <v>1200</v>
      </c>
      <c r="AW116" s="63">
        <v>0</v>
      </c>
      <c r="AX116" s="63">
        <f t="shared" si="11"/>
        <v>1200</v>
      </c>
      <c r="AY116" s="65">
        <v>21</v>
      </c>
    </row>
    <row r="117" spans="1:51">
      <c r="A117" s="4"/>
      <c r="B117" s="4"/>
      <c r="C117" s="5" t="s">
        <v>219</v>
      </c>
      <c r="D117" s="6">
        <v>113</v>
      </c>
      <c r="E117" s="19" t="s">
        <v>238</v>
      </c>
      <c r="F117" s="8" t="str">
        <f>VLOOKUP(E117,[1]需科室上报名单!$A:$B,2,0)</f>
        <v>7AM295</v>
      </c>
      <c r="G117" s="6" t="str">
        <f>VLOOKUP(F117,[3]需科室上报名单!$B:$I,8,0)</f>
        <v>规培研究生</v>
      </c>
      <c r="H117" s="8" t="str">
        <f>VLOOKUP(F117,[3]需科室上报名单!$B:$D,3,0)</f>
        <v>妇产科</v>
      </c>
      <c r="I117" s="8" t="str">
        <f>VLOOKUP(F117,[3]需科室上报名单!$B:$F,5,0)</f>
        <v>2021年</v>
      </c>
      <c r="J117" s="31"/>
      <c r="K117" s="6" t="s">
        <v>106</v>
      </c>
      <c r="L117" s="6">
        <v>0</v>
      </c>
      <c r="M117" s="6">
        <v>0</v>
      </c>
      <c r="N117" s="6">
        <v>0</v>
      </c>
      <c r="O117" s="6">
        <v>160</v>
      </c>
      <c r="P117" s="30">
        <v>0</v>
      </c>
      <c r="Q117" s="30">
        <v>0</v>
      </c>
      <c r="R117" s="30">
        <v>0</v>
      </c>
      <c r="S117" s="30">
        <v>0</v>
      </c>
      <c r="T117" s="30">
        <v>0</v>
      </c>
      <c r="U117" s="43">
        <v>0</v>
      </c>
      <c r="V117" s="44">
        <f>VLOOKUP(F117,[9]毕教同事分值收集!B:X,23,0)</f>
        <v>100</v>
      </c>
      <c r="W117" s="44">
        <v>10</v>
      </c>
      <c r="X117" s="44">
        <v>20</v>
      </c>
      <c r="Y117" s="44">
        <v>30</v>
      </c>
      <c r="Z117" s="44">
        <v>0</v>
      </c>
      <c r="AA117" s="53">
        <v>40</v>
      </c>
      <c r="AB117" s="54">
        <f>VLOOKUP(F117,[9]毕教同事分值收集!B:R,17,0)</f>
        <v>100</v>
      </c>
      <c r="AC117" s="54">
        <f>VLOOKUP(F117,[9]毕教同事分值收集!B:T,19,0)</f>
        <v>150</v>
      </c>
      <c r="AD117" s="54">
        <f>VLOOKUP(F117,[9]毕教同事分值收集!B:V,21,0)</f>
        <v>100</v>
      </c>
      <c r="AE117" s="54">
        <f>VLOOKUP(F117,[9]毕教同事分值收集!B:Q,16,0)</f>
        <v>0</v>
      </c>
      <c r="AF117" s="54">
        <f>VLOOKUP(F117,[9]毕教同事分值收集!B:P,15,0)</f>
        <v>0</v>
      </c>
      <c r="AG117" s="54">
        <f>VLOOKUP(F117,[6]毕教同事分值收集!$B:$M,12,0)</f>
        <v>-40</v>
      </c>
      <c r="AH117" s="54">
        <v>0</v>
      </c>
      <c r="AI117" s="54">
        <v>0</v>
      </c>
      <c r="AJ117" s="54">
        <v>0</v>
      </c>
      <c r="AK117" s="54">
        <v>0</v>
      </c>
      <c r="AL117" s="54">
        <v>0</v>
      </c>
      <c r="AM117" s="58">
        <f t="shared" si="6"/>
        <v>670</v>
      </c>
      <c r="AN117" s="54" t="str">
        <f>VLOOKUP(H117,'[2]最终 公布版'!$F:$AL,33,0)</f>
        <v>妇产科</v>
      </c>
      <c r="AO117" s="59">
        <f>SUMPRODUCT(($AN$4:$AN$1113=AN117)*($AM$4:$AM$1113&gt;AM117))+1</f>
        <v>25</v>
      </c>
      <c r="AP117" s="11">
        <f>COUNTIF(AN:AN,AN117)</f>
        <v>45</v>
      </c>
      <c r="AQ117" s="60">
        <f t="shared" si="7"/>
        <v>0.555555555555556</v>
      </c>
      <c r="AR117" s="11">
        <f t="shared" si="8"/>
        <v>1</v>
      </c>
      <c r="AS117" s="61">
        <v>1200</v>
      </c>
      <c r="AT117" s="62">
        <f>VLOOKUP(F117,[9]毕教同事分值收集!B:Y,24,0)</f>
        <v>21</v>
      </c>
      <c r="AU117" s="63">
        <f t="shared" si="9"/>
        <v>1200</v>
      </c>
      <c r="AV117" s="63">
        <f t="shared" si="10"/>
        <v>1200</v>
      </c>
      <c r="AW117" s="63">
        <v>0</v>
      </c>
      <c r="AX117" s="63">
        <f t="shared" si="11"/>
        <v>1200</v>
      </c>
      <c r="AY117" s="65">
        <v>21</v>
      </c>
    </row>
    <row r="118" spans="1:51">
      <c r="A118" s="4"/>
      <c r="B118" s="4"/>
      <c r="C118" s="5" t="s">
        <v>219</v>
      </c>
      <c r="D118" s="6">
        <v>111</v>
      </c>
      <c r="E118" s="7" t="s">
        <v>239</v>
      </c>
      <c r="F118" s="8" t="str">
        <f>VLOOKUP(E118,[1]需科室上报名单!$A:$B,2,0)</f>
        <v>730L46</v>
      </c>
      <c r="G118" s="6" t="s">
        <v>104</v>
      </c>
      <c r="H118" s="8" t="str">
        <f>VLOOKUP(F118,[3]需科室上报名单!$B:$D,3,0)</f>
        <v>妇产科</v>
      </c>
      <c r="I118" s="8" t="str">
        <f>VLOOKUP(F118,[3]需科室上报名单!$B:$F,5,0)</f>
        <v>2022年</v>
      </c>
      <c r="J118" s="31"/>
      <c r="K118" s="6" t="s">
        <v>106</v>
      </c>
      <c r="L118" s="6">
        <v>0</v>
      </c>
      <c r="M118" s="6">
        <v>0</v>
      </c>
      <c r="N118" s="6">
        <v>0</v>
      </c>
      <c r="O118" s="6">
        <v>160</v>
      </c>
      <c r="P118" s="30">
        <v>0</v>
      </c>
      <c r="Q118" s="30">
        <v>4</v>
      </c>
      <c r="R118" s="30">
        <v>0</v>
      </c>
      <c r="S118" s="30">
        <v>0</v>
      </c>
      <c r="T118" s="30">
        <v>1</v>
      </c>
      <c r="U118" s="43">
        <v>105</v>
      </c>
      <c r="V118" s="44">
        <f>VLOOKUP(F118,[9]毕教同事分值收集!B:X,23,0)</f>
        <v>100</v>
      </c>
      <c r="W118" s="44">
        <v>10</v>
      </c>
      <c r="X118" s="44">
        <v>20</v>
      </c>
      <c r="Y118" s="44">
        <v>30</v>
      </c>
      <c r="Z118" s="44">
        <v>30</v>
      </c>
      <c r="AA118" s="53">
        <v>20</v>
      </c>
      <c r="AB118" s="54">
        <f>VLOOKUP(F118,[9]毕教同事分值收集!B:R,17,0)</f>
        <v>100</v>
      </c>
      <c r="AC118" s="54">
        <f>VLOOKUP(F118,[9]毕教同事分值收集!B:T,19,0)</f>
        <v>150</v>
      </c>
      <c r="AD118" s="54">
        <f>VLOOKUP(F118,[9]毕教同事分值收集!B:V,21,0)</f>
        <v>0</v>
      </c>
      <c r="AE118" s="54">
        <f>VLOOKUP(F118,[9]毕教同事分值收集!B:Q,16,0)</f>
        <v>0</v>
      </c>
      <c r="AF118" s="54">
        <f>VLOOKUP(F118,[9]毕教同事分值收集!B:P,15,0)</f>
        <v>0</v>
      </c>
      <c r="AG118" s="54">
        <f>VLOOKUP(F118,[6]毕教同事分值收集!$B:$M,12,0)</f>
        <v>-60</v>
      </c>
      <c r="AH118" s="54">
        <v>0</v>
      </c>
      <c r="AI118" s="54">
        <v>0</v>
      </c>
      <c r="AJ118" s="54">
        <v>0</v>
      </c>
      <c r="AK118" s="54">
        <v>0</v>
      </c>
      <c r="AL118" s="54">
        <v>0</v>
      </c>
      <c r="AM118" s="58">
        <f t="shared" si="6"/>
        <v>665</v>
      </c>
      <c r="AN118" s="54" t="str">
        <f>VLOOKUP(H118,'[2]最终 公布版'!$F:$AL,33,0)</f>
        <v>妇产科</v>
      </c>
      <c r="AO118" s="59">
        <f>SUMPRODUCT(($AN$4:$AN$1113=AN118)*($AM$4:$AM$1113&gt;AM118))+1</f>
        <v>26</v>
      </c>
      <c r="AP118" s="11">
        <f>COUNTIF(AN:AN,AN118)</f>
        <v>45</v>
      </c>
      <c r="AQ118" s="60">
        <f t="shared" si="7"/>
        <v>0.577777777777778</v>
      </c>
      <c r="AR118" s="11">
        <f t="shared" si="8"/>
        <v>1</v>
      </c>
      <c r="AS118" s="61">
        <v>1200</v>
      </c>
      <c r="AT118" s="62">
        <f>VLOOKUP(F118,[9]毕教同事分值收集!B:Y,24,0)</f>
        <v>21</v>
      </c>
      <c r="AU118" s="63">
        <f t="shared" si="9"/>
        <v>1200</v>
      </c>
      <c r="AV118" s="63">
        <f t="shared" si="10"/>
        <v>1200</v>
      </c>
      <c r="AW118" s="63">
        <v>0</v>
      </c>
      <c r="AX118" s="63">
        <f t="shared" si="11"/>
        <v>1200</v>
      </c>
      <c r="AY118" s="65">
        <v>21</v>
      </c>
    </row>
    <row r="119" spans="1:51">
      <c r="A119" s="4"/>
      <c r="B119" s="4"/>
      <c r="C119" s="5" t="s">
        <v>219</v>
      </c>
      <c r="D119" s="6">
        <v>114</v>
      </c>
      <c r="E119" s="15" t="s">
        <v>240</v>
      </c>
      <c r="F119" s="8" t="str">
        <f>VLOOKUP(E119,[1]需科室上报名单!$A:$B,2,0)</f>
        <v>7AK331</v>
      </c>
      <c r="G119" s="6" t="str">
        <f>VLOOKUP(F119,[3]需科室上报名单!$B:$I,8,0)</f>
        <v>规培研究生</v>
      </c>
      <c r="H119" s="8" t="str">
        <f>VLOOKUP(F119,[3]需科室上报名单!$B:$D,3,0)</f>
        <v>妇产科</v>
      </c>
      <c r="I119" s="8" t="str">
        <f>VLOOKUP(F119,[3]需科室上报名单!$B:$F,5,0)</f>
        <v>2020年</v>
      </c>
      <c r="J119" s="31"/>
      <c r="K119" s="6" t="s">
        <v>106</v>
      </c>
      <c r="L119" s="6">
        <v>0</v>
      </c>
      <c r="M119" s="6">
        <v>0</v>
      </c>
      <c r="N119" s="6">
        <v>0</v>
      </c>
      <c r="O119" s="6">
        <v>120</v>
      </c>
      <c r="P119" s="30">
        <v>0</v>
      </c>
      <c r="Q119" s="30">
        <v>2</v>
      </c>
      <c r="R119" s="30">
        <v>0</v>
      </c>
      <c r="S119" s="30">
        <v>0</v>
      </c>
      <c r="T119" s="30">
        <v>1</v>
      </c>
      <c r="U119" s="43">
        <v>65</v>
      </c>
      <c r="V119" s="44">
        <f>VLOOKUP(F119,[9]毕教同事分值收集!B:X,23,0)</f>
        <v>100</v>
      </c>
      <c r="W119" s="44">
        <v>0</v>
      </c>
      <c r="X119" s="44">
        <v>0</v>
      </c>
      <c r="Y119" s="44">
        <v>0</v>
      </c>
      <c r="Z119" s="44">
        <v>30</v>
      </c>
      <c r="AA119" s="53">
        <v>0</v>
      </c>
      <c r="AB119" s="54">
        <f>VLOOKUP(F119,[9]毕教同事分值收集!B:R,17,0)</f>
        <v>100</v>
      </c>
      <c r="AC119" s="54">
        <f>VLOOKUP(F119,[9]毕教同事分值收集!B:T,19,0)</f>
        <v>150</v>
      </c>
      <c r="AD119" s="54">
        <f>VLOOKUP(F119,[9]毕教同事分值收集!B:V,21,0)</f>
        <v>100</v>
      </c>
      <c r="AE119" s="54">
        <f>VLOOKUP(F119,[9]毕教同事分值收集!B:Q,16,0)</f>
        <v>0</v>
      </c>
      <c r="AF119" s="54">
        <f>VLOOKUP(F119,[9]毕教同事分值收集!B:P,15,0)</f>
        <v>0</v>
      </c>
      <c r="AG119" s="54">
        <f>VLOOKUP(F119,[6]毕教同事分值收集!$B:$M,12,0)</f>
        <v>-20</v>
      </c>
      <c r="AH119" s="54">
        <v>0</v>
      </c>
      <c r="AI119" s="54">
        <v>0</v>
      </c>
      <c r="AJ119" s="54">
        <v>0</v>
      </c>
      <c r="AK119" s="54">
        <v>0</v>
      </c>
      <c r="AL119" s="54">
        <v>0</v>
      </c>
      <c r="AM119" s="58">
        <f t="shared" si="6"/>
        <v>645</v>
      </c>
      <c r="AN119" s="54" t="str">
        <f>VLOOKUP(H119,'[2]最终 公布版'!$F:$AL,33,0)</f>
        <v>妇产科</v>
      </c>
      <c r="AO119" s="59">
        <f>SUMPRODUCT(($AN$4:$AN$1113=AN119)*($AM$4:$AM$1113&gt;AM119))+1</f>
        <v>27</v>
      </c>
      <c r="AP119" s="11">
        <f>COUNTIF(AN:AN,AN119)</f>
        <v>45</v>
      </c>
      <c r="AQ119" s="60">
        <f t="shared" si="7"/>
        <v>0.6</v>
      </c>
      <c r="AR119" s="11">
        <f t="shared" si="8"/>
        <v>1</v>
      </c>
      <c r="AS119" s="61">
        <v>1200</v>
      </c>
      <c r="AT119" s="62">
        <f>VLOOKUP(F119,[9]毕教同事分值收集!B:Y,24,0)</f>
        <v>21</v>
      </c>
      <c r="AU119" s="63">
        <f t="shared" si="9"/>
        <v>1200</v>
      </c>
      <c r="AV119" s="63">
        <f t="shared" si="10"/>
        <v>1200</v>
      </c>
      <c r="AW119" s="63">
        <v>0</v>
      </c>
      <c r="AX119" s="63">
        <f t="shared" si="11"/>
        <v>1200</v>
      </c>
      <c r="AY119" s="65">
        <v>21</v>
      </c>
    </row>
    <row r="120" spans="1:51">
      <c r="A120" s="4"/>
      <c r="B120" s="4"/>
      <c r="C120" s="5" t="s">
        <v>110</v>
      </c>
      <c r="D120" s="6">
        <v>115</v>
      </c>
      <c r="E120" s="10" t="s">
        <v>241</v>
      </c>
      <c r="F120" s="8" t="str">
        <f>VLOOKUP(E120,[1]需科室上报名单!$A:$B,2,0)</f>
        <v>729L32</v>
      </c>
      <c r="G120" s="6" t="s">
        <v>104</v>
      </c>
      <c r="H120" s="8" t="str">
        <f>VLOOKUP(F120,[3]需科室上报名单!$B:$D,3,0)</f>
        <v>妇产科</v>
      </c>
      <c r="I120" s="8" t="str">
        <f>VLOOKUP(F120,[3]需科室上报名单!$B:$F,5,0)</f>
        <v>2021年</v>
      </c>
      <c r="J120" s="31"/>
      <c r="K120" s="6" t="s">
        <v>106</v>
      </c>
      <c r="L120" s="6">
        <v>0</v>
      </c>
      <c r="M120" s="6">
        <v>0</v>
      </c>
      <c r="N120" s="6">
        <v>0</v>
      </c>
      <c r="O120" s="6">
        <v>160</v>
      </c>
      <c r="P120" s="30">
        <v>0</v>
      </c>
      <c r="Q120" s="30">
        <v>5</v>
      </c>
      <c r="R120" s="30">
        <v>3</v>
      </c>
      <c r="S120" s="30">
        <v>0</v>
      </c>
      <c r="T120" s="30">
        <v>1</v>
      </c>
      <c r="U120" s="43">
        <v>185</v>
      </c>
      <c r="V120" s="44">
        <f>VLOOKUP(F120,[9]毕教同事分值收集!B:X,23,0)</f>
        <v>100</v>
      </c>
      <c r="W120" s="44">
        <v>10</v>
      </c>
      <c r="X120" s="44">
        <v>40</v>
      </c>
      <c r="Y120" s="44">
        <v>60</v>
      </c>
      <c r="Z120" s="44">
        <v>0</v>
      </c>
      <c r="AA120" s="53">
        <v>0</v>
      </c>
      <c r="AB120" s="54">
        <f>VLOOKUP(F120,[9]毕教同事分值收集!B:R,17,0)</f>
        <v>100</v>
      </c>
      <c r="AC120" s="54">
        <f>VLOOKUP(F120,[9]毕教同事分值收集!B:T,19,0)</f>
        <v>0</v>
      </c>
      <c r="AD120" s="54">
        <f>VLOOKUP(F120,[9]毕教同事分值收集!B:V,21,0)</f>
        <v>0</v>
      </c>
      <c r="AE120" s="54">
        <f>VLOOKUP(F120,[9]毕教同事分值收集!B:Q,16,0)</f>
        <v>0</v>
      </c>
      <c r="AF120" s="54">
        <f>VLOOKUP(F120,[9]毕教同事分值收集!B:P,15,0)</f>
        <v>0</v>
      </c>
      <c r="AG120" s="54">
        <f>VLOOKUP(F120,[6]毕教同事分值收集!$B:$M,12,0)</f>
        <v>-60</v>
      </c>
      <c r="AH120" s="54">
        <v>0</v>
      </c>
      <c r="AI120" s="54">
        <v>0</v>
      </c>
      <c r="AJ120" s="54">
        <v>0</v>
      </c>
      <c r="AK120" s="54">
        <v>0</v>
      </c>
      <c r="AL120" s="54">
        <v>0</v>
      </c>
      <c r="AM120" s="58">
        <f t="shared" si="6"/>
        <v>595</v>
      </c>
      <c r="AN120" s="54" t="str">
        <f>VLOOKUP(H120,'[2]最终 公布版'!$F:$AL,33,0)</f>
        <v>妇产科</v>
      </c>
      <c r="AO120" s="59">
        <f>SUMPRODUCT(($AN$4:$AN$1113=AN120)*($AM$4:$AM$1113&gt;AM120))+1</f>
        <v>28</v>
      </c>
      <c r="AP120" s="11">
        <f>COUNTIF(AN:AN,AN120)</f>
        <v>45</v>
      </c>
      <c r="AQ120" s="60">
        <f t="shared" si="7"/>
        <v>0.622222222222222</v>
      </c>
      <c r="AR120" s="11">
        <f t="shared" si="8"/>
        <v>0.75</v>
      </c>
      <c r="AS120" s="61">
        <v>1200</v>
      </c>
      <c r="AT120" s="62">
        <f>VLOOKUP(F120,[9]毕教同事分值收集!B:Y,24,0)</f>
        <v>21</v>
      </c>
      <c r="AU120" s="63">
        <f t="shared" si="9"/>
        <v>900</v>
      </c>
      <c r="AV120" s="63">
        <f t="shared" si="10"/>
        <v>900</v>
      </c>
      <c r="AW120" s="63">
        <v>0</v>
      </c>
      <c r="AX120" s="63">
        <f t="shared" si="11"/>
        <v>900</v>
      </c>
      <c r="AY120" s="65">
        <v>21</v>
      </c>
    </row>
    <row r="121" spans="1:51">
      <c r="A121" s="4"/>
      <c r="B121" s="4"/>
      <c r="C121" s="5" t="s">
        <v>219</v>
      </c>
      <c r="D121" s="6">
        <v>116</v>
      </c>
      <c r="E121" s="19" t="s">
        <v>242</v>
      </c>
      <c r="F121" s="8" t="str">
        <f>VLOOKUP(E121,[1]需科室上报名单!$A:$B,2,0)</f>
        <v>7AM372</v>
      </c>
      <c r="G121" s="6" t="str">
        <f>VLOOKUP(F121,[3]需科室上报名单!$B:$I,8,0)</f>
        <v>规培研究生</v>
      </c>
      <c r="H121" s="8" t="str">
        <f>VLOOKUP(F121,[3]需科室上报名单!$B:$D,3,0)</f>
        <v>妇产科</v>
      </c>
      <c r="I121" s="8" t="str">
        <f>VLOOKUP(F121,[3]需科室上报名单!$B:$F,5,0)</f>
        <v>2021年</v>
      </c>
      <c r="J121" s="31"/>
      <c r="K121" s="6" t="s">
        <v>106</v>
      </c>
      <c r="L121" s="6">
        <v>0</v>
      </c>
      <c r="M121" s="6">
        <v>0</v>
      </c>
      <c r="N121" s="6">
        <v>0</v>
      </c>
      <c r="O121" s="6">
        <v>120</v>
      </c>
      <c r="P121" s="30">
        <v>0</v>
      </c>
      <c r="Q121" s="30">
        <v>0</v>
      </c>
      <c r="R121" s="30">
        <v>0</v>
      </c>
      <c r="S121" s="30">
        <v>0</v>
      </c>
      <c r="T121" s="30">
        <v>0</v>
      </c>
      <c r="U121" s="43">
        <v>0</v>
      </c>
      <c r="V121" s="44">
        <f>VLOOKUP(F121,[9]毕教同事分值收集!B:X,23,0)</f>
        <v>100</v>
      </c>
      <c r="W121" s="44">
        <v>10</v>
      </c>
      <c r="X121" s="44">
        <v>0</v>
      </c>
      <c r="Y121" s="44">
        <v>0</v>
      </c>
      <c r="Z121" s="44">
        <v>30</v>
      </c>
      <c r="AA121" s="53">
        <v>0</v>
      </c>
      <c r="AB121" s="54">
        <f>VLOOKUP(F121,[9]毕教同事分值收集!B:R,17,0)</f>
        <v>100</v>
      </c>
      <c r="AC121" s="54">
        <f>VLOOKUP(F121,[9]毕教同事分值收集!B:T,19,0)</f>
        <v>150</v>
      </c>
      <c r="AD121" s="54">
        <f>VLOOKUP(F121,[9]毕教同事分值收集!B:V,21,0)</f>
        <v>100</v>
      </c>
      <c r="AE121" s="54">
        <f>VLOOKUP(F121,[9]毕教同事分值收集!B:Q,16,0)</f>
        <v>0</v>
      </c>
      <c r="AF121" s="54">
        <f>VLOOKUP(F121,[9]毕教同事分值收集!B:P,15,0)</f>
        <v>0</v>
      </c>
      <c r="AG121" s="54">
        <f>VLOOKUP(F121,[6]毕教同事分值收集!$B:$M,12,0)</f>
        <v>-60</v>
      </c>
      <c r="AH121" s="54">
        <v>0</v>
      </c>
      <c r="AI121" s="54">
        <v>0</v>
      </c>
      <c r="AJ121" s="54">
        <v>0</v>
      </c>
      <c r="AK121" s="54">
        <v>0</v>
      </c>
      <c r="AL121" s="54">
        <v>0</v>
      </c>
      <c r="AM121" s="58">
        <f t="shared" si="6"/>
        <v>550</v>
      </c>
      <c r="AN121" s="54" t="str">
        <f>VLOOKUP(H121,'[2]最终 公布版'!$F:$AL,33,0)</f>
        <v>妇产科</v>
      </c>
      <c r="AO121" s="59">
        <f>SUMPRODUCT(($AN$4:$AN$1113=AN121)*($AM$4:$AM$1113&gt;AM121))+1</f>
        <v>29</v>
      </c>
      <c r="AP121" s="11">
        <f>COUNTIF(AN:AN,AN121)</f>
        <v>45</v>
      </c>
      <c r="AQ121" s="60">
        <f t="shared" si="7"/>
        <v>0.644444444444444</v>
      </c>
      <c r="AR121" s="11">
        <f t="shared" si="8"/>
        <v>0.75</v>
      </c>
      <c r="AS121" s="61">
        <v>1200</v>
      </c>
      <c r="AT121" s="62">
        <f>VLOOKUP(F121,[9]毕教同事分值收集!B:Y,24,0)</f>
        <v>21</v>
      </c>
      <c r="AU121" s="63">
        <f t="shared" si="9"/>
        <v>900</v>
      </c>
      <c r="AV121" s="63">
        <f t="shared" si="10"/>
        <v>900</v>
      </c>
      <c r="AW121" s="63">
        <v>0</v>
      </c>
      <c r="AX121" s="63">
        <f t="shared" si="11"/>
        <v>900</v>
      </c>
      <c r="AY121" s="65">
        <v>21</v>
      </c>
    </row>
    <row r="122" spans="1:51">
      <c r="A122" s="4"/>
      <c r="B122" s="4"/>
      <c r="C122" s="5" t="s">
        <v>219</v>
      </c>
      <c r="D122" s="6">
        <v>117</v>
      </c>
      <c r="E122" s="10" t="s">
        <v>243</v>
      </c>
      <c r="F122" s="8" t="str">
        <f>VLOOKUP(E122,[1]需科室上报名单!$A:$B,2,0)</f>
        <v>732L22</v>
      </c>
      <c r="G122" s="6" t="s">
        <v>104</v>
      </c>
      <c r="H122" s="8" t="str">
        <f>VLOOKUP(F122,[3]需科室上报名单!$B:$D,3,0)</f>
        <v>妇产科</v>
      </c>
      <c r="I122" s="8" t="str">
        <f>VLOOKUP(F122,[3]需科室上报名单!$B:$F,5,0)</f>
        <v>2022年</v>
      </c>
      <c r="J122" s="31"/>
      <c r="K122" s="6" t="s">
        <v>106</v>
      </c>
      <c r="L122" s="6">
        <v>0</v>
      </c>
      <c r="M122" s="6">
        <v>0</v>
      </c>
      <c r="N122" s="6">
        <v>0</v>
      </c>
      <c r="O122" s="6">
        <v>120</v>
      </c>
      <c r="P122" s="30">
        <v>0</v>
      </c>
      <c r="Q122" s="30">
        <v>2</v>
      </c>
      <c r="R122" s="30">
        <v>2</v>
      </c>
      <c r="S122" s="30">
        <v>2</v>
      </c>
      <c r="T122" s="30">
        <v>2</v>
      </c>
      <c r="U122" s="43">
        <v>180</v>
      </c>
      <c r="V122" s="44">
        <f>VLOOKUP(F122,[9]毕教同事分值收集!B:X,23,0)</f>
        <v>100</v>
      </c>
      <c r="W122" s="44">
        <v>0</v>
      </c>
      <c r="X122" s="44">
        <v>20</v>
      </c>
      <c r="Y122" s="44">
        <v>60</v>
      </c>
      <c r="Z122" s="44">
        <v>60</v>
      </c>
      <c r="AA122" s="53">
        <v>40</v>
      </c>
      <c r="AB122" s="54">
        <f>VLOOKUP(F122,[9]毕教同事分值收集!B:R,17,0)</f>
        <v>0</v>
      </c>
      <c r="AC122" s="54">
        <f>VLOOKUP(F122,[9]毕教同事分值收集!B:T,19,0)</f>
        <v>0</v>
      </c>
      <c r="AD122" s="54">
        <f>VLOOKUP(F122,[9]毕教同事分值收集!B:V,21,0)</f>
        <v>0</v>
      </c>
      <c r="AE122" s="54">
        <f>VLOOKUP(F122,[9]毕教同事分值收集!B:Q,16,0)</f>
        <v>0</v>
      </c>
      <c r="AF122" s="54">
        <f>VLOOKUP(F122,[9]毕教同事分值收集!B:P,15,0)</f>
        <v>0</v>
      </c>
      <c r="AG122" s="54">
        <f>VLOOKUP(F122,[6]毕教同事分值收集!$B:$M,12,0)</f>
        <v>-60</v>
      </c>
      <c r="AH122" s="54">
        <v>0</v>
      </c>
      <c r="AI122" s="54">
        <v>0</v>
      </c>
      <c r="AJ122" s="54">
        <v>0</v>
      </c>
      <c r="AK122" s="54">
        <v>0</v>
      </c>
      <c r="AL122" s="54">
        <v>0</v>
      </c>
      <c r="AM122" s="58">
        <f t="shared" si="6"/>
        <v>520</v>
      </c>
      <c r="AN122" s="54" t="str">
        <f>VLOOKUP(H122,'[2]最终 公布版'!$F:$AL,33,0)</f>
        <v>妇产科</v>
      </c>
      <c r="AO122" s="59">
        <f>SUMPRODUCT(($AN$4:$AN$1113=AN122)*($AM$4:$AM$1113&gt;AM122))+1</f>
        <v>30</v>
      </c>
      <c r="AP122" s="11">
        <f>COUNTIF(AN:AN,AN122)</f>
        <v>45</v>
      </c>
      <c r="AQ122" s="60">
        <f t="shared" si="7"/>
        <v>0.666666666666667</v>
      </c>
      <c r="AR122" s="11">
        <f t="shared" si="8"/>
        <v>0.75</v>
      </c>
      <c r="AS122" s="61">
        <v>1200</v>
      </c>
      <c r="AT122" s="62">
        <f>VLOOKUP(F122,[9]毕教同事分值收集!B:Y,24,0)</f>
        <v>21</v>
      </c>
      <c r="AU122" s="63">
        <f t="shared" si="9"/>
        <v>900</v>
      </c>
      <c r="AV122" s="63">
        <f t="shared" si="10"/>
        <v>900</v>
      </c>
      <c r="AW122" s="63">
        <v>0</v>
      </c>
      <c r="AX122" s="63">
        <f t="shared" si="11"/>
        <v>900</v>
      </c>
      <c r="AY122" s="65">
        <v>21</v>
      </c>
    </row>
    <row r="123" spans="1:51">
      <c r="A123" s="4"/>
      <c r="B123" s="4"/>
      <c r="C123" s="5" t="s">
        <v>211</v>
      </c>
      <c r="D123" s="6">
        <v>118</v>
      </c>
      <c r="E123" s="67" t="s">
        <v>244</v>
      </c>
      <c r="F123" s="8" t="str">
        <f>VLOOKUP(E123,[1]需科室上报名单!$A:$B,2,0)</f>
        <v>7AK330</v>
      </c>
      <c r="G123" s="6" t="str">
        <f>VLOOKUP(F123,[3]需科室上报名单!$B:$I,8,0)</f>
        <v>规培研究生</v>
      </c>
      <c r="H123" s="17" t="s">
        <v>213</v>
      </c>
      <c r="I123" s="8" t="str">
        <f>VLOOKUP(F123,[3]需科室上报名单!$B:$F,5,0)</f>
        <v>2020年</v>
      </c>
      <c r="J123" s="29"/>
      <c r="K123" s="6" t="s">
        <v>106</v>
      </c>
      <c r="L123" s="6">
        <v>0</v>
      </c>
      <c r="M123" s="6">
        <v>0</v>
      </c>
      <c r="N123" s="6">
        <v>0</v>
      </c>
      <c r="O123" s="6">
        <v>120</v>
      </c>
      <c r="P123" s="30">
        <v>0</v>
      </c>
      <c r="Q123" s="81">
        <v>6</v>
      </c>
      <c r="R123" s="81">
        <v>2</v>
      </c>
      <c r="S123" s="30">
        <v>0</v>
      </c>
      <c r="T123" s="30">
        <v>0</v>
      </c>
      <c r="U123" s="43">
        <v>160</v>
      </c>
      <c r="V123" s="44">
        <f>VLOOKUP(F123,[9]毕教同事分值收集!B:X,23,0)</f>
        <v>100</v>
      </c>
      <c r="W123" s="44">
        <v>0</v>
      </c>
      <c r="X123" s="44">
        <v>20</v>
      </c>
      <c r="Y123" s="44">
        <v>0</v>
      </c>
      <c r="Z123" s="44">
        <v>0</v>
      </c>
      <c r="AA123" s="53">
        <v>40</v>
      </c>
      <c r="AB123" s="54">
        <f>VLOOKUP(F123,[9]毕教同事分值收集!B:R,17,0)</f>
        <v>100</v>
      </c>
      <c r="AC123" s="54">
        <f>VLOOKUP(F123,[9]毕教同事分值收集!B:T,19,0)</f>
        <v>0</v>
      </c>
      <c r="AD123" s="54">
        <f>VLOOKUP(F123,[9]毕教同事分值收集!B:V,21,0)</f>
        <v>0</v>
      </c>
      <c r="AE123" s="54">
        <f>VLOOKUP(F123,[9]毕教同事分值收集!B:Q,16,0)</f>
        <v>0</v>
      </c>
      <c r="AF123" s="54">
        <f>VLOOKUP(F123,[9]毕教同事分值收集!B:P,15,0)</f>
        <v>0</v>
      </c>
      <c r="AG123" s="54">
        <f>VLOOKUP(F123,[6]毕教同事分值收集!$B:$M,12,0)</f>
        <v>-60</v>
      </c>
      <c r="AH123" s="54">
        <v>0</v>
      </c>
      <c r="AI123" s="54">
        <v>0</v>
      </c>
      <c r="AJ123" s="54">
        <v>0</v>
      </c>
      <c r="AK123" s="54">
        <v>0</v>
      </c>
      <c r="AL123" s="54">
        <v>0</v>
      </c>
      <c r="AM123" s="58">
        <f t="shared" si="6"/>
        <v>480</v>
      </c>
      <c r="AN123" s="54" t="str">
        <f>VLOOKUP(H123,'[2]最终 公布版'!$F:$AL,33,0)</f>
        <v>妇产科</v>
      </c>
      <c r="AO123" s="59">
        <f>SUMPRODUCT(($AN$4:$AN$1113=AN123)*($AM$4:$AM$1113&gt;AM123))+1</f>
        <v>31</v>
      </c>
      <c r="AP123" s="11">
        <f>COUNTIF(AN:AN,AN123)</f>
        <v>45</v>
      </c>
      <c r="AQ123" s="60">
        <f t="shared" si="7"/>
        <v>0.688888888888889</v>
      </c>
      <c r="AR123" s="11">
        <f t="shared" si="8"/>
        <v>0.75</v>
      </c>
      <c r="AS123" s="61">
        <v>1200</v>
      </c>
      <c r="AT123" s="62">
        <f>VLOOKUP(F123,[9]毕教同事分值收集!B:Y,24,0)</f>
        <v>21</v>
      </c>
      <c r="AU123" s="63">
        <f t="shared" si="9"/>
        <v>900</v>
      </c>
      <c r="AV123" s="63">
        <f t="shared" si="10"/>
        <v>900</v>
      </c>
      <c r="AW123" s="63">
        <v>0</v>
      </c>
      <c r="AX123" s="63">
        <f t="shared" si="11"/>
        <v>900</v>
      </c>
      <c r="AY123" s="65">
        <v>21</v>
      </c>
    </row>
    <row r="124" spans="1:51">
      <c r="A124" s="4"/>
      <c r="B124" s="4"/>
      <c r="C124" s="5" t="s">
        <v>219</v>
      </c>
      <c r="D124" s="6">
        <v>119</v>
      </c>
      <c r="E124" s="15" t="s">
        <v>245</v>
      </c>
      <c r="F124" s="8" t="str">
        <f>VLOOKUP(E124,[1]需科室上报名单!$A:$B,2,0)</f>
        <v>7AO020</v>
      </c>
      <c r="G124" s="6" t="str">
        <f>VLOOKUP(F124,[3]需科室上报名单!$B:$I,8,0)</f>
        <v>规培研究生</v>
      </c>
      <c r="H124" s="8" t="str">
        <f>VLOOKUP(F124,[3]需科室上报名单!$B:$D,3,0)</f>
        <v>妇产科</v>
      </c>
      <c r="I124" s="8" t="str">
        <f>VLOOKUP(F124,[3]需科室上报名单!$B:$F,5,0)</f>
        <v>2022年</v>
      </c>
      <c r="J124" s="31"/>
      <c r="K124" s="6" t="s">
        <v>106</v>
      </c>
      <c r="L124" s="6">
        <v>0</v>
      </c>
      <c r="M124" s="6">
        <v>0</v>
      </c>
      <c r="N124" s="6">
        <v>0</v>
      </c>
      <c r="O124" s="6">
        <v>160</v>
      </c>
      <c r="P124" s="30">
        <v>0</v>
      </c>
      <c r="Q124" s="30">
        <v>4</v>
      </c>
      <c r="R124" s="30">
        <v>2</v>
      </c>
      <c r="S124" s="30">
        <v>0</v>
      </c>
      <c r="T124" s="30">
        <v>0</v>
      </c>
      <c r="U124" s="43">
        <v>120</v>
      </c>
      <c r="V124" s="44">
        <f>VLOOKUP(F124,[9]毕教同事分值收集!B:X,23,0)</f>
        <v>100</v>
      </c>
      <c r="W124" s="44">
        <v>0</v>
      </c>
      <c r="X124" s="44">
        <v>80</v>
      </c>
      <c r="Y124" s="44">
        <v>30</v>
      </c>
      <c r="Z124" s="44">
        <v>0</v>
      </c>
      <c r="AA124" s="53">
        <v>20</v>
      </c>
      <c r="AB124" s="54">
        <f>VLOOKUP(F124,[9]毕教同事分值收集!B:R,17,0)</f>
        <v>0</v>
      </c>
      <c r="AC124" s="54">
        <f>VLOOKUP(F124,[9]毕教同事分值收集!B:T,19,0)</f>
        <v>0</v>
      </c>
      <c r="AD124" s="54">
        <f>VLOOKUP(F124,[9]毕教同事分值收集!B:V,21,0)</f>
        <v>0</v>
      </c>
      <c r="AE124" s="54">
        <f>VLOOKUP(F124,[9]毕教同事分值收集!B:Q,16,0)</f>
        <v>0</v>
      </c>
      <c r="AF124" s="54">
        <f>VLOOKUP(F124,[9]毕教同事分值收集!B:P,15,0)</f>
        <v>0</v>
      </c>
      <c r="AG124" s="54">
        <f>VLOOKUP(F124,[6]毕教同事分值收集!$B:$M,12,0)</f>
        <v>-60</v>
      </c>
      <c r="AH124" s="54">
        <v>0</v>
      </c>
      <c r="AI124" s="54">
        <v>0</v>
      </c>
      <c r="AJ124" s="54">
        <v>0</v>
      </c>
      <c r="AK124" s="54">
        <v>0</v>
      </c>
      <c r="AL124" s="54">
        <v>0</v>
      </c>
      <c r="AM124" s="58">
        <f t="shared" si="6"/>
        <v>450</v>
      </c>
      <c r="AN124" s="54" t="str">
        <f>VLOOKUP(H124,'[2]最终 公布版'!$F:$AL,33,0)</f>
        <v>妇产科</v>
      </c>
      <c r="AO124" s="59">
        <f>SUMPRODUCT(($AN$4:$AN$1113=AN124)*($AM$4:$AM$1113&gt;AM124))+1</f>
        <v>32</v>
      </c>
      <c r="AP124" s="11">
        <f>COUNTIF(AN:AN,AN124)</f>
        <v>45</v>
      </c>
      <c r="AQ124" s="60">
        <f t="shared" si="7"/>
        <v>0.711111111111111</v>
      </c>
      <c r="AR124" s="11">
        <f t="shared" si="8"/>
        <v>0.75</v>
      </c>
      <c r="AS124" s="61">
        <v>1200</v>
      </c>
      <c r="AT124" s="62">
        <f>VLOOKUP(F124,[9]毕教同事分值收集!B:Y,24,0)</f>
        <v>21</v>
      </c>
      <c r="AU124" s="63">
        <f t="shared" si="9"/>
        <v>900</v>
      </c>
      <c r="AV124" s="63">
        <f t="shared" si="10"/>
        <v>900</v>
      </c>
      <c r="AW124" s="63">
        <f>VLOOKUP(F124,[7]涉及需要退费清单!$B:$S,18,0)</f>
        <v>-450</v>
      </c>
      <c r="AX124" s="63">
        <f t="shared" si="11"/>
        <v>450</v>
      </c>
      <c r="AY124" s="65">
        <v>21</v>
      </c>
    </row>
    <row r="125" spans="1:51">
      <c r="A125" s="4"/>
      <c r="B125" s="4"/>
      <c r="C125" s="5" t="s">
        <v>219</v>
      </c>
      <c r="D125" s="6">
        <v>121</v>
      </c>
      <c r="E125" s="19" t="s">
        <v>246</v>
      </c>
      <c r="F125" s="8" t="str">
        <f>VLOOKUP(E125,[1]需科室上报名单!$A:$B,2,0)</f>
        <v>7AO341</v>
      </c>
      <c r="G125" s="6" t="str">
        <f>VLOOKUP(F125,[3]需科室上报名单!$B:$I,8,0)</f>
        <v>规培研究生</v>
      </c>
      <c r="H125" s="8" t="str">
        <f>VLOOKUP(F125,[3]需科室上报名单!$B:$D,3,0)</f>
        <v>妇产科</v>
      </c>
      <c r="I125" s="8" t="str">
        <f>VLOOKUP(F125,[3]需科室上报名单!$B:$F,5,0)</f>
        <v>2022年</v>
      </c>
      <c r="J125" s="31"/>
      <c r="K125" s="6" t="s">
        <v>106</v>
      </c>
      <c r="L125" s="6">
        <v>0</v>
      </c>
      <c r="M125" s="6">
        <v>0</v>
      </c>
      <c r="N125" s="6">
        <v>0</v>
      </c>
      <c r="O125" s="6">
        <v>160</v>
      </c>
      <c r="P125" s="30">
        <v>0</v>
      </c>
      <c r="Q125" s="30">
        <v>4</v>
      </c>
      <c r="R125" s="30">
        <v>2</v>
      </c>
      <c r="S125" s="30">
        <v>0</v>
      </c>
      <c r="T125" s="30">
        <v>0</v>
      </c>
      <c r="U125" s="43">
        <v>120</v>
      </c>
      <c r="V125" s="44">
        <f>VLOOKUP(F125,[9]毕教同事分值收集!B:X,23,0)</f>
        <v>100</v>
      </c>
      <c r="W125" s="44">
        <v>10</v>
      </c>
      <c r="X125" s="44">
        <v>0</v>
      </c>
      <c r="Y125" s="44">
        <v>30</v>
      </c>
      <c r="Z125" s="44">
        <v>30</v>
      </c>
      <c r="AA125" s="53">
        <v>0</v>
      </c>
      <c r="AB125" s="54">
        <f>VLOOKUP(F125,[9]毕教同事分值收集!B:R,17,0)</f>
        <v>0</v>
      </c>
      <c r="AC125" s="54">
        <f>VLOOKUP(F125,[9]毕教同事分值收集!B:T,19,0)</f>
        <v>0</v>
      </c>
      <c r="AD125" s="54">
        <f>VLOOKUP(F125,[9]毕教同事分值收集!B:V,21,0)</f>
        <v>0</v>
      </c>
      <c r="AE125" s="54">
        <f>VLOOKUP(F125,[9]毕教同事分值收集!B:Q,16,0)</f>
        <v>0</v>
      </c>
      <c r="AF125" s="54">
        <f>VLOOKUP(F125,[9]毕教同事分值收集!B:P,15,0)</f>
        <v>0</v>
      </c>
      <c r="AG125" s="54">
        <f>VLOOKUP(F125,[6]毕教同事分值收集!$B:$M,12,0)</f>
        <v>0</v>
      </c>
      <c r="AH125" s="54">
        <v>0</v>
      </c>
      <c r="AI125" s="54">
        <v>0</v>
      </c>
      <c r="AJ125" s="54">
        <v>0</v>
      </c>
      <c r="AK125" s="54">
        <v>0</v>
      </c>
      <c r="AL125" s="54">
        <v>0</v>
      </c>
      <c r="AM125" s="58">
        <f t="shared" si="6"/>
        <v>450</v>
      </c>
      <c r="AN125" s="54" t="str">
        <f>VLOOKUP(H125,'[2]最终 公布版'!$F:$AL,33,0)</f>
        <v>妇产科</v>
      </c>
      <c r="AO125" s="59">
        <f>SUMPRODUCT(($AN$4:$AN$1113=AN125)*($AM$4:$AM$1113&gt;AM125))+1</f>
        <v>32</v>
      </c>
      <c r="AP125" s="11">
        <f>COUNTIF(AN:AN,AN125)</f>
        <v>45</v>
      </c>
      <c r="AQ125" s="60">
        <f t="shared" si="7"/>
        <v>0.711111111111111</v>
      </c>
      <c r="AR125" s="11">
        <f t="shared" si="8"/>
        <v>0.75</v>
      </c>
      <c r="AS125" s="61">
        <v>1200</v>
      </c>
      <c r="AT125" s="62">
        <f>VLOOKUP(F125,[9]毕教同事分值收集!B:Y,24,0)</f>
        <v>21</v>
      </c>
      <c r="AU125" s="63">
        <f t="shared" si="9"/>
        <v>900</v>
      </c>
      <c r="AV125" s="63">
        <f t="shared" si="10"/>
        <v>900</v>
      </c>
      <c r="AW125" s="63">
        <v>0</v>
      </c>
      <c r="AX125" s="63">
        <f t="shared" si="11"/>
        <v>900</v>
      </c>
      <c r="AY125" s="65">
        <v>21</v>
      </c>
    </row>
    <row r="126" spans="1:51">
      <c r="A126" s="4"/>
      <c r="B126" s="4"/>
      <c r="C126" s="5" t="s">
        <v>219</v>
      </c>
      <c r="D126" s="6">
        <v>120</v>
      </c>
      <c r="E126" s="15" t="s">
        <v>247</v>
      </c>
      <c r="F126" s="8" t="str">
        <f>VLOOKUP(E126,[1]需科室上报名单!$A:$B,2,0)</f>
        <v>7AK007</v>
      </c>
      <c r="G126" s="6" t="str">
        <f>VLOOKUP(F126,[3]需科室上报名单!$B:$I,8,0)</f>
        <v>规培研究生</v>
      </c>
      <c r="H126" s="8" t="str">
        <f>VLOOKUP(F126,[3]需科室上报名单!$B:$D,3,0)</f>
        <v>妇产科</v>
      </c>
      <c r="I126" s="8" t="str">
        <f>VLOOKUP(F126,[3]需科室上报名单!$B:$F,5,0)</f>
        <v>2020年</v>
      </c>
      <c r="J126" s="31"/>
      <c r="K126" s="6" t="s">
        <v>106</v>
      </c>
      <c r="L126" s="6">
        <v>0</v>
      </c>
      <c r="M126" s="6">
        <v>0</v>
      </c>
      <c r="N126" s="6">
        <v>0</v>
      </c>
      <c r="O126" s="6">
        <v>160</v>
      </c>
      <c r="P126" s="30">
        <v>0</v>
      </c>
      <c r="Q126" s="30">
        <v>4</v>
      </c>
      <c r="R126" s="30">
        <v>2</v>
      </c>
      <c r="S126" s="30">
        <v>0</v>
      </c>
      <c r="T126" s="30">
        <v>0</v>
      </c>
      <c r="U126" s="43">
        <v>120</v>
      </c>
      <c r="V126" s="44">
        <f>VLOOKUP(F126,[9]毕教同事分值收集!B:X,23,0)</f>
        <v>100</v>
      </c>
      <c r="W126" s="44">
        <v>0</v>
      </c>
      <c r="X126" s="44">
        <v>20</v>
      </c>
      <c r="Y126" s="44">
        <v>0</v>
      </c>
      <c r="Z126" s="44">
        <v>0</v>
      </c>
      <c r="AA126" s="53">
        <v>0</v>
      </c>
      <c r="AB126" s="54">
        <f>VLOOKUP(F126,[9]毕教同事分值收集!B:R,17,0)</f>
        <v>100</v>
      </c>
      <c r="AC126" s="54">
        <f>VLOOKUP(F126,[9]毕教同事分值收集!B:T,19,0)</f>
        <v>0</v>
      </c>
      <c r="AD126" s="54">
        <f>VLOOKUP(F126,[9]毕教同事分值收集!B:V,21,0)</f>
        <v>0</v>
      </c>
      <c r="AE126" s="54">
        <f>VLOOKUP(F126,[9]毕教同事分值收集!B:Q,16,0)</f>
        <v>0</v>
      </c>
      <c r="AF126" s="54">
        <f>VLOOKUP(F126,[9]毕教同事分值收集!B:P,15,0)</f>
        <v>0</v>
      </c>
      <c r="AG126" s="54">
        <f>VLOOKUP(F126,[6]毕教同事分值收集!$B:$M,12,0)</f>
        <v>-60</v>
      </c>
      <c r="AH126" s="54">
        <v>0</v>
      </c>
      <c r="AI126" s="54">
        <v>0</v>
      </c>
      <c r="AJ126" s="54">
        <v>0</v>
      </c>
      <c r="AK126" s="54">
        <v>0</v>
      </c>
      <c r="AL126" s="54">
        <v>0</v>
      </c>
      <c r="AM126" s="58">
        <f t="shared" si="6"/>
        <v>440</v>
      </c>
      <c r="AN126" s="54" t="str">
        <f>VLOOKUP(H126,'[2]最终 公布版'!$F:$AL,33,0)</f>
        <v>妇产科</v>
      </c>
      <c r="AO126" s="59">
        <f>SUMPRODUCT(($AN$4:$AN$1113=AN126)*($AM$4:$AM$1113&gt;AM126))+1</f>
        <v>34</v>
      </c>
      <c r="AP126" s="11">
        <f>COUNTIF(AN:AN,AN126)</f>
        <v>45</v>
      </c>
      <c r="AQ126" s="60">
        <f t="shared" si="7"/>
        <v>0.755555555555556</v>
      </c>
      <c r="AR126" s="11">
        <f t="shared" si="8"/>
        <v>0.75</v>
      </c>
      <c r="AS126" s="61">
        <v>1200</v>
      </c>
      <c r="AT126" s="62">
        <f>VLOOKUP(F126,[9]毕教同事分值收集!B:Y,24,0)</f>
        <v>21</v>
      </c>
      <c r="AU126" s="63">
        <f t="shared" si="9"/>
        <v>900</v>
      </c>
      <c r="AV126" s="63">
        <f t="shared" si="10"/>
        <v>900</v>
      </c>
      <c r="AW126" s="63">
        <v>0</v>
      </c>
      <c r="AX126" s="63">
        <f t="shared" si="11"/>
        <v>900</v>
      </c>
      <c r="AY126" s="65">
        <v>21</v>
      </c>
    </row>
    <row r="127" spans="1:51">
      <c r="A127" s="4"/>
      <c r="B127" s="4"/>
      <c r="C127" s="5" t="s">
        <v>219</v>
      </c>
      <c r="D127" s="6">
        <v>124</v>
      </c>
      <c r="E127" s="19" t="s">
        <v>248</v>
      </c>
      <c r="F127" s="8" t="str">
        <f>VLOOKUP(E127,[1]需科室上报名单!$A:$B,2,0)</f>
        <v>7AO343</v>
      </c>
      <c r="G127" s="6" t="str">
        <f>VLOOKUP(F127,[3]需科室上报名单!$B:$I,8,0)</f>
        <v>规培研究生</v>
      </c>
      <c r="H127" s="8" t="str">
        <f>VLOOKUP(F127,[3]需科室上报名单!$B:$D,3,0)</f>
        <v>妇产科</v>
      </c>
      <c r="I127" s="8" t="str">
        <f>VLOOKUP(F127,[3]需科室上报名单!$B:$F,5,0)</f>
        <v>2022年</v>
      </c>
      <c r="J127" s="31"/>
      <c r="K127" s="6" t="s">
        <v>106</v>
      </c>
      <c r="L127" s="6">
        <v>0</v>
      </c>
      <c r="M127" s="6">
        <v>0</v>
      </c>
      <c r="N127" s="6">
        <v>0</v>
      </c>
      <c r="O127" s="6">
        <v>160</v>
      </c>
      <c r="P127" s="30">
        <v>0</v>
      </c>
      <c r="Q127" s="30">
        <v>4</v>
      </c>
      <c r="R127" s="30">
        <v>2</v>
      </c>
      <c r="S127" s="30">
        <v>0</v>
      </c>
      <c r="T127" s="30">
        <v>0</v>
      </c>
      <c r="U127" s="43">
        <v>120</v>
      </c>
      <c r="V127" s="44">
        <f>VLOOKUP(F127,[9]毕教同事分值收集!B:X,23,0)</f>
        <v>100</v>
      </c>
      <c r="W127" s="44">
        <v>0</v>
      </c>
      <c r="X127" s="44">
        <v>0</v>
      </c>
      <c r="Y127" s="44">
        <v>0</v>
      </c>
      <c r="Z127" s="44">
        <v>30</v>
      </c>
      <c r="AA127" s="53">
        <v>0</v>
      </c>
      <c r="AB127" s="54">
        <f>VLOOKUP(F127,[9]毕教同事分值收集!B:R,17,0)</f>
        <v>0</v>
      </c>
      <c r="AC127" s="54">
        <f>VLOOKUP(F127,[9]毕教同事分值收集!B:T,19,0)</f>
        <v>0</v>
      </c>
      <c r="AD127" s="54">
        <f>VLOOKUP(F127,[9]毕教同事分值收集!B:V,21,0)</f>
        <v>0</v>
      </c>
      <c r="AE127" s="54">
        <f>VLOOKUP(F127,[9]毕教同事分值收集!B:Q,16,0)</f>
        <v>0</v>
      </c>
      <c r="AF127" s="54">
        <f>VLOOKUP(F127,[9]毕教同事分值收集!B:P,15,0)</f>
        <v>0</v>
      </c>
      <c r="AG127" s="54">
        <f>VLOOKUP(F127,[6]毕教同事分值收集!$B:$M,12,0)</f>
        <v>-20</v>
      </c>
      <c r="AH127" s="54">
        <v>0</v>
      </c>
      <c r="AI127" s="54">
        <v>0</v>
      </c>
      <c r="AJ127" s="54">
        <v>0</v>
      </c>
      <c r="AK127" s="54">
        <v>0</v>
      </c>
      <c r="AL127" s="54">
        <v>0</v>
      </c>
      <c r="AM127" s="58">
        <f t="shared" si="6"/>
        <v>390</v>
      </c>
      <c r="AN127" s="54" t="str">
        <f>VLOOKUP(H127,'[2]最终 公布版'!$F:$AL,33,0)</f>
        <v>妇产科</v>
      </c>
      <c r="AO127" s="59">
        <f>SUMPRODUCT(($AN$4:$AN$1113=AN127)*($AM$4:$AM$1113&gt;AM127))+1</f>
        <v>35</v>
      </c>
      <c r="AP127" s="11">
        <f>COUNTIF(AN:AN,AN127)</f>
        <v>45</v>
      </c>
      <c r="AQ127" s="60">
        <f t="shared" si="7"/>
        <v>0.777777777777778</v>
      </c>
      <c r="AR127" s="11">
        <f t="shared" si="8"/>
        <v>0.75</v>
      </c>
      <c r="AS127" s="61">
        <v>1200</v>
      </c>
      <c r="AT127" s="62">
        <f>VLOOKUP(F127,[9]毕教同事分值收集!B:Y,24,0)</f>
        <v>21</v>
      </c>
      <c r="AU127" s="63">
        <f t="shared" si="9"/>
        <v>900</v>
      </c>
      <c r="AV127" s="63">
        <f t="shared" si="10"/>
        <v>900</v>
      </c>
      <c r="AW127" s="63">
        <v>0</v>
      </c>
      <c r="AX127" s="63">
        <f t="shared" si="11"/>
        <v>900</v>
      </c>
      <c r="AY127" s="65">
        <v>21</v>
      </c>
    </row>
    <row r="128" spans="1:51">
      <c r="A128" s="4"/>
      <c r="B128" s="4"/>
      <c r="C128" s="5" t="s">
        <v>219</v>
      </c>
      <c r="D128" s="6">
        <v>122</v>
      </c>
      <c r="E128" s="15" t="s">
        <v>249</v>
      </c>
      <c r="F128" s="8" t="str">
        <f>VLOOKUP(E128,[1]需科室上报名单!$A:$B,2,0)</f>
        <v>7AO008</v>
      </c>
      <c r="G128" s="6" t="str">
        <f>VLOOKUP(F128,[3]需科室上报名单!$B:$I,8,0)</f>
        <v>规培研究生</v>
      </c>
      <c r="H128" s="8" t="str">
        <f>VLOOKUP(F128,[3]需科室上报名单!$B:$D,3,0)</f>
        <v>妇产科</v>
      </c>
      <c r="I128" s="8" t="str">
        <f>VLOOKUP(F128,[3]需科室上报名单!$B:$F,5,0)</f>
        <v>2022年</v>
      </c>
      <c r="J128" s="31"/>
      <c r="K128" s="6" t="s">
        <v>106</v>
      </c>
      <c r="L128" s="6">
        <v>0</v>
      </c>
      <c r="M128" s="6">
        <v>0</v>
      </c>
      <c r="N128" s="6">
        <v>0</v>
      </c>
      <c r="O128" s="6">
        <v>160</v>
      </c>
      <c r="P128" s="30">
        <v>0</v>
      </c>
      <c r="Q128" s="30">
        <v>4</v>
      </c>
      <c r="R128" s="30">
        <v>2</v>
      </c>
      <c r="S128" s="30">
        <v>0</v>
      </c>
      <c r="T128" s="30">
        <v>0</v>
      </c>
      <c r="U128" s="43">
        <v>120</v>
      </c>
      <c r="V128" s="44">
        <f>VLOOKUP(F128,[9]毕教同事分值收集!B:X,23,0)</f>
        <v>100</v>
      </c>
      <c r="W128" s="44">
        <v>10</v>
      </c>
      <c r="X128" s="44">
        <v>0</v>
      </c>
      <c r="Y128" s="44">
        <v>0</v>
      </c>
      <c r="Z128" s="44">
        <v>0</v>
      </c>
      <c r="AA128" s="53">
        <v>40</v>
      </c>
      <c r="AB128" s="54">
        <f>VLOOKUP(F128,[9]毕教同事分值收集!B:R,17,0)</f>
        <v>0</v>
      </c>
      <c r="AC128" s="54">
        <f>VLOOKUP(F128,[9]毕教同事分值收集!B:T,19,0)</f>
        <v>0</v>
      </c>
      <c r="AD128" s="54">
        <f>VLOOKUP(F128,[9]毕教同事分值收集!B:V,21,0)</f>
        <v>0</v>
      </c>
      <c r="AE128" s="54">
        <f>VLOOKUP(F128,[9]毕教同事分值收集!B:Q,16,0)</f>
        <v>0</v>
      </c>
      <c r="AF128" s="54">
        <f>VLOOKUP(F128,[9]毕教同事分值收集!B:P,15,0)</f>
        <v>0</v>
      </c>
      <c r="AG128" s="54">
        <f>VLOOKUP(F128,[6]毕教同事分值收集!$B:$M,12,0)</f>
        <v>-60</v>
      </c>
      <c r="AH128" s="54">
        <v>0</v>
      </c>
      <c r="AI128" s="54">
        <v>0</v>
      </c>
      <c r="AJ128" s="54">
        <v>0</v>
      </c>
      <c r="AK128" s="54">
        <v>0</v>
      </c>
      <c r="AL128" s="54">
        <v>0</v>
      </c>
      <c r="AM128" s="58">
        <f t="shared" si="6"/>
        <v>370</v>
      </c>
      <c r="AN128" s="54" t="str">
        <f>VLOOKUP(H128,'[2]最终 公布版'!$F:$AL,33,0)</f>
        <v>妇产科</v>
      </c>
      <c r="AO128" s="59">
        <f>SUMPRODUCT(($AN$4:$AN$1113=AN128)*($AM$4:$AM$1113&gt;AM128))+1</f>
        <v>36</v>
      </c>
      <c r="AP128" s="11">
        <f>COUNTIF(AN:AN,AN128)</f>
        <v>45</v>
      </c>
      <c r="AQ128" s="60">
        <f t="shared" si="7"/>
        <v>0.8</v>
      </c>
      <c r="AR128" s="11">
        <f t="shared" si="8"/>
        <v>0.75</v>
      </c>
      <c r="AS128" s="61">
        <v>1200</v>
      </c>
      <c r="AT128" s="62">
        <f>VLOOKUP(F128,[9]毕教同事分值收集!B:Y,24,0)</f>
        <v>21</v>
      </c>
      <c r="AU128" s="63">
        <f t="shared" si="9"/>
        <v>900</v>
      </c>
      <c r="AV128" s="63">
        <f t="shared" si="10"/>
        <v>900</v>
      </c>
      <c r="AW128" s="63">
        <v>0</v>
      </c>
      <c r="AX128" s="63">
        <f t="shared" si="11"/>
        <v>900</v>
      </c>
      <c r="AY128" s="65">
        <v>21</v>
      </c>
    </row>
    <row r="129" spans="1:51">
      <c r="A129" s="4"/>
      <c r="B129" s="4"/>
      <c r="C129" s="5" t="s">
        <v>219</v>
      </c>
      <c r="D129" s="6">
        <v>125</v>
      </c>
      <c r="E129" s="19" t="s">
        <v>250</v>
      </c>
      <c r="F129" s="8" t="str">
        <f>VLOOKUP(E129,[1]需科室上报名单!$A:$B,2,0)</f>
        <v>7AO342</v>
      </c>
      <c r="G129" s="6" t="str">
        <f>VLOOKUP(F129,[3]需科室上报名单!$B:$I,8,0)</f>
        <v>规培研究生</v>
      </c>
      <c r="H129" s="8" t="str">
        <f>VLOOKUP(F129,[3]需科室上报名单!$B:$D,3,0)</f>
        <v>妇产科</v>
      </c>
      <c r="I129" s="8" t="str">
        <f>VLOOKUP(F129,[3]需科室上报名单!$B:$F,5,0)</f>
        <v>2022年</v>
      </c>
      <c r="J129" s="31"/>
      <c r="K129" s="6" t="s">
        <v>106</v>
      </c>
      <c r="L129" s="6">
        <v>0</v>
      </c>
      <c r="M129" s="6">
        <v>0</v>
      </c>
      <c r="N129" s="6">
        <v>0</v>
      </c>
      <c r="O129" s="6">
        <v>120</v>
      </c>
      <c r="P129" s="30">
        <v>0</v>
      </c>
      <c r="Q129" s="30">
        <v>4</v>
      </c>
      <c r="R129" s="30">
        <v>1</v>
      </c>
      <c r="S129" s="30">
        <v>0</v>
      </c>
      <c r="T129" s="30">
        <v>0</v>
      </c>
      <c r="U129" s="43">
        <v>100</v>
      </c>
      <c r="V129" s="44">
        <f>VLOOKUP(F129,[9]毕教同事分值收集!B:X,23,0)</f>
        <v>100</v>
      </c>
      <c r="W129" s="44">
        <v>10</v>
      </c>
      <c r="X129" s="44">
        <v>0</v>
      </c>
      <c r="Y129" s="44">
        <v>0</v>
      </c>
      <c r="Z129" s="44">
        <v>60</v>
      </c>
      <c r="AA129" s="53">
        <v>0</v>
      </c>
      <c r="AB129" s="54">
        <f>VLOOKUP(F129,[9]毕教同事分值收集!B:R,17,0)</f>
        <v>0</v>
      </c>
      <c r="AC129" s="54">
        <f>VLOOKUP(F129,[9]毕教同事分值收集!B:T,19,0)</f>
        <v>0</v>
      </c>
      <c r="AD129" s="54">
        <f>VLOOKUP(F129,[9]毕教同事分值收集!B:V,21,0)</f>
        <v>0</v>
      </c>
      <c r="AE129" s="54">
        <f>VLOOKUP(F129,[9]毕教同事分值收集!B:Q,16,0)</f>
        <v>0</v>
      </c>
      <c r="AF129" s="54">
        <f>VLOOKUP(F129,[9]毕教同事分值收集!B:P,15,0)</f>
        <v>0</v>
      </c>
      <c r="AG129" s="54">
        <f>VLOOKUP(F129,[6]毕教同事分值收集!$B:$M,12,0)</f>
        <v>-20</v>
      </c>
      <c r="AH129" s="54">
        <v>0</v>
      </c>
      <c r="AI129" s="54">
        <v>0</v>
      </c>
      <c r="AJ129" s="54">
        <v>0</v>
      </c>
      <c r="AK129" s="54">
        <v>0</v>
      </c>
      <c r="AL129" s="54">
        <v>0</v>
      </c>
      <c r="AM129" s="58">
        <f t="shared" si="6"/>
        <v>370</v>
      </c>
      <c r="AN129" s="54" t="str">
        <f>VLOOKUP(H129,'[2]最终 公布版'!$F:$AL,33,0)</f>
        <v>妇产科</v>
      </c>
      <c r="AO129" s="59">
        <f>SUMPRODUCT(($AN$4:$AN$1113=AN129)*($AM$4:$AM$1113&gt;AM129))+1</f>
        <v>36</v>
      </c>
      <c r="AP129" s="11">
        <f>COUNTIF(AN:AN,AN129)</f>
        <v>45</v>
      </c>
      <c r="AQ129" s="60">
        <f t="shared" si="7"/>
        <v>0.8</v>
      </c>
      <c r="AR129" s="11">
        <f t="shared" si="8"/>
        <v>0.75</v>
      </c>
      <c r="AS129" s="61">
        <v>1200</v>
      </c>
      <c r="AT129" s="62">
        <f>VLOOKUP(F129,[9]毕教同事分值收集!B:Y,24,0)</f>
        <v>21</v>
      </c>
      <c r="AU129" s="63">
        <f t="shared" si="9"/>
        <v>900</v>
      </c>
      <c r="AV129" s="63">
        <f t="shared" si="10"/>
        <v>900</v>
      </c>
      <c r="AW129" s="63">
        <v>0</v>
      </c>
      <c r="AX129" s="63">
        <f t="shared" si="11"/>
        <v>900</v>
      </c>
      <c r="AY129" s="65">
        <v>21</v>
      </c>
    </row>
    <row r="130" spans="1:51">
      <c r="A130" s="4"/>
      <c r="B130" s="4"/>
      <c r="C130" s="5" t="s">
        <v>219</v>
      </c>
      <c r="D130" s="6">
        <v>123</v>
      </c>
      <c r="E130" s="19" t="s">
        <v>251</v>
      </c>
      <c r="F130" s="8" t="str">
        <f>VLOOKUP(E130,[1]需科室上报名单!$A:$B,2,0)</f>
        <v>7AO344</v>
      </c>
      <c r="G130" s="6" t="str">
        <f>VLOOKUP(F130,[3]需科室上报名单!$B:$I,8,0)</f>
        <v>规培研究生</v>
      </c>
      <c r="H130" s="8" t="str">
        <f>VLOOKUP(F130,[3]需科室上报名单!$B:$D,3,0)</f>
        <v>妇产科</v>
      </c>
      <c r="I130" s="8" t="str">
        <f>VLOOKUP(F130,[3]需科室上报名单!$B:$F,5,0)</f>
        <v>2022年</v>
      </c>
      <c r="J130" s="31"/>
      <c r="K130" s="6" t="s">
        <v>106</v>
      </c>
      <c r="L130" s="6">
        <v>0</v>
      </c>
      <c r="M130" s="6">
        <v>0</v>
      </c>
      <c r="N130" s="6">
        <v>0</v>
      </c>
      <c r="O130" s="6">
        <v>160</v>
      </c>
      <c r="P130" s="30">
        <v>0</v>
      </c>
      <c r="Q130" s="30">
        <v>4</v>
      </c>
      <c r="R130" s="30">
        <v>2</v>
      </c>
      <c r="S130" s="30">
        <v>0</v>
      </c>
      <c r="T130" s="30">
        <v>0</v>
      </c>
      <c r="U130" s="43">
        <v>120</v>
      </c>
      <c r="V130" s="44">
        <f>VLOOKUP(F130,[9]毕教同事分值收集!B:X,23,0)</f>
        <v>100</v>
      </c>
      <c r="W130" s="44">
        <v>10</v>
      </c>
      <c r="X130" s="44">
        <v>0</v>
      </c>
      <c r="Y130" s="44">
        <v>0</v>
      </c>
      <c r="Z130" s="44">
        <v>30</v>
      </c>
      <c r="AA130" s="53">
        <v>0</v>
      </c>
      <c r="AB130" s="54">
        <f>VLOOKUP(F130,[9]毕教同事分值收集!B:R,17,0)</f>
        <v>0</v>
      </c>
      <c r="AC130" s="54">
        <f>VLOOKUP(F130,[9]毕教同事分值收集!B:T,19,0)</f>
        <v>0</v>
      </c>
      <c r="AD130" s="54">
        <f>VLOOKUP(F130,[9]毕教同事分值收集!B:V,21,0)</f>
        <v>0</v>
      </c>
      <c r="AE130" s="54">
        <f>VLOOKUP(F130,[9]毕教同事分值收集!B:Q,16,0)</f>
        <v>0</v>
      </c>
      <c r="AF130" s="54">
        <f>VLOOKUP(F130,[9]毕教同事分值收集!B:P,15,0)</f>
        <v>0</v>
      </c>
      <c r="AG130" s="54">
        <f>VLOOKUP(F130,[6]毕教同事分值收集!$B:$M,12,0)</f>
        <v>-60</v>
      </c>
      <c r="AH130" s="54">
        <v>0</v>
      </c>
      <c r="AI130" s="54">
        <v>0</v>
      </c>
      <c r="AJ130" s="54">
        <v>0</v>
      </c>
      <c r="AK130" s="54">
        <v>0</v>
      </c>
      <c r="AL130" s="54">
        <v>0</v>
      </c>
      <c r="AM130" s="58">
        <f t="shared" si="6"/>
        <v>360</v>
      </c>
      <c r="AN130" s="54" t="str">
        <f>VLOOKUP(H130,'[2]最终 公布版'!$F:$AL,33,0)</f>
        <v>妇产科</v>
      </c>
      <c r="AO130" s="59">
        <f>SUMPRODUCT(($AN$4:$AN$1113=AN130)*($AM$4:$AM$1113&gt;AM130))+1</f>
        <v>38</v>
      </c>
      <c r="AP130" s="11">
        <f>COUNTIF(AN:AN,AN130)</f>
        <v>45</v>
      </c>
      <c r="AQ130" s="60">
        <f t="shared" si="7"/>
        <v>0.844444444444444</v>
      </c>
      <c r="AR130" s="11">
        <f t="shared" si="8"/>
        <v>0.75</v>
      </c>
      <c r="AS130" s="61">
        <v>1200</v>
      </c>
      <c r="AT130" s="62">
        <f>VLOOKUP(F130,[9]毕教同事分值收集!B:Y,24,0)</f>
        <v>21</v>
      </c>
      <c r="AU130" s="63">
        <f t="shared" si="9"/>
        <v>900</v>
      </c>
      <c r="AV130" s="63">
        <f t="shared" si="10"/>
        <v>900</v>
      </c>
      <c r="AW130" s="63">
        <v>0</v>
      </c>
      <c r="AX130" s="63">
        <f t="shared" si="11"/>
        <v>900</v>
      </c>
      <c r="AY130" s="65">
        <v>21</v>
      </c>
    </row>
    <row r="131" spans="1:51">
      <c r="A131" s="4"/>
      <c r="B131" s="4"/>
      <c r="C131" s="5" t="s">
        <v>219</v>
      </c>
      <c r="D131" s="6">
        <v>128</v>
      </c>
      <c r="E131" s="19" t="s">
        <v>252</v>
      </c>
      <c r="F131" s="8" t="str">
        <f>VLOOKUP(E131,[1]需科室上报名单!$A:$B,2,0)</f>
        <v>7AO345</v>
      </c>
      <c r="G131" s="6" t="str">
        <f>VLOOKUP(F131,[3]需科室上报名单!$B:$I,8,0)</f>
        <v>规培研究生</v>
      </c>
      <c r="H131" s="8" t="str">
        <f>VLOOKUP(F131,[3]需科室上报名单!$B:$D,3,0)</f>
        <v>妇产科</v>
      </c>
      <c r="I131" s="8" t="str">
        <f>VLOOKUP(F131,[3]需科室上报名单!$B:$F,5,0)</f>
        <v>2022年</v>
      </c>
      <c r="J131" s="31"/>
      <c r="K131" s="6" t="s">
        <v>106</v>
      </c>
      <c r="L131" s="6">
        <v>0</v>
      </c>
      <c r="M131" s="6">
        <v>0</v>
      </c>
      <c r="N131" s="6">
        <v>0</v>
      </c>
      <c r="O131" s="6">
        <v>120</v>
      </c>
      <c r="P131" s="30">
        <v>0</v>
      </c>
      <c r="Q131" s="30">
        <v>4</v>
      </c>
      <c r="R131" s="30">
        <v>1</v>
      </c>
      <c r="S131" s="30">
        <v>0</v>
      </c>
      <c r="T131" s="30">
        <v>0</v>
      </c>
      <c r="U131" s="43">
        <v>100</v>
      </c>
      <c r="V131" s="44">
        <f>VLOOKUP(F131,[9]毕教同事分值收集!B:X,23,0)</f>
        <v>100</v>
      </c>
      <c r="W131" s="44">
        <v>0</v>
      </c>
      <c r="X131" s="44">
        <v>0</v>
      </c>
      <c r="Y131" s="44">
        <v>30</v>
      </c>
      <c r="Z131" s="44">
        <v>0</v>
      </c>
      <c r="AA131" s="53">
        <v>0</v>
      </c>
      <c r="AB131" s="54">
        <f>VLOOKUP(F131,[9]毕教同事分值收集!B:R,17,0)</f>
        <v>0</v>
      </c>
      <c r="AC131" s="54">
        <f>VLOOKUP(F131,[9]毕教同事分值收集!B:T,19,0)</f>
        <v>0</v>
      </c>
      <c r="AD131" s="54">
        <f>VLOOKUP(F131,[9]毕教同事分值收集!B:V,21,0)</f>
        <v>0</v>
      </c>
      <c r="AE131" s="54">
        <f>VLOOKUP(F131,[9]毕教同事分值收集!B:Q,16,0)</f>
        <v>0</v>
      </c>
      <c r="AF131" s="54">
        <f>VLOOKUP(F131,[9]毕教同事分值收集!B:P,15,0)</f>
        <v>0</v>
      </c>
      <c r="AG131" s="54">
        <f>VLOOKUP(F131,[6]毕教同事分值收集!$B:$M,12,0)</f>
        <v>0</v>
      </c>
      <c r="AH131" s="54">
        <v>0</v>
      </c>
      <c r="AI131" s="54">
        <v>0</v>
      </c>
      <c r="AJ131" s="54">
        <v>0</v>
      </c>
      <c r="AK131" s="54">
        <v>0</v>
      </c>
      <c r="AL131" s="54">
        <v>0</v>
      </c>
      <c r="AM131" s="58">
        <f t="shared" si="6"/>
        <v>350</v>
      </c>
      <c r="AN131" s="54" t="str">
        <f>VLOOKUP(H131,'[2]最终 公布版'!$F:$AL,33,0)</f>
        <v>妇产科</v>
      </c>
      <c r="AO131" s="59">
        <f>SUMPRODUCT(($AN$4:$AN$1113=AN131)*($AM$4:$AM$1113&gt;AM131))+1</f>
        <v>39</v>
      </c>
      <c r="AP131" s="11">
        <f>COUNTIF(AN:AN,AN131)</f>
        <v>45</v>
      </c>
      <c r="AQ131" s="60">
        <f t="shared" si="7"/>
        <v>0.866666666666667</v>
      </c>
      <c r="AR131" s="11">
        <f t="shared" si="8"/>
        <v>0.75</v>
      </c>
      <c r="AS131" s="61">
        <v>1200</v>
      </c>
      <c r="AT131" s="62">
        <f>VLOOKUP(F131,[9]毕教同事分值收集!B:Y,24,0)</f>
        <v>21</v>
      </c>
      <c r="AU131" s="63">
        <f t="shared" si="9"/>
        <v>900</v>
      </c>
      <c r="AV131" s="63">
        <f t="shared" si="10"/>
        <v>900</v>
      </c>
      <c r="AW131" s="63">
        <v>0</v>
      </c>
      <c r="AX131" s="63">
        <f t="shared" si="11"/>
        <v>900</v>
      </c>
      <c r="AY131" s="65">
        <v>21</v>
      </c>
    </row>
    <row r="132" spans="1:51">
      <c r="A132" s="4"/>
      <c r="B132" s="4"/>
      <c r="C132" s="5" t="s">
        <v>219</v>
      </c>
      <c r="D132" s="6">
        <v>126</v>
      </c>
      <c r="E132" s="15" t="s">
        <v>253</v>
      </c>
      <c r="F132" s="8" t="str">
        <f>VLOOKUP(E132,[1]需科室上报名单!$A:$B,2,0)</f>
        <v>7AO054</v>
      </c>
      <c r="G132" s="6" t="str">
        <f>VLOOKUP(F132,[3]需科室上报名单!$B:$I,8,0)</f>
        <v>规培研究生</v>
      </c>
      <c r="H132" s="8" t="str">
        <f>VLOOKUP(F132,[3]需科室上报名单!$B:$D,3,0)</f>
        <v>妇产科</v>
      </c>
      <c r="I132" s="8" t="str">
        <f>VLOOKUP(F132,[3]需科室上报名单!$B:$F,5,0)</f>
        <v>2022年</v>
      </c>
      <c r="J132" s="31"/>
      <c r="K132" s="6" t="s">
        <v>106</v>
      </c>
      <c r="L132" s="6">
        <v>0</v>
      </c>
      <c r="M132" s="6">
        <v>0</v>
      </c>
      <c r="N132" s="6">
        <v>0</v>
      </c>
      <c r="O132" s="6">
        <v>120</v>
      </c>
      <c r="P132" s="30">
        <v>0</v>
      </c>
      <c r="Q132" s="30">
        <v>4</v>
      </c>
      <c r="R132" s="30">
        <v>1</v>
      </c>
      <c r="S132" s="30">
        <v>0</v>
      </c>
      <c r="T132" s="30">
        <v>0</v>
      </c>
      <c r="U132" s="43">
        <v>100</v>
      </c>
      <c r="V132" s="44">
        <f>VLOOKUP(F132,[9]毕教同事分值收集!B:X,23,0)</f>
        <v>100</v>
      </c>
      <c r="W132" s="44">
        <v>0</v>
      </c>
      <c r="X132" s="44">
        <v>0</v>
      </c>
      <c r="Y132" s="44">
        <v>30</v>
      </c>
      <c r="Z132" s="44">
        <v>30</v>
      </c>
      <c r="AA132" s="53">
        <v>0</v>
      </c>
      <c r="AB132" s="54">
        <f>VLOOKUP(F132,[9]毕教同事分值收集!B:R,17,0)</f>
        <v>0</v>
      </c>
      <c r="AC132" s="54">
        <f>VLOOKUP(F132,[9]毕教同事分值收集!B:T,19,0)</f>
        <v>0</v>
      </c>
      <c r="AD132" s="54">
        <f>VLOOKUP(F132,[9]毕教同事分值收集!B:V,21,0)</f>
        <v>0</v>
      </c>
      <c r="AE132" s="54">
        <f>VLOOKUP(F132,[9]毕教同事分值收集!B:Q,16,0)</f>
        <v>0</v>
      </c>
      <c r="AF132" s="54">
        <f>VLOOKUP(F132,[9]毕教同事分值收集!B:P,15,0)</f>
        <v>0</v>
      </c>
      <c r="AG132" s="54">
        <f>VLOOKUP(F132,[6]毕教同事分值收集!$B:$M,12,0)</f>
        <v>-60</v>
      </c>
      <c r="AH132" s="54">
        <v>0</v>
      </c>
      <c r="AI132" s="54">
        <v>0</v>
      </c>
      <c r="AJ132" s="54">
        <v>0</v>
      </c>
      <c r="AK132" s="54">
        <v>0</v>
      </c>
      <c r="AL132" s="54">
        <v>0</v>
      </c>
      <c r="AM132" s="58">
        <f t="shared" si="6"/>
        <v>320</v>
      </c>
      <c r="AN132" s="54" t="str">
        <f>VLOOKUP(H132,'[2]最终 公布版'!$F:$AL,33,0)</f>
        <v>妇产科</v>
      </c>
      <c r="AO132" s="59">
        <f>SUMPRODUCT(($AN$4:$AN$1113=AN132)*($AM$4:$AM$1113&gt;AM132))+1</f>
        <v>40</v>
      </c>
      <c r="AP132" s="11">
        <f>COUNTIF(AN:AN,AN132)</f>
        <v>45</v>
      </c>
      <c r="AQ132" s="60">
        <f t="shared" si="7"/>
        <v>0.888888888888889</v>
      </c>
      <c r="AR132" s="11">
        <f t="shared" si="8"/>
        <v>0.75</v>
      </c>
      <c r="AS132" s="61">
        <v>1200</v>
      </c>
      <c r="AT132" s="62">
        <f>VLOOKUP(F132,[9]毕教同事分值收集!B:Y,24,0)</f>
        <v>21</v>
      </c>
      <c r="AU132" s="63">
        <f t="shared" si="9"/>
        <v>900</v>
      </c>
      <c r="AV132" s="63">
        <f t="shared" si="10"/>
        <v>900</v>
      </c>
      <c r="AW132" s="63">
        <v>0</v>
      </c>
      <c r="AX132" s="63">
        <f t="shared" si="11"/>
        <v>900</v>
      </c>
      <c r="AY132" s="65">
        <v>21</v>
      </c>
    </row>
    <row r="133" spans="1:51">
      <c r="A133" s="4"/>
      <c r="B133" s="4"/>
      <c r="C133" s="5" t="s">
        <v>219</v>
      </c>
      <c r="D133" s="6">
        <v>127</v>
      </c>
      <c r="E133" s="10" t="s">
        <v>254</v>
      </c>
      <c r="F133" s="8" t="str">
        <f>VLOOKUP(E133,[1]需科室上报名单!$A:$B,2,0)</f>
        <v>729L27</v>
      </c>
      <c r="G133" s="6" t="s">
        <v>104</v>
      </c>
      <c r="H133" s="8" t="str">
        <f>VLOOKUP(F133,[3]需科室上报名单!$B:$D,3,0)</f>
        <v>妇产科</v>
      </c>
      <c r="I133" s="8" t="str">
        <f>VLOOKUP(F133,[3]需科室上报名单!$B:$F,5,0)</f>
        <v>2021年</v>
      </c>
      <c r="J133" s="31"/>
      <c r="K133" s="6" t="s">
        <v>106</v>
      </c>
      <c r="L133" s="6">
        <v>0</v>
      </c>
      <c r="M133" s="6">
        <v>0</v>
      </c>
      <c r="N133" s="6">
        <v>0</v>
      </c>
      <c r="O133" s="6">
        <v>120</v>
      </c>
      <c r="P133" s="30">
        <v>0</v>
      </c>
      <c r="Q133" s="30">
        <v>4</v>
      </c>
      <c r="R133" s="30">
        <v>2</v>
      </c>
      <c r="S133" s="30">
        <v>0</v>
      </c>
      <c r="T133" s="30">
        <v>0</v>
      </c>
      <c r="U133" s="43">
        <v>120</v>
      </c>
      <c r="V133" s="96">
        <f>VLOOKUP(F133,[9]毕教同事分值收集!B:X,23,0)</f>
        <v>76.1904761904762</v>
      </c>
      <c r="W133" s="44">
        <v>10</v>
      </c>
      <c r="X133" s="44">
        <v>0</v>
      </c>
      <c r="Y133" s="44">
        <v>30</v>
      </c>
      <c r="Z133" s="44">
        <v>0</v>
      </c>
      <c r="AA133" s="53">
        <v>0</v>
      </c>
      <c r="AB133" s="54">
        <f>VLOOKUP(F133,[9]毕教同事分值收集!B:R,17,0)</f>
        <v>0</v>
      </c>
      <c r="AC133" s="54">
        <f>VLOOKUP(F133,[9]毕教同事分值收集!B:T,19,0)</f>
        <v>0</v>
      </c>
      <c r="AD133" s="54">
        <f>VLOOKUP(F133,[9]毕教同事分值收集!B:V,21,0)</f>
        <v>0</v>
      </c>
      <c r="AE133" s="54">
        <f>VLOOKUP(F133,[9]毕教同事分值收集!B:Q,16,0)</f>
        <v>0</v>
      </c>
      <c r="AF133" s="54">
        <f>VLOOKUP(F133,[9]毕教同事分值收集!B:P,15,0)</f>
        <v>0</v>
      </c>
      <c r="AG133" s="54">
        <f>VLOOKUP(F133,[6]毕教同事分值收集!$B:$M,12,0)</f>
        <v>-60</v>
      </c>
      <c r="AH133" s="54">
        <v>0</v>
      </c>
      <c r="AI133" s="54">
        <v>0</v>
      </c>
      <c r="AJ133" s="54">
        <v>0</v>
      </c>
      <c r="AK133" s="54">
        <v>0</v>
      </c>
      <c r="AL133" s="54">
        <v>0</v>
      </c>
      <c r="AM133" s="58">
        <f t="shared" si="6"/>
        <v>296.190476190476</v>
      </c>
      <c r="AN133" s="54" t="str">
        <f>VLOOKUP(H133,'[2]最终 公布版'!$F:$AL,33,0)</f>
        <v>妇产科</v>
      </c>
      <c r="AO133" s="59">
        <f>SUMPRODUCT(($AN$4:$AN$1113=AN133)*($AM$4:$AM$1113&gt;AM133))+1</f>
        <v>41</v>
      </c>
      <c r="AP133" s="11">
        <f>COUNTIF(AN:AN,AN133)</f>
        <v>45</v>
      </c>
      <c r="AQ133" s="60">
        <f t="shared" si="7"/>
        <v>0.911111111111111</v>
      </c>
      <c r="AR133" s="11">
        <f t="shared" si="8"/>
        <v>0.5</v>
      </c>
      <c r="AS133" s="61">
        <v>1200</v>
      </c>
      <c r="AT133" s="62">
        <f>VLOOKUP(F133,[9]毕教同事分值收集!B:Y,24,0)</f>
        <v>16</v>
      </c>
      <c r="AU133" s="63">
        <f t="shared" si="9"/>
        <v>457.142857142857</v>
      </c>
      <c r="AV133" s="63">
        <f t="shared" si="10"/>
        <v>457</v>
      </c>
      <c r="AW133" s="63">
        <v>0</v>
      </c>
      <c r="AX133" s="63">
        <f t="shared" si="11"/>
        <v>457</v>
      </c>
      <c r="AY133" s="65">
        <v>21</v>
      </c>
    </row>
    <row r="134" spans="1:51">
      <c r="A134" s="4"/>
      <c r="B134" s="4"/>
      <c r="C134" s="5" t="s">
        <v>219</v>
      </c>
      <c r="D134" s="6">
        <v>129</v>
      </c>
      <c r="E134" s="19" t="s">
        <v>255</v>
      </c>
      <c r="F134" s="8" t="str">
        <f>VLOOKUP(E134,[1]需科室上报名单!$A:$B,2,0)</f>
        <v>7AO339</v>
      </c>
      <c r="G134" s="6" t="str">
        <f>VLOOKUP(F134,[3]需科室上报名单!$B:$I,8,0)</f>
        <v>规培研究生</v>
      </c>
      <c r="H134" s="8" t="str">
        <f>VLOOKUP(F134,[3]需科室上报名单!$B:$D,3,0)</f>
        <v>妇产科</v>
      </c>
      <c r="I134" s="8" t="str">
        <f>VLOOKUP(F134,[3]需科室上报名单!$B:$F,5,0)</f>
        <v>2022年</v>
      </c>
      <c r="J134" s="31"/>
      <c r="K134" s="6" t="s">
        <v>106</v>
      </c>
      <c r="L134" s="6">
        <v>0</v>
      </c>
      <c r="M134" s="6">
        <v>0</v>
      </c>
      <c r="N134" s="6">
        <v>0</v>
      </c>
      <c r="O134" s="6">
        <v>120</v>
      </c>
      <c r="P134" s="30">
        <v>0</v>
      </c>
      <c r="Q134" s="30">
        <v>4</v>
      </c>
      <c r="R134" s="30">
        <v>0</v>
      </c>
      <c r="S134" s="30">
        <v>1</v>
      </c>
      <c r="T134" s="30">
        <v>0</v>
      </c>
      <c r="U134" s="43">
        <v>105</v>
      </c>
      <c r="V134" s="44">
        <f>VLOOKUP(F134,[9]毕教同事分值收集!B:X,23,0)</f>
        <v>100</v>
      </c>
      <c r="W134" s="44">
        <v>0</v>
      </c>
      <c r="X134" s="44">
        <v>0</v>
      </c>
      <c r="Y134" s="44">
        <v>0</v>
      </c>
      <c r="Z134" s="44">
        <v>0</v>
      </c>
      <c r="AA134" s="53">
        <v>0</v>
      </c>
      <c r="AB134" s="54">
        <f>VLOOKUP(F134,[9]毕教同事分值收集!B:R,17,0)</f>
        <v>0</v>
      </c>
      <c r="AC134" s="54">
        <f>VLOOKUP(F134,[9]毕教同事分值收集!B:T,19,0)</f>
        <v>0</v>
      </c>
      <c r="AD134" s="54">
        <f>VLOOKUP(F134,[9]毕教同事分值收集!B:V,21,0)</f>
        <v>0</v>
      </c>
      <c r="AE134" s="54">
        <f>VLOOKUP(F134,[9]毕教同事分值收集!B:Q,16,0)</f>
        <v>0</v>
      </c>
      <c r="AF134" s="54">
        <f>VLOOKUP(F134,[9]毕教同事分值收集!B:P,15,0)</f>
        <v>0</v>
      </c>
      <c r="AG134" s="54">
        <f>VLOOKUP(F134,[6]毕教同事分值收集!$B:$M,12,0)</f>
        <v>-40</v>
      </c>
      <c r="AH134" s="54">
        <v>0</v>
      </c>
      <c r="AI134" s="54">
        <v>0</v>
      </c>
      <c r="AJ134" s="54">
        <v>0</v>
      </c>
      <c r="AK134" s="54">
        <v>0</v>
      </c>
      <c r="AL134" s="54">
        <v>0</v>
      </c>
      <c r="AM134" s="58">
        <f t="shared" ref="AM134:AM197" si="12">SUM(L134:O134,U134:AA134,AB134:AJ134)</f>
        <v>285</v>
      </c>
      <c r="AN134" s="54" t="str">
        <f>VLOOKUP(H134,'[2]最终 公布版'!$F:$AL,33,0)</f>
        <v>妇产科</v>
      </c>
      <c r="AO134" s="59">
        <f>SUMPRODUCT(($AN$4:$AN$1113=AN134)*($AM$4:$AM$1113&gt;AM134))+1</f>
        <v>42</v>
      </c>
      <c r="AP134" s="11">
        <f>COUNTIF(AN:AN,AN134)</f>
        <v>45</v>
      </c>
      <c r="AQ134" s="60">
        <f t="shared" ref="AQ134:AQ197" si="13">AO134/AP134</f>
        <v>0.933333333333333</v>
      </c>
      <c r="AR134" s="11">
        <f t="shared" ref="AR134:AR197" si="14">IF(AQ134&lt;=10%,1.5,(IF(AQ134&lt;=40%,1.25,IF(AQ134&lt;=60%,1,IF(AQ134&lt;90%,0.75,0.5)))))</f>
        <v>0.5</v>
      </c>
      <c r="AS134" s="61">
        <v>1200</v>
      </c>
      <c r="AT134" s="62">
        <f>VLOOKUP(F134,[9]毕教同事分值收集!B:Y,24,0)</f>
        <v>21</v>
      </c>
      <c r="AU134" s="63">
        <f t="shared" ref="AU134:AU197" si="15">AS134*AR134*(AT134/AY134)</f>
        <v>600</v>
      </c>
      <c r="AV134" s="63">
        <f t="shared" ref="AV134:AV197" si="16">ROUND(AU134,0)</f>
        <v>600</v>
      </c>
      <c r="AW134" s="63">
        <v>0</v>
      </c>
      <c r="AX134" s="63">
        <f t="shared" ref="AX134:AX197" si="17">AV134+AW134</f>
        <v>600</v>
      </c>
      <c r="AY134" s="65">
        <v>21</v>
      </c>
    </row>
    <row r="135" spans="1:51">
      <c r="A135" s="4"/>
      <c r="B135" s="4"/>
      <c r="C135" s="5" t="s">
        <v>211</v>
      </c>
      <c r="D135" s="6">
        <v>130</v>
      </c>
      <c r="E135" s="84" t="s">
        <v>256</v>
      </c>
      <c r="F135" s="8" t="str">
        <f>VLOOKUP(E135,[1]需科室上报名单!$A:$B,2,0)</f>
        <v>729L26</v>
      </c>
      <c r="G135" s="6" t="s">
        <v>104</v>
      </c>
      <c r="H135" s="84" t="s">
        <v>213</v>
      </c>
      <c r="I135" s="8" t="str">
        <f>VLOOKUP(F135,[3]需科室上报名单!$B:$F,5,0)</f>
        <v>2021年</v>
      </c>
      <c r="J135" s="29"/>
      <c r="K135" s="6" t="s">
        <v>106</v>
      </c>
      <c r="L135" s="6">
        <v>0</v>
      </c>
      <c r="M135" s="6">
        <v>0</v>
      </c>
      <c r="N135" s="6">
        <v>0</v>
      </c>
      <c r="O135" s="6">
        <v>120</v>
      </c>
      <c r="P135" s="30">
        <v>0</v>
      </c>
      <c r="Q135" s="81">
        <v>2</v>
      </c>
      <c r="R135" s="81">
        <v>2</v>
      </c>
      <c r="S135" s="81">
        <v>1</v>
      </c>
      <c r="T135" s="81">
        <v>0</v>
      </c>
      <c r="U135" s="43">
        <v>105</v>
      </c>
      <c r="V135" s="96">
        <f>VLOOKUP(F135,[9]毕教同事分值收集!B:X,23,0)</f>
        <v>47.6190476190476</v>
      </c>
      <c r="W135" s="44">
        <v>0</v>
      </c>
      <c r="X135" s="44">
        <v>20</v>
      </c>
      <c r="Y135" s="44">
        <v>0</v>
      </c>
      <c r="Z135" s="44">
        <v>30</v>
      </c>
      <c r="AA135" s="53">
        <v>0</v>
      </c>
      <c r="AB135" s="54">
        <f>VLOOKUP(F135,[9]毕教同事分值收集!B:R,17,0)</f>
        <v>0</v>
      </c>
      <c r="AC135" s="54">
        <f>VLOOKUP(F135,[9]毕教同事分值收集!B:T,19,0)</f>
        <v>0</v>
      </c>
      <c r="AD135" s="54">
        <f>VLOOKUP(F135,[9]毕教同事分值收集!B:V,21,0)</f>
        <v>0</v>
      </c>
      <c r="AE135" s="54">
        <f>VLOOKUP(F135,[9]毕教同事分值收集!B:Q,16,0)</f>
        <v>0</v>
      </c>
      <c r="AF135" s="54">
        <f>VLOOKUP(F135,[9]毕教同事分值收集!B:P,15,0)</f>
        <v>0</v>
      </c>
      <c r="AG135" s="54">
        <f>VLOOKUP(F135,[6]毕教同事分值收集!$B:$M,12,0)</f>
        <v>-40</v>
      </c>
      <c r="AH135" s="54">
        <v>0</v>
      </c>
      <c r="AI135" s="54">
        <v>0</v>
      </c>
      <c r="AJ135" s="54">
        <v>0</v>
      </c>
      <c r="AK135" s="54">
        <v>0</v>
      </c>
      <c r="AL135" s="54">
        <v>0</v>
      </c>
      <c r="AM135" s="58">
        <f t="shared" si="12"/>
        <v>282.619047619048</v>
      </c>
      <c r="AN135" s="54" t="str">
        <f>VLOOKUP(H135,'[2]最终 公布版'!$F:$AL,33,0)</f>
        <v>妇产科</v>
      </c>
      <c r="AO135" s="59">
        <f>SUMPRODUCT(($AN$4:$AN$1113=AN135)*($AM$4:$AM$1113&gt;AM135))+1</f>
        <v>43</v>
      </c>
      <c r="AP135" s="11">
        <f>COUNTIF(AN:AN,AN135)</f>
        <v>45</v>
      </c>
      <c r="AQ135" s="60">
        <f t="shared" si="13"/>
        <v>0.955555555555556</v>
      </c>
      <c r="AR135" s="11">
        <f t="shared" si="14"/>
        <v>0.5</v>
      </c>
      <c r="AS135" s="61">
        <v>1200</v>
      </c>
      <c r="AT135" s="62">
        <f>VLOOKUP(F135,[9]毕教同事分值收集!B:Y,24,0)</f>
        <v>10</v>
      </c>
      <c r="AU135" s="63">
        <f t="shared" si="15"/>
        <v>285.714285714286</v>
      </c>
      <c r="AV135" s="63">
        <f t="shared" si="16"/>
        <v>286</v>
      </c>
      <c r="AW135" s="63">
        <v>0</v>
      </c>
      <c r="AX135" s="63">
        <f t="shared" si="17"/>
        <v>286</v>
      </c>
      <c r="AY135" s="65">
        <v>21</v>
      </c>
    </row>
    <row r="136" spans="1:51">
      <c r="A136" s="4"/>
      <c r="B136" s="4"/>
      <c r="C136" s="5" t="s">
        <v>219</v>
      </c>
      <c r="D136" s="6">
        <v>131</v>
      </c>
      <c r="E136" s="19" t="s">
        <v>257</v>
      </c>
      <c r="F136" s="8" t="str">
        <f>VLOOKUP(E136,[1]需科室上报名单!$A:$B,2,0)</f>
        <v>7AM384</v>
      </c>
      <c r="G136" s="6" t="str">
        <f>VLOOKUP(F136,[3]需科室上报名单!$B:$I,8,0)</f>
        <v>规培研究生</v>
      </c>
      <c r="H136" s="8" t="str">
        <f>VLOOKUP(F136,[3]需科室上报名单!$B:$D,3,0)</f>
        <v>妇产科</v>
      </c>
      <c r="I136" s="8" t="str">
        <f>VLOOKUP(F136,[3]需科室上报名单!$B:$F,5,0)</f>
        <v>2021年</v>
      </c>
      <c r="J136" s="31"/>
      <c r="K136" s="6" t="s">
        <v>106</v>
      </c>
      <c r="L136" s="6">
        <v>0</v>
      </c>
      <c r="M136" s="6">
        <v>0</v>
      </c>
      <c r="N136" s="6">
        <v>0</v>
      </c>
      <c r="O136" s="6">
        <v>120</v>
      </c>
      <c r="P136" s="30">
        <v>0</v>
      </c>
      <c r="Q136" s="30">
        <v>0</v>
      </c>
      <c r="R136" s="30">
        <v>0</v>
      </c>
      <c r="S136" s="30">
        <v>0</v>
      </c>
      <c r="T136" s="30">
        <v>0</v>
      </c>
      <c r="U136" s="43">
        <v>0</v>
      </c>
      <c r="V136" s="44">
        <f>VLOOKUP(F136,[9]毕教同事分值收集!B:X,23,0)</f>
        <v>100</v>
      </c>
      <c r="W136" s="44">
        <v>10</v>
      </c>
      <c r="X136" s="44">
        <v>0</v>
      </c>
      <c r="Y136" s="44">
        <v>0</v>
      </c>
      <c r="Z136" s="44">
        <v>0</v>
      </c>
      <c r="AA136" s="53">
        <v>0</v>
      </c>
      <c r="AB136" s="54">
        <f>VLOOKUP(F136,[9]毕教同事分值收集!B:R,17,0)</f>
        <v>0</v>
      </c>
      <c r="AC136" s="54">
        <f>VLOOKUP(F136,[9]毕教同事分值收集!B:T,19,0)</f>
        <v>0</v>
      </c>
      <c r="AD136" s="54">
        <f>VLOOKUP(F136,[9]毕教同事分值收集!B:V,21,0)</f>
        <v>0</v>
      </c>
      <c r="AE136" s="54">
        <f>VLOOKUP(F136,[9]毕教同事分值收集!B:Q,16,0)</f>
        <v>0</v>
      </c>
      <c r="AF136" s="54">
        <f>VLOOKUP(F136,[9]毕教同事分值收集!B:P,15,0)</f>
        <v>0</v>
      </c>
      <c r="AG136" s="54">
        <f>VLOOKUP(F136,[6]毕教同事分值收集!$B:$M,12,0)</f>
        <v>-60</v>
      </c>
      <c r="AH136" s="54">
        <v>0</v>
      </c>
      <c r="AI136" s="54">
        <v>0</v>
      </c>
      <c r="AJ136" s="54">
        <v>0</v>
      </c>
      <c r="AK136" s="54">
        <v>0</v>
      </c>
      <c r="AL136" s="54">
        <v>0</v>
      </c>
      <c r="AM136" s="58">
        <f t="shared" si="12"/>
        <v>170</v>
      </c>
      <c r="AN136" s="54" t="str">
        <f>VLOOKUP(H136,'[2]最终 公布版'!$F:$AL,33,0)</f>
        <v>妇产科</v>
      </c>
      <c r="AO136" s="59">
        <f>SUMPRODUCT(($AN$4:$AN$1113=AN136)*($AM$4:$AM$1113&gt;AM136))+1</f>
        <v>44</v>
      </c>
      <c r="AP136" s="11">
        <f>COUNTIF(AN:AN,AN136)</f>
        <v>45</v>
      </c>
      <c r="AQ136" s="60">
        <f t="shared" si="13"/>
        <v>0.977777777777778</v>
      </c>
      <c r="AR136" s="11">
        <f t="shared" si="14"/>
        <v>0.5</v>
      </c>
      <c r="AS136" s="61">
        <v>1200</v>
      </c>
      <c r="AT136" s="62">
        <f>VLOOKUP(F136,[9]毕教同事分值收集!B:Y,24,0)</f>
        <v>21</v>
      </c>
      <c r="AU136" s="63">
        <f t="shared" si="15"/>
        <v>600</v>
      </c>
      <c r="AV136" s="63">
        <f t="shared" si="16"/>
        <v>600</v>
      </c>
      <c r="AW136" s="63">
        <v>0</v>
      </c>
      <c r="AX136" s="63">
        <f t="shared" si="17"/>
        <v>600</v>
      </c>
      <c r="AY136" s="65">
        <v>21</v>
      </c>
    </row>
    <row r="137" spans="1:51">
      <c r="A137" s="4"/>
      <c r="B137" s="4"/>
      <c r="C137" s="5" t="s">
        <v>219</v>
      </c>
      <c r="D137" s="6">
        <v>132</v>
      </c>
      <c r="E137" s="10" t="s">
        <v>258</v>
      </c>
      <c r="F137" s="8" t="str">
        <f>VLOOKUP(E137,[1]需科室上报名单!$A:$B,2,0)</f>
        <v>732L21</v>
      </c>
      <c r="G137" s="6" t="s">
        <v>104</v>
      </c>
      <c r="H137" s="8" t="str">
        <f>VLOOKUP(F137,[3]需科室上报名单!$B:$D,3,0)</f>
        <v>妇产科</v>
      </c>
      <c r="I137" s="8" t="str">
        <f>VLOOKUP(F137,[3]需科室上报名单!$B:$F,5,0)</f>
        <v>2022年</v>
      </c>
      <c r="J137" s="31"/>
      <c r="K137" s="6" t="s">
        <v>106</v>
      </c>
      <c r="L137" s="6">
        <v>0</v>
      </c>
      <c r="M137" s="6">
        <v>0</v>
      </c>
      <c r="N137" s="6">
        <v>0</v>
      </c>
      <c r="O137" s="6">
        <v>120</v>
      </c>
      <c r="P137" s="30">
        <v>0</v>
      </c>
      <c r="Q137" s="30">
        <v>0</v>
      </c>
      <c r="R137" s="30">
        <v>0</v>
      </c>
      <c r="S137" s="30">
        <v>0</v>
      </c>
      <c r="T137" s="30">
        <v>0</v>
      </c>
      <c r="U137" s="43">
        <v>0</v>
      </c>
      <c r="V137" s="96">
        <f>VLOOKUP(F137,[9]毕教同事分值收集!B:X,23,0)</f>
        <v>52.3809523809524</v>
      </c>
      <c r="W137" s="44">
        <v>0</v>
      </c>
      <c r="X137" s="44">
        <v>0</v>
      </c>
      <c r="Y137" s="44">
        <v>30</v>
      </c>
      <c r="Z137" s="44">
        <v>0</v>
      </c>
      <c r="AA137" s="53">
        <v>0</v>
      </c>
      <c r="AB137" s="54">
        <f>VLOOKUP(F137,[9]毕教同事分值收集!B:R,17,0)</f>
        <v>0</v>
      </c>
      <c r="AC137" s="54">
        <f>VLOOKUP(F137,[9]毕教同事分值收集!B:T,19,0)</f>
        <v>0</v>
      </c>
      <c r="AD137" s="54">
        <f>VLOOKUP(F137,[9]毕教同事分值收集!B:V,21,0)</f>
        <v>0</v>
      </c>
      <c r="AE137" s="54">
        <f>VLOOKUP(F137,[9]毕教同事分值收集!B:Q,16,0)</f>
        <v>0</v>
      </c>
      <c r="AF137" s="54">
        <f>VLOOKUP(F137,[9]毕教同事分值收集!B:P,15,0)</f>
        <v>0</v>
      </c>
      <c r="AG137" s="54">
        <f>VLOOKUP(F137,[6]毕教同事分值收集!$B:$M,12,0)</f>
        <v>-60</v>
      </c>
      <c r="AH137" s="54">
        <v>0</v>
      </c>
      <c r="AI137" s="54">
        <v>0</v>
      </c>
      <c r="AJ137" s="54">
        <v>0</v>
      </c>
      <c r="AK137" s="54">
        <v>0</v>
      </c>
      <c r="AL137" s="54">
        <v>0</v>
      </c>
      <c r="AM137" s="58">
        <f t="shared" si="12"/>
        <v>142.380952380952</v>
      </c>
      <c r="AN137" s="54" t="str">
        <f>VLOOKUP(H137,'[2]最终 公布版'!$F:$AL,33,0)</f>
        <v>妇产科</v>
      </c>
      <c r="AO137" s="59">
        <f>SUMPRODUCT(($AN$4:$AN$1113=AN137)*($AM$4:$AM$1113&gt;AM137))+1</f>
        <v>45</v>
      </c>
      <c r="AP137" s="11">
        <f>COUNTIF(AN:AN,AN137)</f>
        <v>45</v>
      </c>
      <c r="AQ137" s="60">
        <f t="shared" si="13"/>
        <v>1</v>
      </c>
      <c r="AR137" s="11">
        <f t="shared" si="14"/>
        <v>0.5</v>
      </c>
      <c r="AS137" s="61">
        <v>1200</v>
      </c>
      <c r="AT137" s="62">
        <f>VLOOKUP(F137,[9]毕教同事分值收集!B:Y,24,0)</f>
        <v>11</v>
      </c>
      <c r="AU137" s="63">
        <f t="shared" si="15"/>
        <v>314.285714285714</v>
      </c>
      <c r="AV137" s="63">
        <f t="shared" si="16"/>
        <v>314</v>
      </c>
      <c r="AW137" s="63">
        <v>0</v>
      </c>
      <c r="AX137" s="63">
        <f t="shared" si="17"/>
        <v>314</v>
      </c>
      <c r="AY137" s="65">
        <v>21</v>
      </c>
    </row>
    <row r="138" spans="1:51">
      <c r="A138" s="4"/>
      <c r="B138" s="4"/>
      <c r="C138" s="5" t="s">
        <v>259</v>
      </c>
      <c r="D138" s="6">
        <v>133</v>
      </c>
      <c r="E138" s="85" t="s">
        <v>260</v>
      </c>
      <c r="F138" s="8" t="str">
        <f>VLOOKUP(E138,[1]需科室上报名单!$A:$B,2,0)</f>
        <v>731L06</v>
      </c>
      <c r="G138" s="6" t="s">
        <v>104</v>
      </c>
      <c r="H138" s="8" t="str">
        <f>VLOOKUP(F138,[3]需科室上报名单!$B:$D,3,0)</f>
        <v>骨科</v>
      </c>
      <c r="I138" s="8" t="str">
        <f>VLOOKUP(F138,[3]需科室上报名单!$B:$F,5,0)</f>
        <v>2022年</v>
      </c>
      <c r="J138" s="31"/>
      <c r="K138" s="6" t="s">
        <v>106</v>
      </c>
      <c r="L138" s="6">
        <v>0</v>
      </c>
      <c r="M138" s="6">
        <v>0</v>
      </c>
      <c r="N138" s="6">
        <v>0</v>
      </c>
      <c r="O138" s="6">
        <v>160</v>
      </c>
      <c r="P138" s="30">
        <v>0</v>
      </c>
      <c r="Q138" s="30">
        <v>3</v>
      </c>
      <c r="R138" s="30">
        <v>0</v>
      </c>
      <c r="S138" s="30">
        <v>0</v>
      </c>
      <c r="T138" s="30">
        <v>0</v>
      </c>
      <c r="U138" s="43">
        <v>60</v>
      </c>
      <c r="V138" s="44">
        <f>VLOOKUP(F138,[9]毕教同事分值收集!B:X,23,0)</f>
        <v>100</v>
      </c>
      <c r="W138" s="44">
        <v>10</v>
      </c>
      <c r="X138" s="44">
        <v>80</v>
      </c>
      <c r="Y138" s="44">
        <v>60</v>
      </c>
      <c r="Z138" s="44">
        <v>120</v>
      </c>
      <c r="AA138" s="53">
        <v>0</v>
      </c>
      <c r="AB138" s="54">
        <f>VLOOKUP(F138,[9]毕教同事分值收集!B:R,17,0)</f>
        <v>100</v>
      </c>
      <c r="AC138" s="54">
        <f>VLOOKUP(F138,[9]毕教同事分值收集!B:T,19,0)</f>
        <v>150</v>
      </c>
      <c r="AD138" s="54">
        <f>VLOOKUP(F138,[9]毕教同事分值收集!B:V,21,0)</f>
        <v>100</v>
      </c>
      <c r="AE138" s="54">
        <f>VLOOKUP(F138,[9]毕教同事分值收集!B:Q,16,0)</f>
        <v>0</v>
      </c>
      <c r="AF138" s="54">
        <f>VLOOKUP(F138,[9]毕教同事分值收集!B:P,15,0)</f>
        <v>0</v>
      </c>
      <c r="AG138" s="54">
        <f>VLOOKUP(F138,[6]毕教同事分值收集!$B:$M,12,0)</f>
        <v>0</v>
      </c>
      <c r="AH138" s="54">
        <v>0</v>
      </c>
      <c r="AI138" s="54">
        <v>0</v>
      </c>
      <c r="AJ138" s="54">
        <v>0</v>
      </c>
      <c r="AK138" s="54">
        <v>0</v>
      </c>
      <c r="AL138" s="54">
        <v>0</v>
      </c>
      <c r="AM138" s="58">
        <f t="shared" si="12"/>
        <v>940</v>
      </c>
      <c r="AN138" s="54" t="str">
        <f>VLOOKUP(H138,'[2]最终 公布版'!$F:$AL,33,0)</f>
        <v>骨科</v>
      </c>
      <c r="AO138" s="59">
        <f>SUMPRODUCT(($AN$4:$AN$1113=AN138)*($AM$4:$AM$1113&gt;AM138))+1</f>
        <v>1</v>
      </c>
      <c r="AP138" s="11">
        <f>COUNTIF(AN:AN,AN138)</f>
        <v>42</v>
      </c>
      <c r="AQ138" s="60">
        <f t="shared" si="13"/>
        <v>0.0238095238095238</v>
      </c>
      <c r="AR138" s="11">
        <f t="shared" si="14"/>
        <v>1.5</v>
      </c>
      <c r="AS138" s="61">
        <v>1200</v>
      </c>
      <c r="AT138" s="62">
        <f>VLOOKUP(F138,[9]毕教同事分值收集!B:Y,24,0)</f>
        <v>21</v>
      </c>
      <c r="AU138" s="63">
        <f t="shared" si="15"/>
        <v>1800</v>
      </c>
      <c r="AV138" s="63">
        <f t="shared" si="16"/>
        <v>1800</v>
      </c>
      <c r="AW138" s="63">
        <v>0</v>
      </c>
      <c r="AX138" s="63">
        <f t="shared" si="17"/>
        <v>1800</v>
      </c>
      <c r="AY138" s="65">
        <v>21</v>
      </c>
    </row>
    <row r="139" spans="1:51">
      <c r="A139" s="4"/>
      <c r="B139" s="4"/>
      <c r="C139" s="5" t="s">
        <v>261</v>
      </c>
      <c r="D139" s="6">
        <v>134</v>
      </c>
      <c r="E139" s="86" t="s">
        <v>262</v>
      </c>
      <c r="F139" s="8" t="str">
        <f>VLOOKUP(E139,[1]需科室上报名单!$A:$B,2,0)</f>
        <v>7AM289</v>
      </c>
      <c r="G139" s="6" t="str">
        <f>VLOOKUP(F139,[3]需科室上报名单!$B:$I,8,0)</f>
        <v>规培研究生</v>
      </c>
      <c r="H139" s="8" t="str">
        <f>VLOOKUP(F139,[3]需科室上报名单!$B:$D,3,0)</f>
        <v>骨科</v>
      </c>
      <c r="I139" s="8" t="str">
        <f>VLOOKUP(F139,[3]需科室上报名单!$B:$F,5,0)</f>
        <v>2021年</v>
      </c>
      <c r="J139" s="31"/>
      <c r="K139" s="93" t="s">
        <v>106</v>
      </c>
      <c r="L139" s="86">
        <v>0</v>
      </c>
      <c r="M139" s="86">
        <v>0</v>
      </c>
      <c r="N139" s="86">
        <v>0</v>
      </c>
      <c r="O139" s="86">
        <v>160</v>
      </c>
      <c r="P139" s="94">
        <v>0</v>
      </c>
      <c r="Q139" s="94">
        <v>3</v>
      </c>
      <c r="R139" s="94">
        <v>0</v>
      </c>
      <c r="S139" s="94">
        <v>0</v>
      </c>
      <c r="T139" s="94">
        <v>1</v>
      </c>
      <c r="U139" s="97">
        <v>85</v>
      </c>
      <c r="V139" s="44">
        <f>VLOOKUP(F139,[9]毕教同事分值收集!B:X,23,0)</f>
        <v>100</v>
      </c>
      <c r="W139" s="98">
        <v>10</v>
      </c>
      <c r="X139" s="98">
        <v>60</v>
      </c>
      <c r="Y139" s="98">
        <v>30</v>
      </c>
      <c r="Z139" s="98">
        <v>60</v>
      </c>
      <c r="AA139" s="102">
        <v>80</v>
      </c>
      <c r="AB139" s="54">
        <f>VLOOKUP(F139,[9]毕教同事分值收集!B:R,17,0)</f>
        <v>100</v>
      </c>
      <c r="AC139" s="54">
        <f>VLOOKUP(F139,[9]毕教同事分值收集!B:T,19,0)</f>
        <v>150</v>
      </c>
      <c r="AD139" s="54">
        <f>VLOOKUP(F139,[9]毕教同事分值收集!B:V,21,0)</f>
        <v>100</v>
      </c>
      <c r="AE139" s="54">
        <f>VLOOKUP(F139,[9]毕教同事分值收集!B:Q,16,0)</f>
        <v>0</v>
      </c>
      <c r="AF139" s="54">
        <f>VLOOKUP(F139,[9]毕教同事分值收集!B:P,15,0)</f>
        <v>0</v>
      </c>
      <c r="AG139" s="54">
        <f>VLOOKUP(F139,[6]毕教同事分值收集!$B:$M,12,0)</f>
        <v>0</v>
      </c>
      <c r="AH139" s="54">
        <v>0</v>
      </c>
      <c r="AI139" s="54">
        <v>0</v>
      </c>
      <c r="AJ139" s="54">
        <v>0</v>
      </c>
      <c r="AK139" s="54">
        <v>0</v>
      </c>
      <c r="AL139" s="54">
        <v>0</v>
      </c>
      <c r="AM139" s="58">
        <f t="shared" si="12"/>
        <v>935</v>
      </c>
      <c r="AN139" s="54" t="str">
        <f>VLOOKUP(H139,'[2]最终 公布版'!$F:$AL,33,0)</f>
        <v>骨科</v>
      </c>
      <c r="AO139" s="59">
        <f>SUMPRODUCT(($AN$4:$AN$1113=AN139)*($AM$4:$AM$1113&gt;AM139))+1</f>
        <v>2</v>
      </c>
      <c r="AP139" s="11">
        <f>COUNTIF(AN:AN,AN139)</f>
        <v>42</v>
      </c>
      <c r="AQ139" s="60">
        <f t="shared" si="13"/>
        <v>0.0476190476190476</v>
      </c>
      <c r="AR139" s="11">
        <f t="shared" si="14"/>
        <v>1.5</v>
      </c>
      <c r="AS139" s="61">
        <v>1200</v>
      </c>
      <c r="AT139" s="62">
        <f>VLOOKUP(F139,[9]毕教同事分值收集!B:Y,24,0)</f>
        <v>21</v>
      </c>
      <c r="AU139" s="63">
        <f t="shared" si="15"/>
        <v>1800</v>
      </c>
      <c r="AV139" s="63">
        <f t="shared" si="16"/>
        <v>1800</v>
      </c>
      <c r="AW139" s="63">
        <v>0</v>
      </c>
      <c r="AX139" s="63">
        <f t="shared" si="17"/>
        <v>1800</v>
      </c>
      <c r="AY139" s="65">
        <v>21</v>
      </c>
    </row>
    <row r="140" spans="1:51">
      <c r="A140" s="4"/>
      <c r="B140" s="4"/>
      <c r="C140" s="5" t="s">
        <v>120</v>
      </c>
      <c r="D140" s="6">
        <v>135</v>
      </c>
      <c r="E140" s="7" t="s">
        <v>263</v>
      </c>
      <c r="F140" s="8">
        <f>VLOOKUP(E140,[1]需科室上报名单!$A:$B,2,0)</f>
        <v>622022</v>
      </c>
      <c r="G140" s="6" t="s">
        <v>104</v>
      </c>
      <c r="H140" s="8" t="str">
        <f>VLOOKUP(F140,[3]需科室上报名单!$B:$D,3,0)</f>
        <v>骨科</v>
      </c>
      <c r="I140" s="8" t="str">
        <f>VLOOKUP(F140,[3]需科室上报名单!$B:$F,5,0)</f>
        <v>2022年</v>
      </c>
      <c r="J140" s="31"/>
      <c r="K140" s="6" t="s">
        <v>106</v>
      </c>
      <c r="L140" s="6">
        <v>0</v>
      </c>
      <c r="M140" s="6">
        <v>0</v>
      </c>
      <c r="N140" s="6">
        <v>0</v>
      </c>
      <c r="O140" s="6">
        <v>160</v>
      </c>
      <c r="P140" s="30">
        <v>0</v>
      </c>
      <c r="Q140" s="45">
        <v>1</v>
      </c>
      <c r="R140" s="45">
        <v>0</v>
      </c>
      <c r="S140" s="45">
        <v>0</v>
      </c>
      <c r="T140" s="45">
        <v>0</v>
      </c>
      <c r="U140" s="43">
        <v>20</v>
      </c>
      <c r="V140" s="44">
        <f>VLOOKUP(F140,[9]毕教同事分值收集!B:X,23,0)</f>
        <v>100</v>
      </c>
      <c r="W140" s="44">
        <v>10</v>
      </c>
      <c r="X140" s="44">
        <v>80</v>
      </c>
      <c r="Y140" s="44">
        <v>120</v>
      </c>
      <c r="Z140" s="44">
        <v>90</v>
      </c>
      <c r="AA140" s="53">
        <v>0</v>
      </c>
      <c r="AB140" s="54">
        <f>VLOOKUP(F140,[9]毕教同事分值收集!B:R,17,0)</f>
        <v>100</v>
      </c>
      <c r="AC140" s="54">
        <f>VLOOKUP(F140,[9]毕教同事分值收集!B:T,19,0)</f>
        <v>150</v>
      </c>
      <c r="AD140" s="54">
        <f>VLOOKUP(F140,[9]毕教同事分值收集!B:V,21,0)</f>
        <v>100</v>
      </c>
      <c r="AE140" s="54">
        <f>VLOOKUP(F140,[9]毕教同事分值收集!B:Q,16,0)</f>
        <v>0</v>
      </c>
      <c r="AF140" s="54">
        <f>VLOOKUP(F140,[9]毕教同事分值收集!B:P,15,0)</f>
        <v>0</v>
      </c>
      <c r="AG140" s="54">
        <f>VLOOKUP(F140,[6]毕教同事分值收集!$B:$M,12,0)</f>
        <v>0</v>
      </c>
      <c r="AH140" s="54">
        <v>0</v>
      </c>
      <c r="AI140" s="54">
        <v>0</v>
      </c>
      <c r="AJ140" s="54">
        <v>0</v>
      </c>
      <c r="AK140" s="54">
        <v>0</v>
      </c>
      <c r="AL140" s="54">
        <v>0</v>
      </c>
      <c r="AM140" s="58">
        <f t="shared" si="12"/>
        <v>930</v>
      </c>
      <c r="AN140" s="54" t="str">
        <f>VLOOKUP(H140,'[2]最终 公布版'!$F:$AL,33,0)</f>
        <v>骨科</v>
      </c>
      <c r="AO140" s="59">
        <f>SUMPRODUCT(($AN$4:$AN$1113=AN140)*($AM$4:$AM$1113&gt;AM140))+1</f>
        <v>3</v>
      </c>
      <c r="AP140" s="11">
        <f>COUNTIF(AN:AN,AN140)</f>
        <v>42</v>
      </c>
      <c r="AQ140" s="60">
        <f t="shared" si="13"/>
        <v>0.0714285714285714</v>
      </c>
      <c r="AR140" s="11">
        <f t="shared" si="14"/>
        <v>1.5</v>
      </c>
      <c r="AS140" s="61">
        <v>1200</v>
      </c>
      <c r="AT140" s="62">
        <f>VLOOKUP(F140,[9]毕教同事分值收集!B:Y,24,0)</f>
        <v>21</v>
      </c>
      <c r="AU140" s="63">
        <f t="shared" si="15"/>
        <v>1800</v>
      </c>
      <c r="AV140" s="63">
        <f t="shared" si="16"/>
        <v>1800</v>
      </c>
      <c r="AW140" s="63">
        <v>0</v>
      </c>
      <c r="AX140" s="63">
        <f t="shared" si="17"/>
        <v>1800</v>
      </c>
      <c r="AY140" s="65">
        <v>21</v>
      </c>
    </row>
    <row r="141" ht="16.5" spans="1:51">
      <c r="A141" s="4"/>
      <c r="B141" s="4" t="s">
        <v>264</v>
      </c>
      <c r="C141" s="5" t="s">
        <v>265</v>
      </c>
      <c r="D141" s="6">
        <v>148</v>
      </c>
      <c r="E141" s="87" t="s">
        <v>266</v>
      </c>
      <c r="F141" s="8" t="str">
        <f>VLOOKUP(E141,[1]需科室上报名单!$A:$B,2,0)</f>
        <v>7AM282</v>
      </c>
      <c r="G141" s="6" t="str">
        <f>VLOOKUP(F141,[3]需科室上报名单!$B:$I,8,0)</f>
        <v>规培研究生</v>
      </c>
      <c r="H141" s="8" t="str">
        <f>VLOOKUP(F141,[3]需科室上报名单!$B:$D,3,0)</f>
        <v>骨科</v>
      </c>
      <c r="I141" s="8" t="str">
        <f>VLOOKUP(F141,[3]需科室上报名单!$B:$F,5,0)</f>
        <v>2021年</v>
      </c>
      <c r="J141" s="29"/>
      <c r="K141" s="6" t="s">
        <v>106</v>
      </c>
      <c r="L141" s="6">
        <v>0</v>
      </c>
      <c r="M141" s="6">
        <v>0</v>
      </c>
      <c r="N141" s="36">
        <v>0</v>
      </c>
      <c r="O141" s="6">
        <v>160</v>
      </c>
      <c r="P141" s="30">
        <v>0</v>
      </c>
      <c r="Q141" s="30">
        <v>4</v>
      </c>
      <c r="R141" s="30">
        <v>1</v>
      </c>
      <c r="S141" s="30">
        <v>0</v>
      </c>
      <c r="T141" s="30">
        <v>0</v>
      </c>
      <c r="U141" s="43">
        <v>100</v>
      </c>
      <c r="V141" s="44">
        <f>VLOOKUP(F141,[9]毕教同事分值收集!B:X,23,0)</f>
        <v>100</v>
      </c>
      <c r="W141" s="44">
        <v>10</v>
      </c>
      <c r="X141" s="44">
        <v>40</v>
      </c>
      <c r="Y141" s="44">
        <v>60</v>
      </c>
      <c r="Z141" s="44">
        <v>60</v>
      </c>
      <c r="AA141" s="53">
        <v>0</v>
      </c>
      <c r="AB141" s="54">
        <f>VLOOKUP(F141,[9]毕教同事分值收集!B:R,17,0)</f>
        <v>100</v>
      </c>
      <c r="AC141" s="54">
        <f>VLOOKUP(F141,[9]毕教同事分值收集!B:T,19,0)</f>
        <v>150</v>
      </c>
      <c r="AD141" s="103">
        <v>100</v>
      </c>
      <c r="AE141" s="54">
        <f>VLOOKUP(F141,[9]毕教同事分值收集!B:Q,16,0)</f>
        <v>0</v>
      </c>
      <c r="AF141" s="54">
        <f>VLOOKUP(F141,[9]毕教同事分值收集!B:P,15,0)</f>
        <v>0</v>
      </c>
      <c r="AG141" s="54">
        <f>VLOOKUP(F141,[6]毕教同事分值收集!$B:$M,12,0)</f>
        <v>-20</v>
      </c>
      <c r="AH141" s="54">
        <v>0</v>
      </c>
      <c r="AI141" s="54">
        <v>0</v>
      </c>
      <c r="AJ141" s="54">
        <v>0</v>
      </c>
      <c r="AK141" s="54">
        <v>0</v>
      </c>
      <c r="AL141" s="54">
        <v>0</v>
      </c>
      <c r="AM141" s="58">
        <f t="shared" si="12"/>
        <v>860</v>
      </c>
      <c r="AN141" s="54" t="str">
        <f>VLOOKUP(H141,'[2]最终 公布版'!$F:$AL,33,0)</f>
        <v>骨科</v>
      </c>
      <c r="AO141" s="59">
        <f>SUMPRODUCT(($AN$4:$AN$1113=AN141)*($AM$4:$AM$1113&gt;AM141))+1</f>
        <v>4</v>
      </c>
      <c r="AP141" s="11">
        <f>COUNTIF(AN:AN,AN141)</f>
        <v>42</v>
      </c>
      <c r="AQ141" s="60">
        <f t="shared" si="13"/>
        <v>0.0952380952380952</v>
      </c>
      <c r="AR141" s="11">
        <f t="shared" si="14"/>
        <v>1.5</v>
      </c>
      <c r="AS141" s="61">
        <v>1200</v>
      </c>
      <c r="AT141" s="62">
        <f>VLOOKUP(F141,[9]毕教同事分值收集!B:Y,24,0)</f>
        <v>21</v>
      </c>
      <c r="AU141" s="63">
        <f t="shared" si="15"/>
        <v>1800</v>
      </c>
      <c r="AV141" s="63">
        <f t="shared" si="16"/>
        <v>1800</v>
      </c>
      <c r="AW141" s="63">
        <v>0</v>
      </c>
      <c r="AX141" s="63">
        <f t="shared" si="17"/>
        <v>1800</v>
      </c>
      <c r="AY141" s="65">
        <v>21</v>
      </c>
    </row>
    <row r="142" spans="1:51">
      <c r="A142" s="4"/>
      <c r="B142" s="4"/>
      <c r="C142" s="5" t="s">
        <v>261</v>
      </c>
      <c r="D142" s="6">
        <v>136</v>
      </c>
      <c r="E142" s="86" t="s">
        <v>267</v>
      </c>
      <c r="F142" s="8" t="str">
        <f>VLOOKUP(E142,[1]需科室上报名单!$A:$B,2,0)</f>
        <v>7AK301</v>
      </c>
      <c r="G142" s="6" t="str">
        <f>VLOOKUP(F142,[3]需科室上报名单!$B:$I,8,0)</f>
        <v>规培研究生</v>
      </c>
      <c r="H142" s="8" t="str">
        <f>VLOOKUP(F142,[3]需科室上报名单!$B:$D,3,0)</f>
        <v>骨科</v>
      </c>
      <c r="I142" s="8" t="str">
        <f>VLOOKUP(F142,[3]需科室上报名单!$B:$F,5,0)</f>
        <v>2020年</v>
      </c>
      <c r="J142" s="31"/>
      <c r="K142" s="93" t="s">
        <v>106</v>
      </c>
      <c r="L142" s="86">
        <v>0</v>
      </c>
      <c r="M142" s="86">
        <v>0</v>
      </c>
      <c r="N142" s="86">
        <v>0</v>
      </c>
      <c r="O142" s="86">
        <v>160</v>
      </c>
      <c r="P142" s="94">
        <v>0</v>
      </c>
      <c r="Q142" s="94">
        <v>5</v>
      </c>
      <c r="R142" s="94">
        <v>0</v>
      </c>
      <c r="S142" s="94">
        <v>0</v>
      </c>
      <c r="T142" s="94">
        <v>0</v>
      </c>
      <c r="U142" s="97">
        <v>100</v>
      </c>
      <c r="V142" s="44">
        <f>VLOOKUP(F142,[9]毕教同事分值收集!B:X,23,0)</f>
        <v>100</v>
      </c>
      <c r="W142" s="98">
        <v>0</v>
      </c>
      <c r="X142" s="98">
        <v>60</v>
      </c>
      <c r="Y142" s="98">
        <v>30</v>
      </c>
      <c r="Z142" s="98">
        <v>60</v>
      </c>
      <c r="AA142" s="102">
        <v>60</v>
      </c>
      <c r="AB142" s="54">
        <f>VLOOKUP(F142,[9]毕教同事分值收集!B:R,17,0)</f>
        <v>100</v>
      </c>
      <c r="AC142" s="54">
        <f>VLOOKUP(F142,[9]毕教同事分值收集!B:T,19,0)</f>
        <v>150</v>
      </c>
      <c r="AD142" s="54">
        <f>VLOOKUP(F142,[9]毕教同事分值收集!B:V,21,0)</f>
        <v>100</v>
      </c>
      <c r="AE142" s="54">
        <f>VLOOKUP(F142,[9]毕教同事分值收集!B:Q,16,0)</f>
        <v>0</v>
      </c>
      <c r="AF142" s="54">
        <f>VLOOKUP(F142,[9]毕教同事分值收集!B:P,15,0)</f>
        <v>0</v>
      </c>
      <c r="AG142" s="54">
        <f>VLOOKUP(F142,[6]毕教同事分值收集!$B:$M,12,0)</f>
        <v>-60</v>
      </c>
      <c r="AH142" s="54">
        <v>0</v>
      </c>
      <c r="AI142" s="54">
        <v>0</v>
      </c>
      <c r="AJ142" s="54">
        <v>0</v>
      </c>
      <c r="AK142" s="54">
        <v>0</v>
      </c>
      <c r="AL142" s="54">
        <v>0</v>
      </c>
      <c r="AM142" s="58">
        <f t="shared" si="12"/>
        <v>860</v>
      </c>
      <c r="AN142" s="54" t="str">
        <f>VLOOKUP(H142,'[2]最终 公布版'!$F:$AL,33,0)</f>
        <v>骨科</v>
      </c>
      <c r="AO142" s="59">
        <f>SUMPRODUCT(($AN$4:$AN$1113=AN142)*($AM$4:$AM$1113&gt;AM142))+1</f>
        <v>4</v>
      </c>
      <c r="AP142" s="11">
        <f>COUNTIF(AN:AN,AN142)</f>
        <v>42</v>
      </c>
      <c r="AQ142" s="60">
        <f t="shared" si="13"/>
        <v>0.0952380952380952</v>
      </c>
      <c r="AR142" s="11">
        <f t="shared" si="14"/>
        <v>1.5</v>
      </c>
      <c r="AS142" s="61">
        <v>1200</v>
      </c>
      <c r="AT142" s="62">
        <f>VLOOKUP(F142,[9]毕教同事分值收集!B:Y,24,0)</f>
        <v>21</v>
      </c>
      <c r="AU142" s="63">
        <f t="shared" si="15"/>
        <v>1800</v>
      </c>
      <c r="AV142" s="63">
        <f t="shared" si="16"/>
        <v>1800</v>
      </c>
      <c r="AW142" s="63">
        <v>0</v>
      </c>
      <c r="AX142" s="63">
        <f t="shared" si="17"/>
        <v>1800</v>
      </c>
      <c r="AY142" s="65">
        <v>21</v>
      </c>
    </row>
    <row r="143" spans="1:51">
      <c r="A143" s="4"/>
      <c r="B143" s="4"/>
      <c r="C143" s="5" t="s">
        <v>261</v>
      </c>
      <c r="D143" s="6">
        <v>137</v>
      </c>
      <c r="E143" s="86" t="s">
        <v>268</v>
      </c>
      <c r="F143" s="8" t="str">
        <f>VLOOKUP(E143,[1]需科室上报名单!$A:$B,2,0)</f>
        <v>7AK303</v>
      </c>
      <c r="G143" s="6" t="str">
        <f>VLOOKUP(F143,[3]需科室上报名单!$B:$I,8,0)</f>
        <v>规培研究生</v>
      </c>
      <c r="H143" s="8" t="str">
        <f>VLOOKUP(F143,[3]需科室上报名单!$B:$D,3,0)</f>
        <v>骨科</v>
      </c>
      <c r="I143" s="8" t="str">
        <f>VLOOKUP(F143,[3]需科室上报名单!$B:$F,5,0)</f>
        <v>2020年</v>
      </c>
      <c r="J143" s="31"/>
      <c r="K143" s="93" t="s">
        <v>106</v>
      </c>
      <c r="L143" s="86">
        <v>0</v>
      </c>
      <c r="M143" s="86">
        <v>0</v>
      </c>
      <c r="N143" s="86">
        <v>0</v>
      </c>
      <c r="O143" s="86">
        <v>160</v>
      </c>
      <c r="P143" s="94">
        <v>0</v>
      </c>
      <c r="Q143" s="94">
        <v>6</v>
      </c>
      <c r="R143" s="94">
        <v>0</v>
      </c>
      <c r="S143" s="94">
        <v>0</v>
      </c>
      <c r="T143" s="94">
        <v>0</v>
      </c>
      <c r="U143" s="97">
        <v>120</v>
      </c>
      <c r="V143" s="44">
        <f>VLOOKUP(F143,[9]毕教同事分值收集!B:X,23,0)</f>
        <v>100</v>
      </c>
      <c r="W143" s="98">
        <v>10</v>
      </c>
      <c r="X143" s="98">
        <v>60</v>
      </c>
      <c r="Y143" s="98">
        <v>30</v>
      </c>
      <c r="Z143" s="98">
        <v>60</v>
      </c>
      <c r="AA143" s="102">
        <v>0</v>
      </c>
      <c r="AB143" s="54">
        <f>VLOOKUP(F143,[9]毕教同事分值收集!B:R,17,0)</f>
        <v>100</v>
      </c>
      <c r="AC143" s="54">
        <f>VLOOKUP(F143,[9]毕教同事分值收集!B:T,19,0)</f>
        <v>150</v>
      </c>
      <c r="AD143" s="54">
        <f>VLOOKUP(F143,[9]毕教同事分值收集!B:V,21,0)</f>
        <v>100</v>
      </c>
      <c r="AE143" s="54">
        <f>VLOOKUP(F143,[9]毕教同事分值收集!B:Q,16,0)</f>
        <v>0</v>
      </c>
      <c r="AF143" s="54">
        <f>VLOOKUP(F143,[9]毕教同事分值收集!B:P,15,0)</f>
        <v>0</v>
      </c>
      <c r="AG143" s="54">
        <f>VLOOKUP(F143,[6]毕教同事分值收集!$B:$M,12,0)</f>
        <v>-40</v>
      </c>
      <c r="AH143" s="54">
        <v>0</v>
      </c>
      <c r="AI143" s="54">
        <v>0</v>
      </c>
      <c r="AJ143" s="54">
        <v>0</v>
      </c>
      <c r="AK143" s="54">
        <v>0</v>
      </c>
      <c r="AL143" s="54">
        <v>0</v>
      </c>
      <c r="AM143" s="58">
        <f t="shared" si="12"/>
        <v>850</v>
      </c>
      <c r="AN143" s="54" t="str">
        <f>VLOOKUP(H143,'[2]最终 公布版'!$F:$AL,33,0)</f>
        <v>骨科</v>
      </c>
      <c r="AO143" s="59">
        <f>SUMPRODUCT(($AN$4:$AN$1113=AN143)*($AM$4:$AM$1113&gt;AM143))+1</f>
        <v>6</v>
      </c>
      <c r="AP143" s="11">
        <f>COUNTIF(AN:AN,AN143)</f>
        <v>42</v>
      </c>
      <c r="AQ143" s="60">
        <f t="shared" si="13"/>
        <v>0.142857142857143</v>
      </c>
      <c r="AR143" s="11">
        <f t="shared" si="14"/>
        <v>1.25</v>
      </c>
      <c r="AS143" s="61">
        <v>1200</v>
      </c>
      <c r="AT143" s="62">
        <f>VLOOKUP(F143,[9]毕教同事分值收集!B:Y,24,0)</f>
        <v>21</v>
      </c>
      <c r="AU143" s="63">
        <f t="shared" si="15"/>
        <v>1500</v>
      </c>
      <c r="AV143" s="63">
        <f t="shared" si="16"/>
        <v>1500</v>
      </c>
      <c r="AW143" s="63">
        <v>0</v>
      </c>
      <c r="AX143" s="63">
        <f t="shared" si="17"/>
        <v>1500</v>
      </c>
      <c r="AY143" s="65">
        <v>21</v>
      </c>
    </row>
    <row r="144" spans="1:51">
      <c r="A144" s="4"/>
      <c r="B144" s="4"/>
      <c r="C144" s="5" t="s">
        <v>269</v>
      </c>
      <c r="D144" s="6">
        <v>139</v>
      </c>
      <c r="E144" s="88" t="s">
        <v>270</v>
      </c>
      <c r="F144" s="8">
        <f>VLOOKUP(E144,[1]需科室上报名单!$A:$B,2,0)</f>
        <v>121033</v>
      </c>
      <c r="G144" s="6" t="s">
        <v>104</v>
      </c>
      <c r="H144" s="8" t="str">
        <f>VLOOKUP(F144,[3]需科室上报名单!$B:$D,3,0)</f>
        <v>骨科</v>
      </c>
      <c r="I144" s="8" t="str">
        <f>VLOOKUP(F144,[3]需科室上报名单!$B:$F,5,0)</f>
        <v>2021年</v>
      </c>
      <c r="J144" s="31"/>
      <c r="K144" s="6" t="s">
        <v>106</v>
      </c>
      <c r="L144" s="6">
        <v>0</v>
      </c>
      <c r="M144" s="6">
        <v>0</v>
      </c>
      <c r="N144" s="36">
        <v>0</v>
      </c>
      <c r="O144" s="54">
        <v>160</v>
      </c>
      <c r="P144" s="95">
        <v>0</v>
      </c>
      <c r="Q144" s="94">
        <v>3</v>
      </c>
      <c r="R144" s="94">
        <v>1</v>
      </c>
      <c r="S144" s="95">
        <v>0</v>
      </c>
      <c r="T144" s="95">
        <v>0</v>
      </c>
      <c r="U144" s="75">
        <v>120</v>
      </c>
      <c r="V144" s="44">
        <f>VLOOKUP(F144,[9]毕教同事分值收集!B:X,23,0)</f>
        <v>100</v>
      </c>
      <c r="W144" s="99">
        <v>10</v>
      </c>
      <c r="X144" s="49">
        <v>20</v>
      </c>
      <c r="Y144" s="49">
        <v>30</v>
      </c>
      <c r="Z144" s="49">
        <v>30</v>
      </c>
      <c r="AA144" s="99">
        <v>20</v>
      </c>
      <c r="AB144" s="54">
        <f>VLOOKUP(F144,[9]毕教同事分值收集!B:R,17,0)</f>
        <v>100</v>
      </c>
      <c r="AC144" s="54">
        <f>VLOOKUP(F144,[9]毕教同事分值收集!B:T,19,0)</f>
        <v>150</v>
      </c>
      <c r="AD144" s="54">
        <f>VLOOKUP(F144,[9]毕教同事分值收集!B:V,21,0)</f>
        <v>100</v>
      </c>
      <c r="AE144" s="54">
        <f>VLOOKUP(F144,[9]毕教同事分值收集!B:Q,16,0)</f>
        <v>0</v>
      </c>
      <c r="AF144" s="54">
        <f>VLOOKUP(F144,[9]毕教同事分值收集!B:P,15,0)</f>
        <v>0</v>
      </c>
      <c r="AG144" s="54">
        <f>VLOOKUP(F144,[6]毕教同事分值收集!$B:$M,12,0)</f>
        <v>-40</v>
      </c>
      <c r="AH144" s="54">
        <v>0</v>
      </c>
      <c r="AI144" s="54">
        <v>0</v>
      </c>
      <c r="AJ144" s="54">
        <v>0</v>
      </c>
      <c r="AK144" s="54">
        <v>0</v>
      </c>
      <c r="AL144" s="54">
        <v>0</v>
      </c>
      <c r="AM144" s="58">
        <f t="shared" si="12"/>
        <v>800</v>
      </c>
      <c r="AN144" s="54" t="str">
        <f>VLOOKUP(H144,'[2]最终 公布版'!$F:$AL,33,0)</f>
        <v>骨科</v>
      </c>
      <c r="AO144" s="59">
        <f>SUMPRODUCT(($AN$4:$AN$1113=AN144)*($AM$4:$AM$1113&gt;AM144))+1</f>
        <v>7</v>
      </c>
      <c r="AP144" s="11">
        <f>COUNTIF(AN:AN,AN144)</f>
        <v>42</v>
      </c>
      <c r="AQ144" s="60">
        <f t="shared" si="13"/>
        <v>0.166666666666667</v>
      </c>
      <c r="AR144" s="11">
        <f t="shared" si="14"/>
        <v>1.25</v>
      </c>
      <c r="AS144" s="61">
        <v>1200</v>
      </c>
      <c r="AT144" s="62">
        <f>VLOOKUP(F144,[9]毕教同事分值收集!B:Y,24,0)</f>
        <v>21</v>
      </c>
      <c r="AU144" s="63">
        <f t="shared" si="15"/>
        <v>1500</v>
      </c>
      <c r="AV144" s="63">
        <f t="shared" si="16"/>
        <v>1500</v>
      </c>
      <c r="AW144" s="63">
        <v>0</v>
      </c>
      <c r="AX144" s="63">
        <f t="shared" si="17"/>
        <v>1500</v>
      </c>
      <c r="AY144" s="65">
        <v>21</v>
      </c>
    </row>
    <row r="145" spans="1:51">
      <c r="A145" s="4"/>
      <c r="B145" s="4"/>
      <c r="C145" s="5" t="s">
        <v>271</v>
      </c>
      <c r="D145" s="6">
        <v>142</v>
      </c>
      <c r="E145" s="8" t="s">
        <v>272</v>
      </c>
      <c r="F145" s="8" t="str">
        <f>VLOOKUP(E145,[1]需科室上报名单!$A:$B,2,0)</f>
        <v>7AK302</v>
      </c>
      <c r="G145" s="6" t="str">
        <f>VLOOKUP(F145,[3]需科室上报名单!$B:$I,8,0)</f>
        <v>规培研究生</v>
      </c>
      <c r="H145" s="8" t="str">
        <f>VLOOKUP(F145,[3]需科室上报名单!$B:$D,3,0)</f>
        <v>骨科</v>
      </c>
      <c r="I145" s="8" t="str">
        <f>VLOOKUP(F145,[3]需科室上报名单!$B:$F,5,0)</f>
        <v>2020年</v>
      </c>
      <c r="J145" s="29"/>
      <c r="K145" s="6" t="s">
        <v>106</v>
      </c>
      <c r="L145" s="6">
        <v>0</v>
      </c>
      <c r="M145" s="6">
        <v>0</v>
      </c>
      <c r="N145" s="6">
        <v>0</v>
      </c>
      <c r="O145" s="6">
        <v>160</v>
      </c>
      <c r="P145" s="30">
        <v>0</v>
      </c>
      <c r="Q145" s="30">
        <v>3</v>
      </c>
      <c r="R145" s="30">
        <v>2</v>
      </c>
      <c r="S145" s="30">
        <v>0</v>
      </c>
      <c r="T145" s="30">
        <v>0</v>
      </c>
      <c r="U145" s="43">
        <v>100</v>
      </c>
      <c r="V145" s="44">
        <f>VLOOKUP(F145,[9]毕教同事分值收集!B:X,23,0)</f>
        <v>100</v>
      </c>
      <c r="W145" s="44">
        <v>10</v>
      </c>
      <c r="X145" s="44">
        <v>20</v>
      </c>
      <c r="Y145" s="44">
        <v>30</v>
      </c>
      <c r="Z145" s="44">
        <v>30</v>
      </c>
      <c r="AA145" s="53">
        <v>0</v>
      </c>
      <c r="AB145" s="54">
        <f>VLOOKUP(F145,[9]毕教同事分值收集!B:R,17,0)</f>
        <v>100</v>
      </c>
      <c r="AC145" s="54">
        <f>VLOOKUP(F145,[9]毕教同事分值收集!B:T,19,0)</f>
        <v>150</v>
      </c>
      <c r="AD145" s="54">
        <f>VLOOKUP(F145,[9]毕教同事分值收集!B:V,21,0)</f>
        <v>100</v>
      </c>
      <c r="AE145" s="54">
        <f>VLOOKUP(F145,[9]毕教同事分值收集!B:Q,16,0)</f>
        <v>0</v>
      </c>
      <c r="AF145" s="54">
        <f>VLOOKUP(F145,[9]毕教同事分值收集!B:P,15,0)</f>
        <v>0</v>
      </c>
      <c r="AG145" s="54">
        <f>VLOOKUP(F145,[6]毕教同事分值收集!$B:$M,12,0)</f>
        <v>0</v>
      </c>
      <c r="AH145" s="54">
        <v>0</v>
      </c>
      <c r="AI145" s="54">
        <v>0</v>
      </c>
      <c r="AJ145" s="54">
        <v>0</v>
      </c>
      <c r="AK145" s="54">
        <v>0</v>
      </c>
      <c r="AL145" s="54">
        <v>0</v>
      </c>
      <c r="AM145" s="58">
        <f t="shared" si="12"/>
        <v>800</v>
      </c>
      <c r="AN145" s="54" t="str">
        <f>VLOOKUP(H145,'[2]最终 公布版'!$F:$AL,33,0)</f>
        <v>骨科</v>
      </c>
      <c r="AO145" s="59">
        <f>SUMPRODUCT(($AN$4:$AN$1113=AN145)*($AM$4:$AM$1113&gt;AM145))+1</f>
        <v>7</v>
      </c>
      <c r="AP145" s="11">
        <f>COUNTIF(AN:AN,AN145)</f>
        <v>42</v>
      </c>
      <c r="AQ145" s="60">
        <f t="shared" si="13"/>
        <v>0.166666666666667</v>
      </c>
      <c r="AR145" s="11">
        <f t="shared" si="14"/>
        <v>1.25</v>
      </c>
      <c r="AS145" s="61">
        <v>1200</v>
      </c>
      <c r="AT145" s="62">
        <f>VLOOKUP(F145,[9]毕教同事分值收集!B:Y,24,0)</f>
        <v>21</v>
      </c>
      <c r="AU145" s="63">
        <f t="shared" si="15"/>
        <v>1500</v>
      </c>
      <c r="AV145" s="63">
        <f t="shared" si="16"/>
        <v>1500</v>
      </c>
      <c r="AW145" s="63">
        <v>0</v>
      </c>
      <c r="AX145" s="63">
        <f t="shared" si="17"/>
        <v>1500</v>
      </c>
      <c r="AY145" s="65">
        <v>21</v>
      </c>
    </row>
    <row r="146" spans="1:51">
      <c r="A146" s="4"/>
      <c r="B146" s="4"/>
      <c r="C146" s="5" t="s">
        <v>120</v>
      </c>
      <c r="D146" s="6">
        <v>143</v>
      </c>
      <c r="E146" s="15" t="s">
        <v>273</v>
      </c>
      <c r="F146" s="8" t="str">
        <f>VLOOKUP(E146,[1]需科室上报名单!$A:$B,2,0)</f>
        <v>7AK300</v>
      </c>
      <c r="G146" s="6" t="str">
        <f>VLOOKUP(F146,[3]需科室上报名单!$B:$I,8,0)</f>
        <v>规培研究生</v>
      </c>
      <c r="H146" s="8" t="str">
        <f>VLOOKUP(F146,[3]需科室上报名单!$B:$D,3,0)</f>
        <v>骨科</v>
      </c>
      <c r="I146" s="8" t="str">
        <f>VLOOKUP(F146,[3]需科室上报名单!$B:$F,5,0)</f>
        <v>2020年</v>
      </c>
      <c r="J146" s="31"/>
      <c r="K146" s="6" t="s">
        <v>106</v>
      </c>
      <c r="L146" s="6">
        <v>0</v>
      </c>
      <c r="M146" s="6">
        <v>0</v>
      </c>
      <c r="N146" s="6">
        <v>0</v>
      </c>
      <c r="O146" s="6">
        <v>160</v>
      </c>
      <c r="P146" s="30">
        <v>0</v>
      </c>
      <c r="Q146" s="45">
        <v>2</v>
      </c>
      <c r="R146" s="45">
        <v>1</v>
      </c>
      <c r="S146" s="45">
        <v>0</v>
      </c>
      <c r="T146" s="45">
        <v>0</v>
      </c>
      <c r="U146" s="43">
        <v>60</v>
      </c>
      <c r="V146" s="44">
        <f>VLOOKUP(F146,[9]毕教同事分值收集!B:X,23,0)</f>
        <v>100</v>
      </c>
      <c r="W146" s="44">
        <v>10</v>
      </c>
      <c r="X146" s="44">
        <v>0</v>
      </c>
      <c r="Y146" s="44">
        <v>60</v>
      </c>
      <c r="Z146" s="44">
        <v>60</v>
      </c>
      <c r="AA146" s="53">
        <v>0</v>
      </c>
      <c r="AB146" s="54">
        <f>VLOOKUP(F146,[9]毕教同事分值收集!B:R,17,0)</f>
        <v>100</v>
      </c>
      <c r="AC146" s="54">
        <f>VLOOKUP(F146,[9]毕教同事分值收集!B:T,19,0)</f>
        <v>150</v>
      </c>
      <c r="AD146" s="54">
        <f>VLOOKUP(F146,[9]毕教同事分值收集!B:V,21,0)</f>
        <v>100</v>
      </c>
      <c r="AE146" s="54">
        <f>VLOOKUP(F146,[9]毕教同事分值收集!B:Q,16,0)</f>
        <v>0</v>
      </c>
      <c r="AF146" s="54">
        <f>VLOOKUP(F146,[9]毕教同事分值收集!B:P,15,0)</f>
        <v>0</v>
      </c>
      <c r="AG146" s="54">
        <f>VLOOKUP(F146,[6]毕教同事分值收集!$B:$M,12,0)</f>
        <v>0</v>
      </c>
      <c r="AH146" s="54">
        <v>0</v>
      </c>
      <c r="AI146" s="54">
        <v>0</v>
      </c>
      <c r="AJ146" s="54">
        <v>0</v>
      </c>
      <c r="AK146" s="54">
        <v>0</v>
      </c>
      <c r="AL146" s="54">
        <v>0</v>
      </c>
      <c r="AM146" s="58">
        <f t="shared" si="12"/>
        <v>800</v>
      </c>
      <c r="AN146" s="54" t="str">
        <f>VLOOKUP(H146,'[2]最终 公布版'!$F:$AL,33,0)</f>
        <v>骨科</v>
      </c>
      <c r="AO146" s="59">
        <f>SUMPRODUCT(($AN$4:$AN$1113=AN146)*($AM$4:$AM$1113&gt;AM146))+1</f>
        <v>7</v>
      </c>
      <c r="AP146" s="11">
        <f>COUNTIF(AN:AN,AN146)</f>
        <v>42</v>
      </c>
      <c r="AQ146" s="60">
        <f t="shared" si="13"/>
        <v>0.166666666666667</v>
      </c>
      <c r="AR146" s="11">
        <f t="shared" si="14"/>
        <v>1.25</v>
      </c>
      <c r="AS146" s="61">
        <v>1200</v>
      </c>
      <c r="AT146" s="62">
        <f>VLOOKUP(F146,[9]毕教同事分值收集!B:Y,24,0)</f>
        <v>21</v>
      </c>
      <c r="AU146" s="63">
        <f t="shared" si="15"/>
        <v>1500</v>
      </c>
      <c r="AV146" s="63">
        <f t="shared" si="16"/>
        <v>1500</v>
      </c>
      <c r="AW146" s="63">
        <v>0</v>
      </c>
      <c r="AX146" s="63">
        <f t="shared" si="17"/>
        <v>1500</v>
      </c>
      <c r="AY146" s="65">
        <v>21</v>
      </c>
    </row>
    <row r="147" spans="1:51">
      <c r="A147" s="4"/>
      <c r="B147" s="4"/>
      <c r="C147" s="5" t="s">
        <v>120</v>
      </c>
      <c r="D147" s="6">
        <v>138</v>
      </c>
      <c r="E147" s="19" t="s">
        <v>274</v>
      </c>
      <c r="F147" s="8" t="str">
        <f>VLOOKUP(E147,[1]需科室上报名单!$A:$B,2,0)</f>
        <v>7AM285</v>
      </c>
      <c r="G147" s="6" t="str">
        <f>VLOOKUP(F147,[3]需科室上报名单!$B:$I,8,0)</f>
        <v>规培研究生</v>
      </c>
      <c r="H147" s="8" t="str">
        <f>VLOOKUP(F147,[3]需科室上报名单!$B:$D,3,0)</f>
        <v>骨科</v>
      </c>
      <c r="I147" s="8" t="str">
        <f>VLOOKUP(F147,[3]需科室上报名单!$B:$F,5,0)</f>
        <v>2021年</v>
      </c>
      <c r="J147" s="31"/>
      <c r="K147" s="6" t="s">
        <v>106</v>
      </c>
      <c r="L147" s="6">
        <v>0</v>
      </c>
      <c r="M147" s="6">
        <v>0</v>
      </c>
      <c r="N147" s="6">
        <v>0</v>
      </c>
      <c r="O147" s="6">
        <v>160</v>
      </c>
      <c r="P147" s="30">
        <v>0</v>
      </c>
      <c r="Q147" s="45">
        <v>2</v>
      </c>
      <c r="R147" s="45">
        <v>0</v>
      </c>
      <c r="S147" s="45">
        <v>0</v>
      </c>
      <c r="T147" s="45">
        <v>0</v>
      </c>
      <c r="U147" s="43">
        <v>40</v>
      </c>
      <c r="V147" s="44">
        <f>VLOOKUP(F147,[9]毕教同事分值收集!B:X,23,0)</f>
        <v>100</v>
      </c>
      <c r="W147" s="44">
        <v>10</v>
      </c>
      <c r="X147" s="44">
        <v>40</v>
      </c>
      <c r="Y147" s="44">
        <v>120</v>
      </c>
      <c r="Z147" s="44">
        <v>30</v>
      </c>
      <c r="AA147" s="53">
        <v>0</v>
      </c>
      <c r="AB147" s="54">
        <f>VLOOKUP(F147,[9]毕教同事分值收集!B:R,17,0)</f>
        <v>100</v>
      </c>
      <c r="AC147" s="54">
        <f>VLOOKUP(F147,[9]毕教同事分值收集!B:T,19,0)</f>
        <v>150</v>
      </c>
      <c r="AD147" s="54">
        <f>VLOOKUP(F147,[9]毕教同事分值收集!B:V,21,0)</f>
        <v>100</v>
      </c>
      <c r="AE147" s="54">
        <f>VLOOKUP(F147,[9]毕教同事分值收集!B:Q,16,0)</f>
        <v>0</v>
      </c>
      <c r="AF147" s="54">
        <f>VLOOKUP(F147,[9]毕教同事分值收集!B:P,15,0)</f>
        <v>0</v>
      </c>
      <c r="AG147" s="54">
        <f>VLOOKUP(F147,[6]毕教同事分值收集!$B:$M,12,0)</f>
        <v>-60</v>
      </c>
      <c r="AH147" s="54">
        <v>0</v>
      </c>
      <c r="AI147" s="54">
        <v>0</v>
      </c>
      <c r="AJ147" s="54">
        <v>0</v>
      </c>
      <c r="AK147" s="54">
        <v>0</v>
      </c>
      <c r="AL147" s="54">
        <v>0</v>
      </c>
      <c r="AM147" s="58">
        <f t="shared" si="12"/>
        <v>790</v>
      </c>
      <c r="AN147" s="54" t="str">
        <f>VLOOKUP(H147,'[2]最终 公布版'!$F:$AL,33,0)</f>
        <v>骨科</v>
      </c>
      <c r="AO147" s="59">
        <f>SUMPRODUCT(($AN$4:$AN$1113=AN147)*($AM$4:$AM$1113&gt;AM147))+1</f>
        <v>10</v>
      </c>
      <c r="AP147" s="11">
        <f>COUNTIF(AN:AN,AN147)</f>
        <v>42</v>
      </c>
      <c r="AQ147" s="60">
        <f t="shared" si="13"/>
        <v>0.238095238095238</v>
      </c>
      <c r="AR147" s="11">
        <f t="shared" si="14"/>
        <v>1.25</v>
      </c>
      <c r="AS147" s="61">
        <v>1200</v>
      </c>
      <c r="AT147" s="62">
        <f>VLOOKUP(F147,[9]毕教同事分值收集!B:Y,24,0)</f>
        <v>21</v>
      </c>
      <c r="AU147" s="63">
        <f t="shared" si="15"/>
        <v>1500</v>
      </c>
      <c r="AV147" s="63">
        <f t="shared" si="16"/>
        <v>1500</v>
      </c>
      <c r="AW147" s="63">
        <v>0</v>
      </c>
      <c r="AX147" s="63">
        <f t="shared" si="17"/>
        <v>1500</v>
      </c>
      <c r="AY147" s="65">
        <v>21</v>
      </c>
    </row>
    <row r="148" spans="1:51">
      <c r="A148" s="4"/>
      <c r="B148" s="4"/>
      <c r="C148" s="5" t="s">
        <v>269</v>
      </c>
      <c r="D148" s="6">
        <v>144</v>
      </c>
      <c r="E148" s="89" t="s">
        <v>275</v>
      </c>
      <c r="F148" s="8" t="str">
        <f>VLOOKUP(E148,[1]需科室上报名单!$A:$B,2,0)</f>
        <v>730L36</v>
      </c>
      <c r="G148" s="6" t="s">
        <v>104</v>
      </c>
      <c r="H148" s="8" t="str">
        <f>VLOOKUP(F148,[3]需科室上报名单!$B:$D,3,0)</f>
        <v>骨科</v>
      </c>
      <c r="I148" s="8" t="str">
        <f>VLOOKUP(F148,[3]需科室上报名单!$B:$F,5,0)</f>
        <v>2022年</v>
      </c>
      <c r="J148" s="31"/>
      <c r="K148" s="6" t="s">
        <v>106</v>
      </c>
      <c r="L148" s="6">
        <v>0</v>
      </c>
      <c r="M148" s="6">
        <v>0</v>
      </c>
      <c r="N148" s="36">
        <v>0</v>
      </c>
      <c r="O148" s="54">
        <v>140</v>
      </c>
      <c r="P148" s="95">
        <v>0</v>
      </c>
      <c r="Q148" s="94">
        <v>3</v>
      </c>
      <c r="R148" s="94">
        <v>1</v>
      </c>
      <c r="S148" s="95">
        <v>0</v>
      </c>
      <c r="T148" s="95">
        <v>0</v>
      </c>
      <c r="U148" s="75">
        <v>120</v>
      </c>
      <c r="V148" s="44">
        <f>VLOOKUP(F148,[9]毕教同事分值收集!B:X,23,0)</f>
        <v>100</v>
      </c>
      <c r="W148" s="99">
        <v>10</v>
      </c>
      <c r="X148" s="49">
        <v>40</v>
      </c>
      <c r="Y148" s="49">
        <v>60</v>
      </c>
      <c r="Z148" s="49">
        <v>60</v>
      </c>
      <c r="AA148" s="99">
        <v>20</v>
      </c>
      <c r="AB148" s="54">
        <f>VLOOKUP(F148,[9]毕教同事分值收集!B:R,17,0)</f>
        <v>100</v>
      </c>
      <c r="AC148" s="54">
        <f>VLOOKUP(F148,[9]毕教同事分值收集!B:T,19,0)</f>
        <v>150</v>
      </c>
      <c r="AD148" s="54">
        <f>VLOOKUP(F148,[9]毕教同事分值收集!B:V,21,0)</f>
        <v>0</v>
      </c>
      <c r="AE148" s="54">
        <f>VLOOKUP(F148,[9]毕教同事分值收集!B:Q,16,0)</f>
        <v>0</v>
      </c>
      <c r="AF148" s="54">
        <f>VLOOKUP(F148,[9]毕教同事分值收集!B:P,15,0)</f>
        <v>0</v>
      </c>
      <c r="AG148" s="54">
        <f>VLOOKUP(F148,[6]毕教同事分值收集!$B:$M,12,0)</f>
        <v>-20</v>
      </c>
      <c r="AH148" s="54">
        <v>0</v>
      </c>
      <c r="AI148" s="54">
        <v>0</v>
      </c>
      <c r="AJ148" s="54">
        <v>0</v>
      </c>
      <c r="AK148" s="54">
        <v>0</v>
      </c>
      <c r="AL148" s="54">
        <v>0</v>
      </c>
      <c r="AM148" s="58">
        <f t="shared" si="12"/>
        <v>780</v>
      </c>
      <c r="AN148" s="54" t="str">
        <f>VLOOKUP(H148,'[2]最终 公布版'!$F:$AL,33,0)</f>
        <v>骨科</v>
      </c>
      <c r="AO148" s="59">
        <f>SUMPRODUCT(($AN$4:$AN$1113=AN148)*($AM$4:$AM$1113&gt;AM148))+1</f>
        <v>11</v>
      </c>
      <c r="AP148" s="11">
        <f>COUNTIF(AN:AN,AN148)</f>
        <v>42</v>
      </c>
      <c r="AQ148" s="60">
        <f t="shared" si="13"/>
        <v>0.261904761904762</v>
      </c>
      <c r="AR148" s="11">
        <f t="shared" si="14"/>
        <v>1.25</v>
      </c>
      <c r="AS148" s="61">
        <v>1200</v>
      </c>
      <c r="AT148" s="62">
        <f>VLOOKUP(F148,[9]毕教同事分值收集!B:Y,24,0)</f>
        <v>21</v>
      </c>
      <c r="AU148" s="63">
        <f t="shared" si="15"/>
        <v>1500</v>
      </c>
      <c r="AV148" s="63">
        <f t="shared" si="16"/>
        <v>1500</v>
      </c>
      <c r="AW148" s="63">
        <v>0</v>
      </c>
      <c r="AX148" s="63">
        <f t="shared" si="17"/>
        <v>1500</v>
      </c>
      <c r="AY148" s="65">
        <v>21</v>
      </c>
    </row>
    <row r="149" spans="1:51">
      <c r="A149" s="4"/>
      <c r="B149" s="4"/>
      <c r="C149" s="5" t="s">
        <v>261</v>
      </c>
      <c r="D149" s="6">
        <v>146</v>
      </c>
      <c r="E149" s="86" t="s">
        <v>276</v>
      </c>
      <c r="F149" s="8" t="str">
        <f>VLOOKUP(E149,[1]需科室上报名单!$A:$B,2,0)</f>
        <v>727L62</v>
      </c>
      <c r="G149" s="6" t="s">
        <v>104</v>
      </c>
      <c r="H149" s="8" t="str">
        <f>VLOOKUP(F149,[3]需科室上报名单!$B:$D,3,0)</f>
        <v>骨科</v>
      </c>
      <c r="I149" s="8" t="str">
        <f>VLOOKUP(F149,[3]需科室上报名单!$B:$F,5,0)</f>
        <v>2021年</v>
      </c>
      <c r="J149" s="31"/>
      <c r="K149" s="93" t="s">
        <v>106</v>
      </c>
      <c r="L149" s="86">
        <v>0</v>
      </c>
      <c r="M149" s="86">
        <v>0</v>
      </c>
      <c r="N149" s="86">
        <v>0</v>
      </c>
      <c r="O149" s="86">
        <v>160</v>
      </c>
      <c r="P149" s="94">
        <v>0</v>
      </c>
      <c r="Q149" s="94">
        <v>4</v>
      </c>
      <c r="R149" s="94">
        <v>0</v>
      </c>
      <c r="S149" s="94">
        <v>0</v>
      </c>
      <c r="T149" s="94">
        <v>0</v>
      </c>
      <c r="U149" s="97">
        <v>80</v>
      </c>
      <c r="V149" s="44">
        <f>VLOOKUP(F149,[9]毕教同事分值收集!B:X,23,0)</f>
        <v>100</v>
      </c>
      <c r="W149" s="98">
        <v>10</v>
      </c>
      <c r="X149" s="98">
        <v>40</v>
      </c>
      <c r="Y149" s="98">
        <v>0</v>
      </c>
      <c r="Z149" s="98">
        <v>60</v>
      </c>
      <c r="AA149" s="102">
        <v>80</v>
      </c>
      <c r="AB149" s="54">
        <f>VLOOKUP(F149,[9]毕教同事分值收集!B:R,17,0)</f>
        <v>100</v>
      </c>
      <c r="AC149" s="54">
        <f>VLOOKUP(F149,[9]毕教同事分值收集!B:T,19,0)</f>
        <v>150</v>
      </c>
      <c r="AD149" s="54">
        <f>VLOOKUP(F149,[9]毕教同事分值收集!B:V,21,0)</f>
        <v>0</v>
      </c>
      <c r="AE149" s="54">
        <f>VLOOKUP(F149,[9]毕教同事分值收集!B:Q,16,0)</f>
        <v>0</v>
      </c>
      <c r="AF149" s="54">
        <f>VLOOKUP(F149,[9]毕教同事分值收集!B:P,15,0)</f>
        <v>0</v>
      </c>
      <c r="AG149" s="54">
        <f>VLOOKUP(F149,[6]毕教同事分值收集!$B:$M,12,0)</f>
        <v>0</v>
      </c>
      <c r="AH149" s="54">
        <v>0</v>
      </c>
      <c r="AI149" s="54">
        <v>0</v>
      </c>
      <c r="AJ149" s="54">
        <v>0</v>
      </c>
      <c r="AK149" s="54">
        <v>0</v>
      </c>
      <c r="AL149" s="54">
        <v>0</v>
      </c>
      <c r="AM149" s="58">
        <f t="shared" si="12"/>
        <v>780</v>
      </c>
      <c r="AN149" s="54" t="str">
        <f>VLOOKUP(H149,'[2]最终 公布版'!$F:$AL,33,0)</f>
        <v>骨科</v>
      </c>
      <c r="AO149" s="59">
        <f>SUMPRODUCT(($AN$4:$AN$1113=AN149)*($AM$4:$AM$1113&gt;AM149))+1</f>
        <v>11</v>
      </c>
      <c r="AP149" s="11">
        <f>COUNTIF(AN:AN,AN149)</f>
        <v>42</v>
      </c>
      <c r="AQ149" s="60">
        <f t="shared" si="13"/>
        <v>0.261904761904762</v>
      </c>
      <c r="AR149" s="11">
        <f t="shared" si="14"/>
        <v>1.25</v>
      </c>
      <c r="AS149" s="61">
        <v>1200</v>
      </c>
      <c r="AT149" s="62">
        <f>VLOOKUP(F149,[9]毕教同事分值收集!B:Y,24,0)</f>
        <v>21</v>
      </c>
      <c r="AU149" s="63">
        <f t="shared" si="15"/>
        <v>1500</v>
      </c>
      <c r="AV149" s="63">
        <f t="shared" si="16"/>
        <v>1500</v>
      </c>
      <c r="AW149" s="63">
        <v>0</v>
      </c>
      <c r="AX149" s="63">
        <f t="shared" si="17"/>
        <v>1500</v>
      </c>
      <c r="AY149" s="65">
        <v>21</v>
      </c>
    </row>
    <row r="150" spans="1:51">
      <c r="A150" s="4"/>
      <c r="B150" s="4"/>
      <c r="C150" s="5" t="s">
        <v>277</v>
      </c>
      <c r="D150" s="6">
        <v>140</v>
      </c>
      <c r="E150" s="6" t="s">
        <v>278</v>
      </c>
      <c r="F150" s="8">
        <f>VLOOKUP(E150,[1]需科室上报名单!$A:$B,2,0)</f>
        <v>622032</v>
      </c>
      <c r="G150" s="6" t="s">
        <v>104</v>
      </c>
      <c r="H150" s="8" t="str">
        <f>VLOOKUP(F150,[3]需科室上报名单!$B:$D,3,0)</f>
        <v>骨科</v>
      </c>
      <c r="I150" s="8" t="str">
        <f>VLOOKUP(F150,[3]需科室上报名单!$B:$F,5,0)</f>
        <v>2022年</v>
      </c>
      <c r="J150" s="31"/>
      <c r="K150" s="6" t="s">
        <v>106</v>
      </c>
      <c r="L150" s="6">
        <v>0</v>
      </c>
      <c r="M150" s="6">
        <v>0</v>
      </c>
      <c r="N150" s="6">
        <v>0</v>
      </c>
      <c r="O150" s="6">
        <v>160</v>
      </c>
      <c r="P150" s="30">
        <v>0</v>
      </c>
      <c r="Q150" s="30">
        <v>3</v>
      </c>
      <c r="R150" s="30">
        <v>2</v>
      </c>
      <c r="S150" s="30">
        <v>0</v>
      </c>
      <c r="T150" s="30">
        <v>0</v>
      </c>
      <c r="U150" s="43">
        <v>100</v>
      </c>
      <c r="V150" s="44">
        <f>VLOOKUP(F150,[9]毕教同事分值收集!B:X,23,0)</f>
        <v>100</v>
      </c>
      <c r="W150" s="44">
        <v>0</v>
      </c>
      <c r="X150" s="44">
        <v>20</v>
      </c>
      <c r="Y150" s="44">
        <v>30</v>
      </c>
      <c r="Z150" s="44">
        <v>30</v>
      </c>
      <c r="AA150" s="53">
        <v>20</v>
      </c>
      <c r="AB150" s="54">
        <f>VLOOKUP(F150,[9]毕教同事分值收集!B:R,17,0)</f>
        <v>100</v>
      </c>
      <c r="AC150" s="54">
        <f>VLOOKUP(F150,[9]毕教同事分值收集!B:T,19,0)</f>
        <v>150</v>
      </c>
      <c r="AD150" s="54">
        <f>VLOOKUP(F150,[9]毕教同事分值收集!B:V,21,0)</f>
        <v>100</v>
      </c>
      <c r="AE150" s="54">
        <f>VLOOKUP(F150,[9]毕教同事分值收集!B:Q,16,0)</f>
        <v>0</v>
      </c>
      <c r="AF150" s="54">
        <f>VLOOKUP(F150,[9]毕教同事分值收集!B:P,15,0)</f>
        <v>0</v>
      </c>
      <c r="AG150" s="54">
        <f>VLOOKUP(F150,[6]毕教同事分值收集!$B:$M,12,0)</f>
        <v>-40</v>
      </c>
      <c r="AH150" s="54">
        <v>0</v>
      </c>
      <c r="AI150" s="54">
        <v>0</v>
      </c>
      <c r="AJ150" s="54">
        <v>0</v>
      </c>
      <c r="AK150" s="54">
        <v>0</v>
      </c>
      <c r="AL150" s="54">
        <v>0</v>
      </c>
      <c r="AM150" s="58">
        <f t="shared" si="12"/>
        <v>770</v>
      </c>
      <c r="AN150" s="54" t="str">
        <f>VLOOKUP(H150,'[2]最终 公布版'!$F:$AL,33,0)</f>
        <v>骨科</v>
      </c>
      <c r="AO150" s="59">
        <f>SUMPRODUCT(($AN$4:$AN$1113=AN150)*($AM$4:$AM$1113&gt;AM150))+1</f>
        <v>13</v>
      </c>
      <c r="AP150" s="11">
        <f>COUNTIF(AN:AN,AN150)</f>
        <v>42</v>
      </c>
      <c r="AQ150" s="60">
        <f t="shared" si="13"/>
        <v>0.30952380952381</v>
      </c>
      <c r="AR150" s="11">
        <f t="shared" si="14"/>
        <v>1.25</v>
      </c>
      <c r="AS150" s="61">
        <v>1200</v>
      </c>
      <c r="AT150" s="62">
        <f>VLOOKUP(F150,[9]毕教同事分值收集!B:Y,24,0)</f>
        <v>21</v>
      </c>
      <c r="AU150" s="63">
        <f t="shared" si="15"/>
        <v>1500</v>
      </c>
      <c r="AV150" s="63">
        <f t="shared" si="16"/>
        <v>1500</v>
      </c>
      <c r="AW150" s="63">
        <v>0</v>
      </c>
      <c r="AX150" s="63">
        <f t="shared" si="17"/>
        <v>1500</v>
      </c>
      <c r="AY150" s="65">
        <v>21</v>
      </c>
    </row>
    <row r="151" spans="1:51">
      <c r="A151" s="4"/>
      <c r="B151" s="4"/>
      <c r="C151" s="5" t="s">
        <v>261</v>
      </c>
      <c r="D151" s="6">
        <v>141</v>
      </c>
      <c r="E151" s="86" t="s">
        <v>279</v>
      </c>
      <c r="F151" s="8" t="str">
        <f>VLOOKUP(E151,[1]需科室上报名单!$A:$B,2,0)</f>
        <v>7AM411</v>
      </c>
      <c r="G151" s="6" t="str">
        <f>VLOOKUP(F151,[3]需科室上报名单!$B:$I,8,0)</f>
        <v>规培研究生</v>
      </c>
      <c r="H151" s="8" t="str">
        <f>VLOOKUP(F151,[3]需科室上报名单!$B:$D,3,0)</f>
        <v>骨科</v>
      </c>
      <c r="I151" s="8" t="str">
        <f>VLOOKUP(F151,[3]需科室上报名单!$B:$F,5,0)</f>
        <v>2021年</v>
      </c>
      <c r="J151" s="31"/>
      <c r="K151" s="93" t="s">
        <v>106</v>
      </c>
      <c r="L151" s="86">
        <v>0</v>
      </c>
      <c r="M151" s="86">
        <v>0</v>
      </c>
      <c r="N151" s="86">
        <v>0</v>
      </c>
      <c r="O151" s="86">
        <v>160</v>
      </c>
      <c r="P151" s="94">
        <v>0</v>
      </c>
      <c r="Q151" s="94">
        <v>5</v>
      </c>
      <c r="R151" s="94">
        <v>0</v>
      </c>
      <c r="S151" s="94">
        <v>0</v>
      </c>
      <c r="T151" s="94">
        <v>0</v>
      </c>
      <c r="U151" s="97">
        <v>100</v>
      </c>
      <c r="V151" s="44">
        <f>VLOOKUP(F151,[9]毕教同事分值收集!B:X,23,0)</f>
        <v>100</v>
      </c>
      <c r="W151" s="98">
        <v>10</v>
      </c>
      <c r="X151" s="98">
        <v>20</v>
      </c>
      <c r="Y151" s="98">
        <v>30</v>
      </c>
      <c r="Z151" s="98">
        <v>0</v>
      </c>
      <c r="AA151" s="102">
        <v>40</v>
      </c>
      <c r="AB151" s="54">
        <f>VLOOKUP(F151,[9]毕教同事分值收集!B:R,17,0)</f>
        <v>100</v>
      </c>
      <c r="AC151" s="54">
        <f>VLOOKUP(F151,[9]毕教同事分值收集!B:T,19,0)</f>
        <v>150</v>
      </c>
      <c r="AD151" s="54">
        <f>VLOOKUP(F151,[9]毕教同事分值收集!B:V,21,0)</f>
        <v>100</v>
      </c>
      <c r="AE151" s="54">
        <f>VLOOKUP(F151,[9]毕教同事分值收集!B:Q,16,0)</f>
        <v>0</v>
      </c>
      <c r="AF151" s="54">
        <f>VLOOKUP(F151,[9]毕教同事分值收集!B:P,15,0)</f>
        <v>0</v>
      </c>
      <c r="AG151" s="54">
        <f>VLOOKUP(F151,[6]毕教同事分值收集!$B:$M,12,0)</f>
        <v>-60</v>
      </c>
      <c r="AH151" s="54">
        <v>0</v>
      </c>
      <c r="AI151" s="54">
        <v>0</v>
      </c>
      <c r="AJ151" s="54">
        <v>0</v>
      </c>
      <c r="AK151" s="54">
        <v>0</v>
      </c>
      <c r="AL151" s="54">
        <v>0</v>
      </c>
      <c r="AM151" s="58">
        <f t="shared" si="12"/>
        <v>750</v>
      </c>
      <c r="AN151" s="54" t="str">
        <f>VLOOKUP(H151,'[2]最终 公布版'!$F:$AL,33,0)</f>
        <v>骨科</v>
      </c>
      <c r="AO151" s="59">
        <f>SUMPRODUCT(($AN$4:$AN$1113=AN151)*($AM$4:$AM$1113&gt;AM151))+1</f>
        <v>14</v>
      </c>
      <c r="AP151" s="11">
        <f>COUNTIF(AN:AN,AN151)</f>
        <v>42</v>
      </c>
      <c r="AQ151" s="60">
        <f t="shared" si="13"/>
        <v>0.333333333333333</v>
      </c>
      <c r="AR151" s="11">
        <f t="shared" si="14"/>
        <v>1.25</v>
      </c>
      <c r="AS151" s="61">
        <v>1200</v>
      </c>
      <c r="AT151" s="62">
        <f>VLOOKUP(F151,[9]毕教同事分值收集!B:Y,24,0)</f>
        <v>21</v>
      </c>
      <c r="AU151" s="63">
        <f t="shared" si="15"/>
        <v>1500</v>
      </c>
      <c r="AV151" s="63">
        <f t="shared" si="16"/>
        <v>1500</v>
      </c>
      <c r="AW151" s="63">
        <v>0</v>
      </c>
      <c r="AX151" s="63">
        <f t="shared" si="17"/>
        <v>1500</v>
      </c>
      <c r="AY151" s="65">
        <v>21</v>
      </c>
    </row>
    <row r="152" spans="1:51">
      <c r="A152" s="4"/>
      <c r="B152" s="4"/>
      <c r="C152" s="5" t="s">
        <v>259</v>
      </c>
      <c r="D152" s="6">
        <v>145</v>
      </c>
      <c r="E152" s="85" t="s">
        <v>280</v>
      </c>
      <c r="F152" s="8" t="str">
        <f>VLOOKUP(E152,[1]需科室上报名单!$A:$B,2,0)</f>
        <v>7AK299</v>
      </c>
      <c r="G152" s="6" t="str">
        <f>VLOOKUP(F152,[3]需科室上报名单!$B:$I,8,0)</f>
        <v>规培研究生</v>
      </c>
      <c r="H152" s="8" t="str">
        <f>VLOOKUP(F152,[3]需科室上报名单!$B:$D,3,0)</f>
        <v>骨科</v>
      </c>
      <c r="I152" s="8" t="str">
        <f>VLOOKUP(F152,[3]需科室上报名单!$B:$F,5,0)</f>
        <v>2020年</v>
      </c>
      <c r="J152" s="31"/>
      <c r="K152" s="6" t="s">
        <v>106</v>
      </c>
      <c r="L152" s="6">
        <v>0</v>
      </c>
      <c r="M152" s="6">
        <v>0</v>
      </c>
      <c r="N152" s="6">
        <v>0</v>
      </c>
      <c r="O152" s="6">
        <v>120</v>
      </c>
      <c r="P152" s="30">
        <v>0</v>
      </c>
      <c r="Q152" s="30">
        <v>2</v>
      </c>
      <c r="R152" s="30">
        <v>0</v>
      </c>
      <c r="S152" s="30">
        <v>0</v>
      </c>
      <c r="T152" s="30">
        <v>0</v>
      </c>
      <c r="U152" s="43">
        <v>40</v>
      </c>
      <c r="V152" s="44">
        <f>VLOOKUP(F152,[9]毕教同事分值收集!B:X,23,0)</f>
        <v>100</v>
      </c>
      <c r="W152" s="44">
        <v>10</v>
      </c>
      <c r="X152" s="44">
        <v>60</v>
      </c>
      <c r="Y152" s="44">
        <v>30</v>
      </c>
      <c r="Z152" s="44">
        <v>90</v>
      </c>
      <c r="AA152" s="53">
        <v>0</v>
      </c>
      <c r="AB152" s="54">
        <f>VLOOKUP(F152,[9]毕教同事分值收集!B:R,17,0)</f>
        <v>100</v>
      </c>
      <c r="AC152" s="54">
        <f>VLOOKUP(F152,[9]毕教同事分值收集!B:T,19,0)</f>
        <v>150</v>
      </c>
      <c r="AD152" s="54">
        <f>VLOOKUP(F152,[9]毕教同事分值收集!B:V,21,0)</f>
        <v>100</v>
      </c>
      <c r="AE152" s="54">
        <f>VLOOKUP(F152,[9]毕教同事分值收集!B:Q,16,0)</f>
        <v>0</v>
      </c>
      <c r="AF152" s="54">
        <f>VLOOKUP(F152,[9]毕教同事分值收集!B:P,15,0)</f>
        <v>0</v>
      </c>
      <c r="AG152" s="54">
        <f>VLOOKUP(F152,[6]毕教同事分值收集!$B:$M,12,0)</f>
        <v>-60</v>
      </c>
      <c r="AH152" s="54">
        <v>0</v>
      </c>
      <c r="AI152" s="54">
        <v>0</v>
      </c>
      <c r="AJ152" s="54">
        <v>0</v>
      </c>
      <c r="AK152" s="54">
        <v>0</v>
      </c>
      <c r="AL152" s="54">
        <v>0</v>
      </c>
      <c r="AM152" s="58">
        <f t="shared" si="12"/>
        <v>740</v>
      </c>
      <c r="AN152" s="54" t="str">
        <f>VLOOKUP(H152,'[2]最终 公布版'!$F:$AL,33,0)</f>
        <v>骨科</v>
      </c>
      <c r="AO152" s="59">
        <f>SUMPRODUCT(($AN$4:$AN$1113=AN152)*($AM$4:$AM$1113&gt;AM152))+1</f>
        <v>15</v>
      </c>
      <c r="AP152" s="11">
        <f>COUNTIF(AN:AN,AN152)</f>
        <v>42</v>
      </c>
      <c r="AQ152" s="60">
        <f t="shared" si="13"/>
        <v>0.357142857142857</v>
      </c>
      <c r="AR152" s="11">
        <f t="shared" si="14"/>
        <v>1.25</v>
      </c>
      <c r="AS152" s="61">
        <v>1200</v>
      </c>
      <c r="AT152" s="62">
        <f>VLOOKUP(F152,[9]毕教同事分值收集!B:Y,24,0)</f>
        <v>21</v>
      </c>
      <c r="AU152" s="63">
        <f t="shared" si="15"/>
        <v>1500</v>
      </c>
      <c r="AV152" s="63">
        <f t="shared" si="16"/>
        <v>1500</v>
      </c>
      <c r="AW152" s="63">
        <v>0</v>
      </c>
      <c r="AX152" s="63">
        <f t="shared" si="17"/>
        <v>1500</v>
      </c>
      <c r="AY152" s="65">
        <v>21</v>
      </c>
    </row>
    <row r="153" spans="1:51">
      <c r="A153" s="4"/>
      <c r="B153" s="4"/>
      <c r="C153" s="5" t="s">
        <v>261</v>
      </c>
      <c r="D153" s="6">
        <v>147</v>
      </c>
      <c r="E153" s="86" t="s">
        <v>281</v>
      </c>
      <c r="F153" s="8" t="str">
        <f>VLOOKUP(E153,[1]需科室上报名单!$A:$B,2,0)</f>
        <v>7AK297</v>
      </c>
      <c r="G153" s="6" t="str">
        <f>VLOOKUP(F153,[3]需科室上报名单!$B:$I,8,0)</f>
        <v>规培研究生</v>
      </c>
      <c r="H153" s="8" t="str">
        <f>VLOOKUP(F153,[3]需科室上报名单!$B:$D,3,0)</f>
        <v>骨科</v>
      </c>
      <c r="I153" s="8" t="str">
        <f>VLOOKUP(F153,[3]需科室上报名单!$B:$F,5,0)</f>
        <v>2020年</v>
      </c>
      <c r="J153" s="31"/>
      <c r="K153" s="93" t="s">
        <v>106</v>
      </c>
      <c r="L153" s="86">
        <v>0</v>
      </c>
      <c r="M153" s="86">
        <v>0</v>
      </c>
      <c r="N153" s="86">
        <v>0</v>
      </c>
      <c r="O153" s="86">
        <v>160</v>
      </c>
      <c r="P153" s="94">
        <v>0</v>
      </c>
      <c r="Q153" s="94">
        <v>3</v>
      </c>
      <c r="R153" s="94">
        <v>0</v>
      </c>
      <c r="S153" s="94">
        <v>0</v>
      </c>
      <c r="T153" s="94">
        <v>0</v>
      </c>
      <c r="U153" s="97">
        <v>60</v>
      </c>
      <c r="V153" s="44">
        <f>VLOOKUP(F153,[9]毕教同事分值收集!B:X,23,0)</f>
        <v>100</v>
      </c>
      <c r="W153" s="98">
        <v>10</v>
      </c>
      <c r="X153" s="98">
        <v>40</v>
      </c>
      <c r="Y153" s="98">
        <v>30</v>
      </c>
      <c r="Z153" s="98">
        <v>30</v>
      </c>
      <c r="AA153" s="102">
        <v>0</v>
      </c>
      <c r="AB153" s="54">
        <f>VLOOKUP(F153,[9]毕教同事分值收集!B:R,17,0)</f>
        <v>100</v>
      </c>
      <c r="AC153" s="54">
        <f>VLOOKUP(F153,[9]毕教同事分值收集!B:T,19,0)</f>
        <v>150</v>
      </c>
      <c r="AD153" s="54">
        <f>VLOOKUP(F153,[9]毕教同事分值收集!B:V,21,0)</f>
        <v>100</v>
      </c>
      <c r="AE153" s="54">
        <f>VLOOKUP(F153,[9]毕教同事分值收集!B:Q,16,0)</f>
        <v>0</v>
      </c>
      <c r="AF153" s="54">
        <f>VLOOKUP(F153,[9]毕教同事分值收集!B:P,15,0)</f>
        <v>0</v>
      </c>
      <c r="AG153" s="54">
        <f>VLOOKUP(F153,[6]毕教同事分值收集!$B:$M,12,0)</f>
        <v>-40</v>
      </c>
      <c r="AH153" s="54">
        <v>0</v>
      </c>
      <c r="AI153" s="54">
        <v>0</v>
      </c>
      <c r="AJ153" s="54">
        <v>0</v>
      </c>
      <c r="AK153" s="54">
        <v>0</v>
      </c>
      <c r="AL153" s="54">
        <v>0</v>
      </c>
      <c r="AM153" s="58">
        <f t="shared" si="12"/>
        <v>740</v>
      </c>
      <c r="AN153" s="54" t="str">
        <f>VLOOKUP(H153,'[2]最终 公布版'!$F:$AL,33,0)</f>
        <v>骨科</v>
      </c>
      <c r="AO153" s="59">
        <f>SUMPRODUCT(($AN$4:$AN$1113=AN153)*($AM$4:$AM$1113&gt;AM153))+1</f>
        <v>15</v>
      </c>
      <c r="AP153" s="11">
        <f>COUNTIF(AN:AN,AN153)</f>
        <v>42</v>
      </c>
      <c r="AQ153" s="60">
        <f t="shared" si="13"/>
        <v>0.357142857142857</v>
      </c>
      <c r="AR153" s="11">
        <f t="shared" si="14"/>
        <v>1.25</v>
      </c>
      <c r="AS153" s="61">
        <v>1200</v>
      </c>
      <c r="AT153" s="62">
        <f>VLOOKUP(F153,[9]毕教同事分值收集!B:Y,24,0)</f>
        <v>21</v>
      </c>
      <c r="AU153" s="63">
        <f t="shared" si="15"/>
        <v>1500</v>
      </c>
      <c r="AV153" s="63">
        <f t="shared" si="16"/>
        <v>1500</v>
      </c>
      <c r="AW153" s="63">
        <v>0</v>
      </c>
      <c r="AX153" s="63">
        <f t="shared" si="17"/>
        <v>1500</v>
      </c>
      <c r="AY153" s="65">
        <v>21</v>
      </c>
    </row>
    <row r="154" spans="1:51">
      <c r="A154" s="4"/>
      <c r="B154" s="4"/>
      <c r="C154" s="5" t="s">
        <v>197</v>
      </c>
      <c r="D154" s="6">
        <v>149</v>
      </c>
      <c r="E154" s="15" t="s">
        <v>282</v>
      </c>
      <c r="F154" s="8" t="str">
        <f>VLOOKUP(E154,[1]需科室上报名单!$A:$B,2,0)</f>
        <v>7AK296</v>
      </c>
      <c r="G154" s="6" t="str">
        <f>VLOOKUP(F154,[3]需科室上报名单!$B:$I,8,0)</f>
        <v>规培研究生</v>
      </c>
      <c r="H154" s="8" t="str">
        <f>VLOOKUP(F154,[3]需科室上报名单!$B:$D,3,0)</f>
        <v>骨科</v>
      </c>
      <c r="I154" s="8" t="str">
        <f>VLOOKUP(F154,[3]需科室上报名单!$B:$F,5,0)</f>
        <v>2020年</v>
      </c>
      <c r="J154" s="29"/>
      <c r="K154" s="6" t="s">
        <v>106</v>
      </c>
      <c r="L154" s="6">
        <v>0</v>
      </c>
      <c r="M154" s="6">
        <v>0</v>
      </c>
      <c r="N154" s="36">
        <v>0</v>
      </c>
      <c r="O154" s="6">
        <v>120</v>
      </c>
      <c r="P154" s="30">
        <v>0</v>
      </c>
      <c r="Q154" s="30">
        <v>4</v>
      </c>
      <c r="R154" s="30">
        <v>1</v>
      </c>
      <c r="S154" s="30">
        <v>0</v>
      </c>
      <c r="T154" s="30">
        <v>0</v>
      </c>
      <c r="U154" s="43">
        <v>100</v>
      </c>
      <c r="V154" s="44">
        <f>VLOOKUP(F154,[9]毕教同事分值收集!B:X,23,0)</f>
        <v>100</v>
      </c>
      <c r="W154" s="44">
        <v>10</v>
      </c>
      <c r="X154" s="44">
        <v>60</v>
      </c>
      <c r="Y154" s="44">
        <v>30</v>
      </c>
      <c r="Z154" s="44">
        <v>0</v>
      </c>
      <c r="AA154" s="53">
        <v>0</v>
      </c>
      <c r="AB154" s="54">
        <f>VLOOKUP(F154,[9]毕教同事分值收集!B:R,17,0)</f>
        <v>100</v>
      </c>
      <c r="AC154" s="54">
        <f>VLOOKUP(F154,[9]毕教同事分值收集!B:T,19,0)</f>
        <v>150</v>
      </c>
      <c r="AD154" s="54">
        <f>VLOOKUP(F154,[9]毕教同事分值收集!B:V,21,0)</f>
        <v>100</v>
      </c>
      <c r="AE154" s="54">
        <f>VLOOKUP(F154,[9]毕教同事分值收集!B:Q,16,0)</f>
        <v>0</v>
      </c>
      <c r="AF154" s="54">
        <f>VLOOKUP(F154,[9]毕教同事分值收集!B:P,15,0)</f>
        <v>0</v>
      </c>
      <c r="AG154" s="54">
        <f>VLOOKUP(F154,[6]毕教同事分值收集!$B:$M,12,0)</f>
        <v>-60</v>
      </c>
      <c r="AH154" s="54">
        <v>0</v>
      </c>
      <c r="AI154" s="54">
        <v>0</v>
      </c>
      <c r="AJ154" s="54">
        <v>0</v>
      </c>
      <c r="AK154" s="54">
        <v>0</v>
      </c>
      <c r="AL154" s="54">
        <v>0</v>
      </c>
      <c r="AM154" s="58">
        <f t="shared" si="12"/>
        <v>710</v>
      </c>
      <c r="AN154" s="54" t="str">
        <f>VLOOKUP(H154,'[2]最终 公布版'!$F:$AL,33,0)</f>
        <v>骨科</v>
      </c>
      <c r="AO154" s="59">
        <f>SUMPRODUCT(($AN$4:$AN$1113=AN154)*($AM$4:$AM$1113&gt;AM154))+1</f>
        <v>17</v>
      </c>
      <c r="AP154" s="11">
        <f>COUNTIF(AN:AN,AN154)</f>
        <v>42</v>
      </c>
      <c r="AQ154" s="60">
        <f t="shared" si="13"/>
        <v>0.404761904761905</v>
      </c>
      <c r="AR154" s="11">
        <f t="shared" si="14"/>
        <v>1</v>
      </c>
      <c r="AS154" s="61">
        <v>1200</v>
      </c>
      <c r="AT154" s="62">
        <f>VLOOKUP(F154,[9]毕教同事分值收集!B:Y,24,0)</f>
        <v>21</v>
      </c>
      <c r="AU154" s="63">
        <f t="shared" si="15"/>
        <v>1200</v>
      </c>
      <c r="AV154" s="63">
        <f t="shared" si="16"/>
        <v>1200</v>
      </c>
      <c r="AW154" s="63">
        <v>0</v>
      </c>
      <c r="AX154" s="63">
        <f t="shared" si="17"/>
        <v>1200</v>
      </c>
      <c r="AY154" s="65">
        <v>21</v>
      </c>
    </row>
    <row r="155" ht="16.5" spans="1:51">
      <c r="A155" s="4"/>
      <c r="B155" s="4"/>
      <c r="C155" s="5" t="s">
        <v>265</v>
      </c>
      <c r="D155" s="6">
        <v>151</v>
      </c>
      <c r="E155" s="87" t="s">
        <v>283</v>
      </c>
      <c r="F155" s="8">
        <f>VLOOKUP(E155,[1]需科室上报名单!$A:$B,2,0)</f>
        <v>120049</v>
      </c>
      <c r="G155" s="6" t="s">
        <v>104</v>
      </c>
      <c r="H155" s="8" t="str">
        <f>VLOOKUP(F155,[3]需科室上报名单!$B:$D,3,0)</f>
        <v>骨科</v>
      </c>
      <c r="I155" s="8" t="str">
        <f>VLOOKUP(F155,[3]需科室上报名单!$B:$F,5,0)</f>
        <v>2020年</v>
      </c>
      <c r="J155" s="29"/>
      <c r="K155" s="6" t="s">
        <v>106</v>
      </c>
      <c r="L155" s="6">
        <v>0</v>
      </c>
      <c r="M155" s="6">
        <v>0</v>
      </c>
      <c r="N155" s="36">
        <v>0</v>
      </c>
      <c r="O155" s="6">
        <v>160</v>
      </c>
      <c r="P155" s="30">
        <v>0</v>
      </c>
      <c r="Q155" s="30">
        <v>4</v>
      </c>
      <c r="R155" s="30">
        <v>2</v>
      </c>
      <c r="S155" s="30">
        <v>0</v>
      </c>
      <c r="T155" s="30">
        <v>0</v>
      </c>
      <c r="U155" s="43">
        <v>120</v>
      </c>
      <c r="V155" s="44">
        <f>VLOOKUP(F155,[9]毕教同事分值收集!B:X,23,0)</f>
        <v>100</v>
      </c>
      <c r="W155" s="44">
        <v>0</v>
      </c>
      <c r="X155" s="44">
        <v>0</v>
      </c>
      <c r="Y155" s="44">
        <v>0</v>
      </c>
      <c r="Z155" s="44">
        <v>0</v>
      </c>
      <c r="AA155" s="53">
        <v>0</v>
      </c>
      <c r="AB155" s="54">
        <f>VLOOKUP(F155,[9]毕教同事分值收集!B:R,17,0)</f>
        <v>100</v>
      </c>
      <c r="AC155" s="54">
        <f>VLOOKUP(F155,[9]毕教同事分值收集!B:T,19,0)</f>
        <v>150</v>
      </c>
      <c r="AD155" s="54">
        <f>VLOOKUP(F155,[9]毕教同事分值收集!B:V,21,0)</f>
        <v>100</v>
      </c>
      <c r="AE155" s="54">
        <f>VLOOKUP(F155,[9]毕教同事分值收集!B:Q,16,0)</f>
        <v>0</v>
      </c>
      <c r="AF155" s="54">
        <f>VLOOKUP(F155,[9]毕教同事分值收集!B:P,15,0)</f>
        <v>0</v>
      </c>
      <c r="AG155" s="54">
        <f>VLOOKUP(F155,[6]毕教同事分值收集!$B:$M,12,0)</f>
        <v>-20</v>
      </c>
      <c r="AH155" s="54">
        <v>0</v>
      </c>
      <c r="AI155" s="54">
        <v>0</v>
      </c>
      <c r="AJ155" s="54">
        <v>0</v>
      </c>
      <c r="AK155" s="54">
        <v>0</v>
      </c>
      <c r="AL155" s="54">
        <v>0</v>
      </c>
      <c r="AM155" s="58">
        <f t="shared" si="12"/>
        <v>710</v>
      </c>
      <c r="AN155" s="54" t="str">
        <f>VLOOKUP(H155,'[2]最终 公布版'!$F:$AL,33,0)</f>
        <v>骨科</v>
      </c>
      <c r="AO155" s="59">
        <f>SUMPRODUCT(($AN$4:$AN$1113=AN155)*($AM$4:$AM$1113&gt;AM155))+1</f>
        <v>17</v>
      </c>
      <c r="AP155" s="11">
        <f>COUNTIF(AN:AN,AN155)</f>
        <v>42</v>
      </c>
      <c r="AQ155" s="60">
        <f t="shared" si="13"/>
        <v>0.404761904761905</v>
      </c>
      <c r="AR155" s="11">
        <f t="shared" si="14"/>
        <v>1</v>
      </c>
      <c r="AS155" s="61">
        <v>1200</v>
      </c>
      <c r="AT155" s="62">
        <f>VLOOKUP(F155,[9]毕教同事分值收集!B:Y,24,0)</f>
        <v>21</v>
      </c>
      <c r="AU155" s="63">
        <f t="shared" si="15"/>
        <v>1200</v>
      </c>
      <c r="AV155" s="63">
        <f t="shared" si="16"/>
        <v>1200</v>
      </c>
      <c r="AW155" s="63">
        <v>0</v>
      </c>
      <c r="AX155" s="63">
        <f t="shared" si="17"/>
        <v>1200</v>
      </c>
      <c r="AY155" s="65">
        <v>21</v>
      </c>
    </row>
    <row r="156" spans="1:51">
      <c r="A156" s="4"/>
      <c r="B156" s="4"/>
      <c r="C156" s="5" t="s">
        <v>120</v>
      </c>
      <c r="D156" s="6">
        <v>153</v>
      </c>
      <c r="E156" s="7" t="s">
        <v>284</v>
      </c>
      <c r="F156" s="8" t="str">
        <f>VLOOKUP(E156,[1]需科室上报名单!$A:$B,2,0)</f>
        <v>730L21</v>
      </c>
      <c r="G156" s="6" t="s">
        <v>104</v>
      </c>
      <c r="H156" s="8" t="str">
        <f>VLOOKUP(F156,[3]需科室上报名单!$B:$D,3,0)</f>
        <v>骨科</v>
      </c>
      <c r="I156" s="8" t="str">
        <f>VLOOKUP(F156,[3]需科室上报名单!$B:$F,5,0)</f>
        <v>2022年</v>
      </c>
      <c r="J156" s="31"/>
      <c r="K156" s="6" t="s">
        <v>106</v>
      </c>
      <c r="L156" s="6">
        <v>0</v>
      </c>
      <c r="M156" s="6">
        <v>0</v>
      </c>
      <c r="N156" s="6">
        <v>0</v>
      </c>
      <c r="O156" s="6">
        <v>160</v>
      </c>
      <c r="P156" s="30">
        <v>0</v>
      </c>
      <c r="Q156" s="45">
        <v>1</v>
      </c>
      <c r="R156" s="45">
        <v>0</v>
      </c>
      <c r="S156" s="45">
        <v>0</v>
      </c>
      <c r="T156" s="45">
        <v>0</v>
      </c>
      <c r="U156" s="43">
        <v>20</v>
      </c>
      <c r="V156" s="44">
        <f>VLOOKUP(F156,[9]毕教同事分值收集!B:X,23,0)</f>
        <v>100</v>
      </c>
      <c r="W156" s="44">
        <v>0</v>
      </c>
      <c r="X156" s="44">
        <v>80</v>
      </c>
      <c r="Y156" s="44">
        <v>120</v>
      </c>
      <c r="Z156" s="44">
        <v>120</v>
      </c>
      <c r="AA156" s="53">
        <v>0</v>
      </c>
      <c r="AB156" s="54">
        <f>VLOOKUP(F156,[9]毕教同事分值收集!B:R,17,0)</f>
        <v>100</v>
      </c>
      <c r="AC156" s="54">
        <f>VLOOKUP(F156,[9]毕教同事分值收集!B:T,19,0)</f>
        <v>0</v>
      </c>
      <c r="AD156" s="54">
        <f>VLOOKUP(F156,[9]毕教同事分值收集!B:V,21,0)</f>
        <v>0</v>
      </c>
      <c r="AE156" s="54">
        <f>VLOOKUP(F156,[9]毕教同事分值收集!B:Q,16,0)</f>
        <v>0</v>
      </c>
      <c r="AF156" s="54">
        <f>VLOOKUP(F156,[9]毕教同事分值收集!B:P,15,0)</f>
        <v>0</v>
      </c>
      <c r="AG156" s="54">
        <f>VLOOKUP(F156,[6]毕教同事分值收集!$B:$M,12,0)</f>
        <v>0</v>
      </c>
      <c r="AH156" s="54">
        <v>0</v>
      </c>
      <c r="AI156" s="54">
        <v>0</v>
      </c>
      <c r="AJ156" s="54">
        <v>0</v>
      </c>
      <c r="AK156" s="54">
        <v>0</v>
      </c>
      <c r="AL156" s="54">
        <v>0</v>
      </c>
      <c r="AM156" s="58">
        <f t="shared" si="12"/>
        <v>700</v>
      </c>
      <c r="AN156" s="54" t="str">
        <f>VLOOKUP(H156,'[2]最终 公布版'!$F:$AL,33,0)</f>
        <v>骨科</v>
      </c>
      <c r="AO156" s="59">
        <f>SUMPRODUCT(($AN$4:$AN$1113=AN156)*($AM$4:$AM$1113&gt;AM156))+1</f>
        <v>19</v>
      </c>
      <c r="AP156" s="11">
        <f>COUNTIF(AN:AN,AN156)</f>
        <v>42</v>
      </c>
      <c r="AQ156" s="60">
        <f t="shared" si="13"/>
        <v>0.452380952380952</v>
      </c>
      <c r="AR156" s="11">
        <f t="shared" si="14"/>
        <v>1</v>
      </c>
      <c r="AS156" s="61">
        <v>1200</v>
      </c>
      <c r="AT156" s="62">
        <f>VLOOKUP(F156,[9]毕教同事分值收集!B:Y,24,0)</f>
        <v>21</v>
      </c>
      <c r="AU156" s="63">
        <f t="shared" si="15"/>
        <v>1200</v>
      </c>
      <c r="AV156" s="63">
        <f t="shared" si="16"/>
        <v>1200</v>
      </c>
      <c r="AW156" s="63">
        <f>VLOOKUP(F156,[7]涉及需要退费清单!$B:$S,18,0)</f>
        <v>-150</v>
      </c>
      <c r="AX156" s="63">
        <f t="shared" si="17"/>
        <v>1050</v>
      </c>
      <c r="AY156" s="65">
        <v>21</v>
      </c>
    </row>
    <row r="157" spans="1:51">
      <c r="A157" s="4"/>
      <c r="B157" s="4"/>
      <c r="C157" s="5" t="s">
        <v>261</v>
      </c>
      <c r="D157" s="6">
        <v>150</v>
      </c>
      <c r="E157" s="86" t="s">
        <v>285</v>
      </c>
      <c r="F157" s="8" t="str">
        <f>VLOOKUP(E157,[1]需科室上报名单!$A:$B,2,0)</f>
        <v>7AM288</v>
      </c>
      <c r="G157" s="6" t="str">
        <f>VLOOKUP(F157,[3]需科室上报名单!$B:$I,8,0)</f>
        <v>规培研究生</v>
      </c>
      <c r="H157" s="8" t="str">
        <f>VLOOKUP(F157,[3]需科室上报名单!$B:$D,3,0)</f>
        <v>骨科</v>
      </c>
      <c r="I157" s="8" t="str">
        <f>VLOOKUP(F157,[3]需科室上报名单!$B:$F,5,0)</f>
        <v>2021年</v>
      </c>
      <c r="J157" s="31"/>
      <c r="K157" s="93" t="s">
        <v>106</v>
      </c>
      <c r="L157" s="86">
        <v>0</v>
      </c>
      <c r="M157" s="86">
        <v>0</v>
      </c>
      <c r="N157" s="86">
        <v>0</v>
      </c>
      <c r="O157" s="86">
        <v>160</v>
      </c>
      <c r="P157" s="94">
        <v>0</v>
      </c>
      <c r="Q157" s="94">
        <v>3</v>
      </c>
      <c r="R157" s="94">
        <v>0</v>
      </c>
      <c r="S157" s="94">
        <v>0</v>
      </c>
      <c r="T157" s="94">
        <v>0</v>
      </c>
      <c r="U157" s="97">
        <v>60</v>
      </c>
      <c r="V157" s="44">
        <f>VLOOKUP(F157,[9]毕教同事分值收集!B:X,23,0)</f>
        <v>100</v>
      </c>
      <c r="W157" s="98">
        <v>10</v>
      </c>
      <c r="X157" s="98">
        <v>20</v>
      </c>
      <c r="Y157" s="98">
        <v>0</v>
      </c>
      <c r="Z157" s="98">
        <v>30</v>
      </c>
      <c r="AA157" s="102">
        <v>20</v>
      </c>
      <c r="AB157" s="54">
        <f>VLOOKUP(F157,[9]毕教同事分值收集!B:R,17,0)</f>
        <v>100</v>
      </c>
      <c r="AC157" s="54">
        <f>VLOOKUP(F157,[9]毕教同事分值收集!B:T,19,0)</f>
        <v>150</v>
      </c>
      <c r="AD157" s="54">
        <f>VLOOKUP(F157,[9]毕教同事分值收集!B:V,21,0)</f>
        <v>100</v>
      </c>
      <c r="AE157" s="54">
        <f>VLOOKUP(F157,[9]毕教同事分值收集!B:Q,16,0)</f>
        <v>0</v>
      </c>
      <c r="AF157" s="54">
        <f>VLOOKUP(F157,[9]毕教同事分值收集!B:P,15,0)</f>
        <v>0</v>
      </c>
      <c r="AG157" s="54">
        <f>VLOOKUP(F157,[6]毕教同事分值收集!$B:$M,12,0)</f>
        <v>-60</v>
      </c>
      <c r="AH157" s="54">
        <v>0</v>
      </c>
      <c r="AI157" s="54">
        <v>0</v>
      </c>
      <c r="AJ157" s="54">
        <v>0</v>
      </c>
      <c r="AK157" s="54">
        <v>0</v>
      </c>
      <c r="AL157" s="54">
        <v>0</v>
      </c>
      <c r="AM157" s="58">
        <f t="shared" si="12"/>
        <v>690</v>
      </c>
      <c r="AN157" s="54" t="str">
        <f>VLOOKUP(H157,'[2]最终 公布版'!$F:$AL,33,0)</f>
        <v>骨科</v>
      </c>
      <c r="AO157" s="59">
        <f>SUMPRODUCT(($AN$4:$AN$1113=AN157)*($AM$4:$AM$1113&gt;AM157))+1</f>
        <v>20</v>
      </c>
      <c r="AP157" s="11">
        <f>COUNTIF(AN:AN,AN157)</f>
        <v>42</v>
      </c>
      <c r="AQ157" s="60">
        <f t="shared" si="13"/>
        <v>0.476190476190476</v>
      </c>
      <c r="AR157" s="11">
        <f t="shared" si="14"/>
        <v>1</v>
      </c>
      <c r="AS157" s="61">
        <v>1200</v>
      </c>
      <c r="AT157" s="62">
        <f>VLOOKUP(F157,[9]毕教同事分值收集!B:Y,24,0)</f>
        <v>21</v>
      </c>
      <c r="AU157" s="63">
        <f t="shared" si="15"/>
        <v>1200</v>
      </c>
      <c r="AV157" s="63">
        <f t="shared" si="16"/>
        <v>1200</v>
      </c>
      <c r="AW157" s="63">
        <v>0</v>
      </c>
      <c r="AX157" s="63">
        <f t="shared" si="17"/>
        <v>1200</v>
      </c>
      <c r="AY157" s="65">
        <v>21</v>
      </c>
    </row>
    <row r="158" spans="1:51">
      <c r="A158" s="4"/>
      <c r="B158" s="4"/>
      <c r="C158" s="5" t="s">
        <v>261</v>
      </c>
      <c r="D158" s="6">
        <v>152</v>
      </c>
      <c r="E158" s="86" t="s">
        <v>286</v>
      </c>
      <c r="F158" s="8" t="str">
        <f>VLOOKUP(E158,[1]需科室上报名单!$A:$B,2,0)</f>
        <v>7AK295</v>
      </c>
      <c r="G158" s="6" t="str">
        <f>VLOOKUP(F158,[3]需科室上报名单!$B:$I,8,0)</f>
        <v>规培研究生</v>
      </c>
      <c r="H158" s="8" t="str">
        <f>VLOOKUP(F158,[3]需科室上报名单!$B:$D,3,0)</f>
        <v>骨科</v>
      </c>
      <c r="I158" s="8" t="str">
        <f>VLOOKUP(F158,[3]需科室上报名单!$B:$F,5,0)</f>
        <v>2020年</v>
      </c>
      <c r="J158" s="31"/>
      <c r="K158" s="93" t="s">
        <v>106</v>
      </c>
      <c r="L158" s="86">
        <v>0</v>
      </c>
      <c r="M158" s="86">
        <v>0</v>
      </c>
      <c r="N158" s="86">
        <v>0</v>
      </c>
      <c r="O158" s="86">
        <v>160</v>
      </c>
      <c r="P158" s="94">
        <v>0</v>
      </c>
      <c r="Q158" s="94">
        <v>5</v>
      </c>
      <c r="R158" s="94">
        <v>0</v>
      </c>
      <c r="S158" s="94">
        <v>0</v>
      </c>
      <c r="T158" s="94">
        <v>0</v>
      </c>
      <c r="U158" s="97">
        <v>100</v>
      </c>
      <c r="V158" s="44">
        <f>VLOOKUP(F158,[9]毕教同事分值收集!B:X,23,0)</f>
        <v>100</v>
      </c>
      <c r="W158" s="98">
        <v>0</v>
      </c>
      <c r="X158" s="98">
        <v>0</v>
      </c>
      <c r="Y158" s="98">
        <v>0</v>
      </c>
      <c r="Z158" s="98">
        <v>0</v>
      </c>
      <c r="AA158" s="102">
        <v>0</v>
      </c>
      <c r="AB158" s="54">
        <f>VLOOKUP(F158,[9]毕教同事分值收集!B:R,17,0)</f>
        <v>100</v>
      </c>
      <c r="AC158" s="54">
        <f>VLOOKUP(F158,[9]毕教同事分值收集!B:T,19,0)</f>
        <v>150</v>
      </c>
      <c r="AD158" s="54">
        <f>VLOOKUP(F158,[9]毕教同事分值收集!B:V,21,0)</f>
        <v>100</v>
      </c>
      <c r="AE158" s="54">
        <f>VLOOKUP(F158,[9]毕教同事分值收集!B:Q,16,0)</f>
        <v>0</v>
      </c>
      <c r="AF158" s="54">
        <f>VLOOKUP(F158,[9]毕教同事分值收集!B:P,15,0)</f>
        <v>0</v>
      </c>
      <c r="AG158" s="54">
        <f>VLOOKUP(F158,[6]毕教同事分值收集!$B:$M,12,0)</f>
        <v>-60</v>
      </c>
      <c r="AH158" s="54">
        <v>0</v>
      </c>
      <c r="AI158" s="54">
        <v>0</v>
      </c>
      <c r="AJ158" s="54">
        <v>0</v>
      </c>
      <c r="AK158" s="54">
        <v>0</v>
      </c>
      <c r="AL158" s="54">
        <v>0</v>
      </c>
      <c r="AM158" s="58">
        <f t="shared" si="12"/>
        <v>650</v>
      </c>
      <c r="AN158" s="54" t="str">
        <f>VLOOKUP(H158,'[2]最终 公布版'!$F:$AL,33,0)</f>
        <v>骨科</v>
      </c>
      <c r="AO158" s="59">
        <f>SUMPRODUCT(($AN$4:$AN$1113=AN158)*($AM$4:$AM$1113&gt;AM158))+1</f>
        <v>21</v>
      </c>
      <c r="AP158" s="11">
        <f>COUNTIF(AN:AN,AN158)</f>
        <v>42</v>
      </c>
      <c r="AQ158" s="60">
        <f t="shared" si="13"/>
        <v>0.5</v>
      </c>
      <c r="AR158" s="11">
        <f t="shared" si="14"/>
        <v>1</v>
      </c>
      <c r="AS158" s="61">
        <v>1200</v>
      </c>
      <c r="AT158" s="62">
        <f>VLOOKUP(F158,[9]毕教同事分值收集!B:Y,24,0)</f>
        <v>21</v>
      </c>
      <c r="AU158" s="63">
        <f t="shared" si="15"/>
        <v>1200</v>
      </c>
      <c r="AV158" s="63">
        <f t="shared" si="16"/>
        <v>1200</v>
      </c>
      <c r="AW158" s="63">
        <v>0</v>
      </c>
      <c r="AX158" s="63">
        <f t="shared" si="17"/>
        <v>1200</v>
      </c>
      <c r="AY158" s="65">
        <v>21</v>
      </c>
    </row>
    <row r="159" spans="1:51">
      <c r="A159" s="4"/>
      <c r="B159" s="4"/>
      <c r="C159" s="5" t="s">
        <v>261</v>
      </c>
      <c r="D159" s="6">
        <v>154</v>
      </c>
      <c r="E159" s="86" t="s">
        <v>287</v>
      </c>
      <c r="F159" s="8" t="str">
        <f>VLOOKUP(E159,[1]需科室上报名单!$A:$B,2,0)</f>
        <v>7AM283</v>
      </c>
      <c r="G159" s="6" t="str">
        <f>VLOOKUP(F159,[3]需科室上报名单!$B:$I,8,0)</f>
        <v>规培研究生</v>
      </c>
      <c r="H159" s="8" t="str">
        <f>VLOOKUP(F159,[3]需科室上报名单!$B:$D,3,0)</f>
        <v>骨科</v>
      </c>
      <c r="I159" s="8" t="str">
        <f>VLOOKUP(F159,[3]需科室上报名单!$B:$F,5,0)</f>
        <v>2021年</v>
      </c>
      <c r="J159" s="31"/>
      <c r="K159" s="93" t="s">
        <v>106</v>
      </c>
      <c r="L159" s="86">
        <v>0</v>
      </c>
      <c r="M159" s="86">
        <v>0</v>
      </c>
      <c r="N159" s="86">
        <v>0</v>
      </c>
      <c r="O159" s="86">
        <v>160</v>
      </c>
      <c r="P159" s="94">
        <v>0</v>
      </c>
      <c r="Q159" s="94">
        <v>4</v>
      </c>
      <c r="R159" s="94">
        <v>0</v>
      </c>
      <c r="S159" s="94">
        <v>0</v>
      </c>
      <c r="T159" s="94">
        <v>0</v>
      </c>
      <c r="U159" s="97">
        <v>80</v>
      </c>
      <c r="V159" s="44">
        <f>VLOOKUP(F159,[9]毕教同事分值收集!B:X,23,0)</f>
        <v>100</v>
      </c>
      <c r="W159" s="98">
        <v>10</v>
      </c>
      <c r="X159" s="98">
        <v>0</v>
      </c>
      <c r="Y159" s="98">
        <v>0</v>
      </c>
      <c r="Z159" s="98">
        <v>0</v>
      </c>
      <c r="AA159" s="102">
        <v>0</v>
      </c>
      <c r="AB159" s="54">
        <f>VLOOKUP(F159,[9]毕教同事分值收集!B:R,17,0)</f>
        <v>100</v>
      </c>
      <c r="AC159" s="54">
        <f>VLOOKUP(F159,[9]毕教同事分值收集!B:T,19,0)</f>
        <v>150</v>
      </c>
      <c r="AD159" s="54">
        <f>VLOOKUP(F159,[9]毕教同事分值收集!B:V,21,0)</f>
        <v>100</v>
      </c>
      <c r="AE159" s="54">
        <f>VLOOKUP(F159,[9]毕教同事分值收集!B:Q,16,0)</f>
        <v>0</v>
      </c>
      <c r="AF159" s="54">
        <f>VLOOKUP(F159,[9]毕教同事分值收集!B:P,15,0)</f>
        <v>0</v>
      </c>
      <c r="AG159" s="54">
        <f>VLOOKUP(F159,[6]毕教同事分值收集!$B:$M,12,0)</f>
        <v>-60</v>
      </c>
      <c r="AH159" s="54">
        <v>0</v>
      </c>
      <c r="AI159" s="54">
        <v>0</v>
      </c>
      <c r="AJ159" s="54">
        <v>0</v>
      </c>
      <c r="AK159" s="54">
        <v>0</v>
      </c>
      <c r="AL159" s="54">
        <v>0</v>
      </c>
      <c r="AM159" s="58">
        <f t="shared" si="12"/>
        <v>640</v>
      </c>
      <c r="AN159" s="54" t="str">
        <f>VLOOKUP(H159,'[2]最终 公布版'!$F:$AL,33,0)</f>
        <v>骨科</v>
      </c>
      <c r="AO159" s="59">
        <f>SUMPRODUCT(($AN$4:$AN$1113=AN159)*($AM$4:$AM$1113&gt;AM159))+1</f>
        <v>22</v>
      </c>
      <c r="AP159" s="11">
        <f>COUNTIF(AN:AN,AN159)</f>
        <v>42</v>
      </c>
      <c r="AQ159" s="60">
        <f t="shared" si="13"/>
        <v>0.523809523809524</v>
      </c>
      <c r="AR159" s="11">
        <f t="shared" si="14"/>
        <v>1</v>
      </c>
      <c r="AS159" s="61">
        <v>1200</v>
      </c>
      <c r="AT159" s="62">
        <f>VLOOKUP(F159,[9]毕教同事分值收集!B:Y,24,0)</f>
        <v>21</v>
      </c>
      <c r="AU159" s="63">
        <f t="shared" si="15"/>
        <v>1200</v>
      </c>
      <c r="AV159" s="63">
        <f t="shared" si="16"/>
        <v>1200</v>
      </c>
      <c r="AW159" s="63">
        <v>0</v>
      </c>
      <c r="AX159" s="63">
        <f t="shared" si="17"/>
        <v>1200</v>
      </c>
      <c r="AY159" s="65">
        <v>21</v>
      </c>
    </row>
    <row r="160" spans="1:51">
      <c r="A160" s="4"/>
      <c r="B160" s="4"/>
      <c r="C160" s="5" t="s">
        <v>261</v>
      </c>
      <c r="D160" s="6">
        <v>156</v>
      </c>
      <c r="E160" s="86" t="s">
        <v>288</v>
      </c>
      <c r="F160" s="8">
        <f>VLOOKUP(E160,[1]需科室上报名单!$A:$B,2,0)</f>
        <v>121029</v>
      </c>
      <c r="G160" s="6" t="s">
        <v>104</v>
      </c>
      <c r="H160" s="8" t="str">
        <f>VLOOKUP(F160,[3]需科室上报名单!$B:$D,3,0)</f>
        <v>骨科</v>
      </c>
      <c r="I160" s="8" t="str">
        <f>VLOOKUP(F160,[3]需科室上报名单!$B:$F,5,0)</f>
        <v>2021年</v>
      </c>
      <c r="J160" s="31"/>
      <c r="K160" s="93" t="s">
        <v>106</v>
      </c>
      <c r="L160" s="86">
        <v>0</v>
      </c>
      <c r="M160" s="86">
        <v>0</v>
      </c>
      <c r="N160" s="86">
        <v>0</v>
      </c>
      <c r="O160" s="86">
        <v>160</v>
      </c>
      <c r="P160" s="94">
        <v>0</v>
      </c>
      <c r="Q160" s="94">
        <v>2</v>
      </c>
      <c r="R160" s="94">
        <v>0</v>
      </c>
      <c r="S160" s="94">
        <v>0</v>
      </c>
      <c r="T160" s="94">
        <v>0</v>
      </c>
      <c r="U160" s="97">
        <v>40</v>
      </c>
      <c r="V160" s="44">
        <f>VLOOKUP(F160,[9]毕教同事分值收集!B:X,23,0)</f>
        <v>100</v>
      </c>
      <c r="W160" s="98">
        <v>0</v>
      </c>
      <c r="X160" s="98">
        <v>40</v>
      </c>
      <c r="Y160" s="98">
        <v>30</v>
      </c>
      <c r="Z160" s="98">
        <v>0</v>
      </c>
      <c r="AA160" s="102">
        <v>0</v>
      </c>
      <c r="AB160" s="54">
        <f>VLOOKUP(F160,[9]毕教同事分值收集!B:R,17,0)</f>
        <v>100</v>
      </c>
      <c r="AC160" s="54">
        <f>VLOOKUP(F160,[9]毕教同事分值收集!B:T,19,0)</f>
        <v>150</v>
      </c>
      <c r="AD160" s="54">
        <f>VLOOKUP(F160,[9]毕教同事分值收集!B:V,21,0)</f>
        <v>0</v>
      </c>
      <c r="AE160" s="54">
        <f>VLOOKUP(F160,[9]毕教同事分值收集!B:Q,16,0)</f>
        <v>0</v>
      </c>
      <c r="AF160" s="54">
        <f>VLOOKUP(F160,[9]毕教同事分值收集!B:P,15,0)</f>
        <v>0</v>
      </c>
      <c r="AG160" s="54">
        <f>VLOOKUP(F160,[6]毕教同事分值收集!$B:$M,12,0)</f>
        <v>0</v>
      </c>
      <c r="AH160" s="54">
        <v>0</v>
      </c>
      <c r="AI160" s="54">
        <v>0</v>
      </c>
      <c r="AJ160" s="54">
        <v>0</v>
      </c>
      <c r="AK160" s="54">
        <v>0</v>
      </c>
      <c r="AL160" s="54">
        <v>0</v>
      </c>
      <c r="AM160" s="58">
        <f t="shared" si="12"/>
        <v>620</v>
      </c>
      <c r="AN160" s="54" t="str">
        <f>VLOOKUP(H160,'[2]最终 公布版'!$F:$AL,33,0)</f>
        <v>骨科</v>
      </c>
      <c r="AO160" s="59">
        <f>SUMPRODUCT(($AN$4:$AN$1113=AN160)*($AM$4:$AM$1113&gt;AM160))+1</f>
        <v>23</v>
      </c>
      <c r="AP160" s="11">
        <f>COUNTIF(AN:AN,AN160)</f>
        <v>42</v>
      </c>
      <c r="AQ160" s="60">
        <f t="shared" si="13"/>
        <v>0.547619047619048</v>
      </c>
      <c r="AR160" s="11">
        <f t="shared" si="14"/>
        <v>1</v>
      </c>
      <c r="AS160" s="61">
        <v>1200</v>
      </c>
      <c r="AT160" s="62">
        <f>VLOOKUP(F160,[9]毕教同事分值收集!B:Y,24,0)</f>
        <v>21</v>
      </c>
      <c r="AU160" s="63">
        <f t="shared" si="15"/>
        <v>1200</v>
      </c>
      <c r="AV160" s="63">
        <f t="shared" si="16"/>
        <v>1200</v>
      </c>
      <c r="AW160" s="63">
        <v>0</v>
      </c>
      <c r="AX160" s="63">
        <f t="shared" si="17"/>
        <v>1200</v>
      </c>
      <c r="AY160" s="65">
        <v>21</v>
      </c>
    </row>
    <row r="161" spans="1:51">
      <c r="A161" s="4"/>
      <c r="B161" s="4"/>
      <c r="C161" s="5" t="s">
        <v>289</v>
      </c>
      <c r="D161" s="6">
        <v>157</v>
      </c>
      <c r="E161" s="15" t="s">
        <v>290</v>
      </c>
      <c r="F161" s="8" t="str">
        <f>VLOOKUP(E161,[1]需科室上报名单!$A:$B,2,0)</f>
        <v>7AK294</v>
      </c>
      <c r="G161" s="6" t="str">
        <f>VLOOKUP(F161,[3]需科室上报名单!$B:$I,8,0)</f>
        <v>规培研究生</v>
      </c>
      <c r="H161" s="8" t="str">
        <f>VLOOKUP(F161,[3]需科室上报名单!$B:$D,3,0)</f>
        <v>骨科</v>
      </c>
      <c r="I161" s="8" t="str">
        <f>VLOOKUP(F161,[3]需科室上报名单!$B:$F,5,0)</f>
        <v>2020年</v>
      </c>
      <c r="J161" s="31"/>
      <c r="K161" s="6" t="s">
        <v>106</v>
      </c>
      <c r="L161" s="6">
        <v>0</v>
      </c>
      <c r="M161" s="6">
        <v>0</v>
      </c>
      <c r="N161" s="6">
        <v>0</v>
      </c>
      <c r="O161" s="6">
        <v>160</v>
      </c>
      <c r="P161" s="6">
        <v>0</v>
      </c>
      <c r="Q161" s="30">
        <v>0</v>
      </c>
      <c r="R161" s="100">
        <v>0</v>
      </c>
      <c r="S161" s="30">
        <v>0</v>
      </c>
      <c r="T161" s="30">
        <v>0</v>
      </c>
      <c r="U161" s="43">
        <v>0</v>
      </c>
      <c r="V161" s="44">
        <f>VLOOKUP(F161,[9]毕教同事分值收集!B:X,23,0)</f>
        <v>100</v>
      </c>
      <c r="W161" s="49">
        <v>10</v>
      </c>
      <c r="X161" s="49">
        <v>0</v>
      </c>
      <c r="Y161" s="49">
        <v>0</v>
      </c>
      <c r="Z161" s="49">
        <v>0</v>
      </c>
      <c r="AA161" s="49">
        <v>0</v>
      </c>
      <c r="AB161" s="54">
        <f>VLOOKUP(F161,[9]毕教同事分值收集!B:R,17,0)</f>
        <v>100</v>
      </c>
      <c r="AC161" s="54">
        <f>VLOOKUP(F161,[9]毕教同事分值收集!B:T,19,0)</f>
        <v>150</v>
      </c>
      <c r="AD161" s="54">
        <f>VLOOKUP(F161,[9]毕教同事分值收集!B:V,21,0)</f>
        <v>100</v>
      </c>
      <c r="AE161" s="54">
        <f>VLOOKUP(F161,[9]毕教同事分值收集!B:Q,16,0)</f>
        <v>0</v>
      </c>
      <c r="AF161" s="54">
        <f>VLOOKUP(F161,[9]毕教同事分值收集!B:P,15,0)</f>
        <v>0</v>
      </c>
      <c r="AG161" s="54">
        <f>VLOOKUP(F161,[6]毕教同事分值收集!$B:$M,12,0)</f>
        <v>-20</v>
      </c>
      <c r="AH161" s="54">
        <v>0</v>
      </c>
      <c r="AI161" s="54">
        <v>0</v>
      </c>
      <c r="AJ161" s="54">
        <v>0</v>
      </c>
      <c r="AK161" s="54">
        <v>0</v>
      </c>
      <c r="AL161" s="54">
        <v>0</v>
      </c>
      <c r="AM161" s="58">
        <f t="shared" si="12"/>
        <v>600</v>
      </c>
      <c r="AN161" s="54" t="str">
        <f>VLOOKUP(H161,'[2]最终 公布版'!$F:$AL,33,0)</f>
        <v>骨科</v>
      </c>
      <c r="AO161" s="59">
        <f>SUMPRODUCT(($AN$4:$AN$1113=AN161)*($AM$4:$AM$1113&gt;AM161))+1</f>
        <v>24</v>
      </c>
      <c r="AP161" s="11">
        <f>COUNTIF(AN:AN,AN161)</f>
        <v>42</v>
      </c>
      <c r="AQ161" s="60">
        <f t="shared" si="13"/>
        <v>0.571428571428571</v>
      </c>
      <c r="AR161" s="11">
        <f t="shared" si="14"/>
        <v>1</v>
      </c>
      <c r="AS161" s="61">
        <v>1200</v>
      </c>
      <c r="AT161" s="62">
        <f>VLOOKUP(F161,[9]毕教同事分值收集!B:Y,24,0)</f>
        <v>21</v>
      </c>
      <c r="AU161" s="63">
        <f t="shared" si="15"/>
        <v>1200</v>
      </c>
      <c r="AV161" s="63">
        <f t="shared" si="16"/>
        <v>1200</v>
      </c>
      <c r="AW161" s="63">
        <v>0</v>
      </c>
      <c r="AX161" s="63">
        <f t="shared" si="17"/>
        <v>1200</v>
      </c>
      <c r="AY161" s="65">
        <v>21</v>
      </c>
    </row>
    <row r="162" spans="1:51">
      <c r="A162" s="4"/>
      <c r="B162" s="4"/>
      <c r="C162" s="5" t="s">
        <v>110</v>
      </c>
      <c r="D162" s="6">
        <v>159</v>
      </c>
      <c r="E162" s="15" t="s">
        <v>291</v>
      </c>
      <c r="F162" s="8" t="str">
        <f>VLOOKUP(E162,[1]需科室上报名单!$A:$B,2,0)</f>
        <v>7AO017</v>
      </c>
      <c r="G162" s="6" t="str">
        <f>VLOOKUP(F162,[3]需科室上报名单!$B:$I,8,0)</f>
        <v>规培研究生</v>
      </c>
      <c r="H162" s="8" t="str">
        <f>VLOOKUP(F162,[3]需科室上报名单!$B:$D,3,0)</f>
        <v>骨科</v>
      </c>
      <c r="I162" s="8" t="str">
        <f>VLOOKUP(F162,[3]需科室上报名单!$B:$F,5,0)</f>
        <v>2022年</v>
      </c>
      <c r="J162" s="31"/>
      <c r="K162" s="6" t="s">
        <v>106</v>
      </c>
      <c r="L162" s="6">
        <v>0</v>
      </c>
      <c r="M162" s="6">
        <v>0</v>
      </c>
      <c r="N162" s="6">
        <v>0</v>
      </c>
      <c r="O162" s="6">
        <v>160</v>
      </c>
      <c r="P162" s="30">
        <v>0</v>
      </c>
      <c r="Q162" s="30">
        <v>6</v>
      </c>
      <c r="R162" s="30">
        <v>5</v>
      </c>
      <c r="S162" s="30">
        <v>1</v>
      </c>
      <c r="T162" s="30">
        <v>0</v>
      </c>
      <c r="U162" s="43">
        <v>245</v>
      </c>
      <c r="V162" s="44">
        <f>VLOOKUP(F162,[9]毕教同事分值收集!B:X,23,0)</f>
        <v>100</v>
      </c>
      <c r="W162" s="44">
        <v>10</v>
      </c>
      <c r="X162" s="44">
        <v>20</v>
      </c>
      <c r="Y162" s="44">
        <v>30</v>
      </c>
      <c r="Z162" s="44">
        <v>30</v>
      </c>
      <c r="AA162" s="53">
        <v>0</v>
      </c>
      <c r="AB162" s="54">
        <f>VLOOKUP(F162,[9]毕教同事分值收集!B:R,17,0)</f>
        <v>0</v>
      </c>
      <c r="AC162" s="54">
        <f>VLOOKUP(F162,[9]毕教同事分值收集!B:T,19,0)</f>
        <v>0</v>
      </c>
      <c r="AD162" s="54">
        <f>VLOOKUP(F162,[9]毕教同事分值收集!B:V,21,0)</f>
        <v>0</v>
      </c>
      <c r="AE162" s="54">
        <f>VLOOKUP(F162,[9]毕教同事分值收集!B:Q,16,0)</f>
        <v>0</v>
      </c>
      <c r="AF162" s="54">
        <f>VLOOKUP(F162,[9]毕教同事分值收集!B:P,15,0)</f>
        <v>0</v>
      </c>
      <c r="AG162" s="54">
        <f>VLOOKUP(F162,[6]毕教同事分值收集!$B:$M,12,0)</f>
        <v>0</v>
      </c>
      <c r="AH162" s="54">
        <v>0</v>
      </c>
      <c r="AI162" s="54">
        <v>0</v>
      </c>
      <c r="AJ162" s="54">
        <v>0</v>
      </c>
      <c r="AK162" s="54">
        <v>0</v>
      </c>
      <c r="AL162" s="54">
        <v>0</v>
      </c>
      <c r="AM162" s="58">
        <f t="shared" si="12"/>
        <v>595</v>
      </c>
      <c r="AN162" s="54" t="str">
        <f>VLOOKUP(H162,'[2]最终 公布版'!$F:$AL,33,0)</f>
        <v>骨科</v>
      </c>
      <c r="AO162" s="59">
        <f>SUMPRODUCT(($AN$4:$AN$1113=AN162)*($AM$4:$AM$1113&gt;AM162))+1</f>
        <v>25</v>
      </c>
      <c r="AP162" s="11">
        <f>COUNTIF(AN:AN,AN162)</f>
        <v>42</v>
      </c>
      <c r="AQ162" s="60">
        <f t="shared" si="13"/>
        <v>0.595238095238095</v>
      </c>
      <c r="AR162" s="11">
        <f t="shared" si="14"/>
        <v>1</v>
      </c>
      <c r="AS162" s="61">
        <v>1200</v>
      </c>
      <c r="AT162" s="62">
        <f>VLOOKUP(F162,[9]毕教同事分值收集!B:Y,24,0)</f>
        <v>21</v>
      </c>
      <c r="AU162" s="63">
        <f t="shared" si="15"/>
        <v>1200</v>
      </c>
      <c r="AV162" s="63">
        <f t="shared" si="16"/>
        <v>1200</v>
      </c>
      <c r="AW162" s="63">
        <v>0</v>
      </c>
      <c r="AX162" s="63">
        <f t="shared" si="17"/>
        <v>1200</v>
      </c>
      <c r="AY162" s="65">
        <v>21</v>
      </c>
    </row>
    <row r="163" spans="1:51">
      <c r="A163" s="4"/>
      <c r="B163" s="4"/>
      <c r="C163" s="5" t="s">
        <v>110</v>
      </c>
      <c r="D163" s="6">
        <v>160</v>
      </c>
      <c r="E163" s="19" t="s">
        <v>292</v>
      </c>
      <c r="F163" s="8" t="str">
        <f>VLOOKUP(E163,[1]需科室上报名单!$A:$B,2,0)</f>
        <v>7AO335</v>
      </c>
      <c r="G163" s="6" t="str">
        <f>VLOOKUP(F163,[3]需科室上报名单!$B:$I,8,0)</f>
        <v>规培研究生</v>
      </c>
      <c r="H163" s="8" t="str">
        <f>VLOOKUP(F163,[3]需科室上报名单!$B:$D,3,0)</f>
        <v>骨科</v>
      </c>
      <c r="I163" s="8" t="str">
        <f>VLOOKUP(F163,[3]需科室上报名单!$B:$F,5,0)</f>
        <v>2022年</v>
      </c>
      <c r="J163" s="31"/>
      <c r="K163" s="6" t="s">
        <v>106</v>
      </c>
      <c r="L163" s="6">
        <v>0</v>
      </c>
      <c r="M163" s="6">
        <v>0</v>
      </c>
      <c r="N163" s="6">
        <v>0</v>
      </c>
      <c r="O163" s="6">
        <v>160</v>
      </c>
      <c r="P163" s="30">
        <v>0</v>
      </c>
      <c r="Q163" s="30">
        <v>6</v>
      </c>
      <c r="R163" s="30">
        <v>4</v>
      </c>
      <c r="S163" s="30">
        <v>1</v>
      </c>
      <c r="T163" s="30">
        <v>0</v>
      </c>
      <c r="U163" s="43">
        <v>225</v>
      </c>
      <c r="V163" s="44">
        <f>VLOOKUP(F163,[9]毕教同事分值收集!B:X,23,0)</f>
        <v>100</v>
      </c>
      <c r="W163" s="44">
        <v>10</v>
      </c>
      <c r="X163" s="44">
        <v>40</v>
      </c>
      <c r="Y163" s="44">
        <v>30</v>
      </c>
      <c r="Z163" s="44">
        <v>30</v>
      </c>
      <c r="AA163" s="53">
        <v>0</v>
      </c>
      <c r="AB163" s="54">
        <f>VLOOKUP(F163,[9]毕教同事分值收集!B:R,17,0)</f>
        <v>0</v>
      </c>
      <c r="AC163" s="54">
        <f>VLOOKUP(F163,[9]毕教同事分值收集!B:T,19,0)</f>
        <v>0</v>
      </c>
      <c r="AD163" s="54">
        <f>VLOOKUP(F163,[9]毕教同事分值收集!B:V,21,0)</f>
        <v>0</v>
      </c>
      <c r="AE163" s="54">
        <f>VLOOKUP(F163,[9]毕教同事分值收集!B:Q,16,0)</f>
        <v>0</v>
      </c>
      <c r="AF163" s="54">
        <f>VLOOKUP(F163,[9]毕教同事分值收集!B:P,15,0)</f>
        <v>0</v>
      </c>
      <c r="AG163" s="54">
        <f>VLOOKUP(F163,[6]毕教同事分值收集!$B:$M,12,0)</f>
        <v>0</v>
      </c>
      <c r="AH163" s="54">
        <v>0</v>
      </c>
      <c r="AI163" s="54">
        <v>0</v>
      </c>
      <c r="AJ163" s="54">
        <v>0</v>
      </c>
      <c r="AK163" s="54">
        <v>0</v>
      </c>
      <c r="AL163" s="54">
        <v>0</v>
      </c>
      <c r="AM163" s="58">
        <f t="shared" si="12"/>
        <v>595</v>
      </c>
      <c r="AN163" s="54" t="str">
        <f>VLOOKUP(H163,'[2]最终 公布版'!$F:$AL,33,0)</f>
        <v>骨科</v>
      </c>
      <c r="AO163" s="59">
        <f>SUMPRODUCT(($AN$4:$AN$1113=AN163)*($AM$4:$AM$1113&gt;AM163))+1</f>
        <v>25</v>
      </c>
      <c r="AP163" s="11">
        <f>COUNTIF(AN:AN,AN163)</f>
        <v>42</v>
      </c>
      <c r="AQ163" s="60">
        <f t="shared" si="13"/>
        <v>0.595238095238095</v>
      </c>
      <c r="AR163" s="11">
        <f t="shared" si="14"/>
        <v>1</v>
      </c>
      <c r="AS163" s="61">
        <v>1200</v>
      </c>
      <c r="AT163" s="62">
        <f>VLOOKUP(F163,[9]毕教同事分值收集!B:Y,24,0)</f>
        <v>21</v>
      </c>
      <c r="AU163" s="63">
        <f t="shared" si="15"/>
        <v>1200</v>
      </c>
      <c r="AV163" s="63">
        <f t="shared" si="16"/>
        <v>1200</v>
      </c>
      <c r="AW163" s="63">
        <v>0</v>
      </c>
      <c r="AX163" s="63">
        <f t="shared" si="17"/>
        <v>1200</v>
      </c>
      <c r="AY163" s="65">
        <v>21</v>
      </c>
    </row>
    <row r="164" spans="1:51">
      <c r="A164" s="4"/>
      <c r="B164" s="4"/>
      <c r="C164" s="5" t="s">
        <v>259</v>
      </c>
      <c r="D164" s="6">
        <v>161</v>
      </c>
      <c r="E164" s="85" t="s">
        <v>293</v>
      </c>
      <c r="F164" s="8" t="str">
        <f>VLOOKUP(E164,[1]需科室上报名单!$A:$B,2,0)</f>
        <v>7AO009</v>
      </c>
      <c r="G164" s="6" t="str">
        <f>VLOOKUP(F164,[3]需科室上报名单!$B:$I,8,0)</f>
        <v>规培研究生</v>
      </c>
      <c r="H164" s="8" t="str">
        <f>VLOOKUP(F164,[3]需科室上报名单!$B:$D,3,0)</f>
        <v>骨科</v>
      </c>
      <c r="I164" s="8" t="str">
        <f>VLOOKUP(F164,[3]需科室上报名单!$B:$F,5,0)</f>
        <v>2022年</v>
      </c>
      <c r="J164" s="31"/>
      <c r="K164" s="6" t="s">
        <v>106</v>
      </c>
      <c r="L164" s="6">
        <v>0</v>
      </c>
      <c r="M164" s="6">
        <v>0</v>
      </c>
      <c r="N164" s="6">
        <v>0</v>
      </c>
      <c r="O164" s="6">
        <v>160</v>
      </c>
      <c r="P164" s="30">
        <v>0</v>
      </c>
      <c r="Q164" s="30">
        <v>3</v>
      </c>
      <c r="R164" s="30">
        <v>0</v>
      </c>
      <c r="S164" s="30">
        <v>0</v>
      </c>
      <c r="T164" s="30">
        <v>0</v>
      </c>
      <c r="U164" s="43">
        <v>60</v>
      </c>
      <c r="V164" s="44">
        <f>VLOOKUP(F164,[9]毕教同事分值收集!B:X,23,0)</f>
        <v>100</v>
      </c>
      <c r="W164" s="44">
        <v>10</v>
      </c>
      <c r="X164" s="44">
        <v>80</v>
      </c>
      <c r="Y164" s="44">
        <v>60</v>
      </c>
      <c r="Z164" s="44">
        <v>120</v>
      </c>
      <c r="AA164" s="53">
        <v>0</v>
      </c>
      <c r="AB164" s="54">
        <f>VLOOKUP(F164,[9]毕教同事分值收集!B:R,17,0)</f>
        <v>0</v>
      </c>
      <c r="AC164" s="54">
        <f>VLOOKUP(F164,[9]毕教同事分值收集!B:T,19,0)</f>
        <v>0</v>
      </c>
      <c r="AD164" s="54">
        <f>VLOOKUP(F164,[9]毕教同事分值收集!B:V,21,0)</f>
        <v>0</v>
      </c>
      <c r="AE164" s="54">
        <f>VLOOKUP(F164,[9]毕教同事分值收集!B:Q,16,0)</f>
        <v>0</v>
      </c>
      <c r="AF164" s="54">
        <f>VLOOKUP(F164,[9]毕教同事分值收集!B:P,15,0)</f>
        <v>0</v>
      </c>
      <c r="AG164" s="54">
        <f>VLOOKUP(F164,[6]毕教同事分值收集!$B:$M,12,0)</f>
        <v>0</v>
      </c>
      <c r="AH164" s="54">
        <v>0</v>
      </c>
      <c r="AI164" s="54">
        <v>0</v>
      </c>
      <c r="AJ164" s="54">
        <v>0</v>
      </c>
      <c r="AK164" s="54">
        <v>0</v>
      </c>
      <c r="AL164" s="54">
        <v>0</v>
      </c>
      <c r="AM164" s="58">
        <f t="shared" si="12"/>
        <v>590</v>
      </c>
      <c r="AN164" s="54" t="str">
        <f>VLOOKUP(H164,'[2]最终 公布版'!$F:$AL,33,0)</f>
        <v>骨科</v>
      </c>
      <c r="AO164" s="59">
        <f>SUMPRODUCT(($AN$4:$AN$1113=AN164)*($AM$4:$AM$1113&gt;AM164))+1</f>
        <v>27</v>
      </c>
      <c r="AP164" s="11">
        <f>COUNTIF(AN:AN,AN164)</f>
        <v>42</v>
      </c>
      <c r="AQ164" s="60">
        <f t="shared" si="13"/>
        <v>0.642857142857143</v>
      </c>
      <c r="AR164" s="11">
        <f t="shared" si="14"/>
        <v>0.75</v>
      </c>
      <c r="AS164" s="61">
        <v>1200</v>
      </c>
      <c r="AT164" s="62">
        <f>VLOOKUP(F164,[9]毕教同事分值收集!B:Y,24,0)</f>
        <v>21</v>
      </c>
      <c r="AU164" s="63">
        <f t="shared" si="15"/>
        <v>900</v>
      </c>
      <c r="AV164" s="63">
        <f t="shared" si="16"/>
        <v>900</v>
      </c>
      <c r="AW164" s="63">
        <v>0</v>
      </c>
      <c r="AX164" s="63">
        <f t="shared" si="17"/>
        <v>900</v>
      </c>
      <c r="AY164" s="65">
        <v>21</v>
      </c>
    </row>
    <row r="165" spans="1:51">
      <c r="A165" s="4"/>
      <c r="B165" s="4"/>
      <c r="C165" s="5" t="s">
        <v>289</v>
      </c>
      <c r="D165" s="6">
        <v>158</v>
      </c>
      <c r="E165" s="15" t="s">
        <v>294</v>
      </c>
      <c r="F165" s="8" t="str">
        <f>VLOOKUP(E165,[1]需科室上报名单!$A:$B,2,0)</f>
        <v>7AK298</v>
      </c>
      <c r="G165" s="6" t="str">
        <f>VLOOKUP(F165,[3]需科室上报名单!$B:$I,8,0)</f>
        <v>规培研究生</v>
      </c>
      <c r="H165" s="8" t="str">
        <f>VLOOKUP(F165,[3]需科室上报名单!$B:$D,3,0)</f>
        <v>骨科</v>
      </c>
      <c r="I165" s="8" t="str">
        <f>VLOOKUP(F165,[3]需科室上报名单!$B:$F,5,0)</f>
        <v>2020年</v>
      </c>
      <c r="J165" s="31"/>
      <c r="K165" s="6" t="s">
        <v>106</v>
      </c>
      <c r="L165" s="6">
        <v>0</v>
      </c>
      <c r="M165" s="6">
        <v>0</v>
      </c>
      <c r="N165" s="6">
        <v>0</v>
      </c>
      <c r="O165" s="6">
        <v>160</v>
      </c>
      <c r="P165" s="6">
        <v>0</v>
      </c>
      <c r="Q165" s="30">
        <v>0</v>
      </c>
      <c r="R165" s="100">
        <v>0</v>
      </c>
      <c r="S165" s="30">
        <v>0</v>
      </c>
      <c r="T165" s="30">
        <v>0</v>
      </c>
      <c r="U165" s="43">
        <v>0</v>
      </c>
      <c r="V165" s="44">
        <f>VLOOKUP(F165,[9]毕教同事分值收集!B:X,23,0)</f>
        <v>100</v>
      </c>
      <c r="W165" s="49">
        <v>10</v>
      </c>
      <c r="X165" s="49">
        <v>0</v>
      </c>
      <c r="Y165" s="49">
        <v>0</v>
      </c>
      <c r="Z165" s="49">
        <v>0</v>
      </c>
      <c r="AA165" s="49">
        <v>0</v>
      </c>
      <c r="AB165" s="54">
        <f>VLOOKUP(F165,[9]毕教同事分值收集!B:R,17,0)</f>
        <v>100</v>
      </c>
      <c r="AC165" s="54">
        <f>VLOOKUP(F165,[9]毕教同事分值收集!B:T,19,0)</f>
        <v>150</v>
      </c>
      <c r="AD165" s="54">
        <f>VLOOKUP(F165,[9]毕教同事分值收集!B:V,21,0)</f>
        <v>100</v>
      </c>
      <c r="AE165" s="54">
        <f>VLOOKUP(F165,[9]毕教同事分值收集!B:Q,16,0)</f>
        <v>0</v>
      </c>
      <c r="AF165" s="54">
        <f>VLOOKUP(F165,[9]毕教同事分值收集!B:P,15,0)</f>
        <v>0</v>
      </c>
      <c r="AG165" s="54">
        <f>VLOOKUP(F165,[6]毕教同事分值收集!$B:$M,12,0)</f>
        <v>-40</v>
      </c>
      <c r="AH165" s="54">
        <v>0</v>
      </c>
      <c r="AI165" s="54">
        <v>0</v>
      </c>
      <c r="AJ165" s="54">
        <v>0</v>
      </c>
      <c r="AK165" s="54">
        <v>0</v>
      </c>
      <c r="AL165" s="54">
        <v>0</v>
      </c>
      <c r="AM165" s="58">
        <f t="shared" si="12"/>
        <v>580</v>
      </c>
      <c r="AN165" s="54" t="str">
        <f>VLOOKUP(H165,'[2]最终 公布版'!$F:$AL,33,0)</f>
        <v>骨科</v>
      </c>
      <c r="AO165" s="59">
        <f>SUMPRODUCT(($AN$4:$AN$1113=AN165)*($AM$4:$AM$1113&gt;AM165))+1</f>
        <v>28</v>
      </c>
      <c r="AP165" s="11">
        <f>COUNTIF(AN:AN,AN165)</f>
        <v>42</v>
      </c>
      <c r="AQ165" s="60">
        <f t="shared" si="13"/>
        <v>0.666666666666667</v>
      </c>
      <c r="AR165" s="11">
        <f t="shared" si="14"/>
        <v>0.75</v>
      </c>
      <c r="AS165" s="61">
        <v>1200</v>
      </c>
      <c r="AT165" s="62">
        <f>VLOOKUP(F165,[9]毕教同事分值收集!B:Y,24,0)</f>
        <v>21</v>
      </c>
      <c r="AU165" s="63">
        <f t="shared" si="15"/>
        <v>900</v>
      </c>
      <c r="AV165" s="63">
        <f t="shared" si="16"/>
        <v>900</v>
      </c>
      <c r="AW165" s="63">
        <v>0</v>
      </c>
      <c r="AX165" s="63">
        <f t="shared" si="17"/>
        <v>900</v>
      </c>
      <c r="AY165" s="65">
        <v>21</v>
      </c>
    </row>
    <row r="166" spans="1:51">
      <c r="A166" s="4"/>
      <c r="B166" s="4"/>
      <c r="C166" s="5" t="s">
        <v>261</v>
      </c>
      <c r="D166" s="6">
        <v>155</v>
      </c>
      <c r="E166" s="86" t="s">
        <v>295</v>
      </c>
      <c r="F166" s="8" t="str">
        <f>VLOOKUP(E166,[1]需科室上报名单!$A:$B,2,0)</f>
        <v>7AM287</v>
      </c>
      <c r="G166" s="6" t="str">
        <f>VLOOKUP(F166,[3]需科室上报名单!$B:$I,8,0)</f>
        <v>规培研究生</v>
      </c>
      <c r="H166" s="8" t="str">
        <f>VLOOKUP(F166,[3]需科室上报名单!$B:$D,3,0)</f>
        <v>骨科</v>
      </c>
      <c r="I166" s="8" t="str">
        <f>VLOOKUP(F166,[3]需科室上报名单!$B:$F,5,0)</f>
        <v>2021年</v>
      </c>
      <c r="J166" s="31"/>
      <c r="K166" s="93" t="s">
        <v>106</v>
      </c>
      <c r="L166" s="86">
        <v>0</v>
      </c>
      <c r="M166" s="86">
        <v>0</v>
      </c>
      <c r="N166" s="86">
        <v>0</v>
      </c>
      <c r="O166" s="86">
        <v>160</v>
      </c>
      <c r="P166" s="94">
        <v>0</v>
      </c>
      <c r="Q166" s="94">
        <v>6</v>
      </c>
      <c r="R166" s="94">
        <v>0</v>
      </c>
      <c r="S166" s="94">
        <v>0</v>
      </c>
      <c r="T166" s="94">
        <v>0</v>
      </c>
      <c r="U166" s="97">
        <v>120</v>
      </c>
      <c r="V166" s="44">
        <f>VLOOKUP(F166,[9]毕教同事分值收集!B:X,23,0)</f>
        <v>100</v>
      </c>
      <c r="W166" s="98">
        <v>0</v>
      </c>
      <c r="X166" s="98">
        <v>0</v>
      </c>
      <c r="Y166" s="98">
        <v>0</v>
      </c>
      <c r="Z166" s="98">
        <v>0</v>
      </c>
      <c r="AA166" s="102">
        <v>0</v>
      </c>
      <c r="AB166" s="54">
        <f>VLOOKUP(F166,[9]毕教同事分值收集!B:R,17,0)</f>
        <v>100</v>
      </c>
      <c r="AC166" s="54">
        <f>VLOOKUP(F166,[9]毕教同事分值收集!B:T,19,0)</f>
        <v>150</v>
      </c>
      <c r="AD166" s="54">
        <f>VLOOKUP(F166,[9]毕教同事分值收集!B:V,21,0)</f>
        <v>0</v>
      </c>
      <c r="AE166" s="54">
        <f>VLOOKUP(F166,[9]毕教同事分值收集!B:Q,16,0)</f>
        <v>0</v>
      </c>
      <c r="AF166" s="54">
        <f>VLOOKUP(F166,[9]毕教同事分值收集!B:P,15,0)</f>
        <v>0</v>
      </c>
      <c r="AG166" s="54">
        <f>VLOOKUP(F166,[6]毕教同事分值收集!$B:$M,12,0)</f>
        <v>-60</v>
      </c>
      <c r="AH166" s="54">
        <v>0</v>
      </c>
      <c r="AI166" s="54">
        <v>0</v>
      </c>
      <c r="AJ166" s="54">
        <v>0</v>
      </c>
      <c r="AK166" s="54">
        <v>0</v>
      </c>
      <c r="AL166" s="54">
        <v>0</v>
      </c>
      <c r="AM166" s="58">
        <f t="shared" si="12"/>
        <v>570</v>
      </c>
      <c r="AN166" s="54" t="str">
        <f>VLOOKUP(H166,'[2]最终 公布版'!$F:$AL,33,0)</f>
        <v>骨科</v>
      </c>
      <c r="AO166" s="59">
        <f>SUMPRODUCT(($AN$4:$AN$1113=AN166)*($AM$4:$AM$1113&gt;AM166))+1</f>
        <v>29</v>
      </c>
      <c r="AP166" s="11">
        <f>COUNTIF(AN:AN,AN166)</f>
        <v>42</v>
      </c>
      <c r="AQ166" s="60">
        <f t="shared" si="13"/>
        <v>0.69047619047619</v>
      </c>
      <c r="AR166" s="11">
        <f t="shared" si="14"/>
        <v>0.75</v>
      </c>
      <c r="AS166" s="61">
        <v>1200</v>
      </c>
      <c r="AT166" s="62">
        <f>VLOOKUP(F166,[9]毕教同事分值收集!B:Y,24,0)</f>
        <v>21</v>
      </c>
      <c r="AU166" s="63">
        <f t="shared" si="15"/>
        <v>900</v>
      </c>
      <c r="AV166" s="63">
        <f t="shared" si="16"/>
        <v>900</v>
      </c>
      <c r="AW166" s="63">
        <v>0</v>
      </c>
      <c r="AX166" s="63">
        <f t="shared" si="17"/>
        <v>900</v>
      </c>
      <c r="AY166" s="65">
        <v>21</v>
      </c>
    </row>
    <row r="167" spans="1:51">
      <c r="A167" s="4"/>
      <c r="B167" s="4"/>
      <c r="C167" s="5" t="s">
        <v>120</v>
      </c>
      <c r="D167" s="6">
        <v>162</v>
      </c>
      <c r="E167" s="15" t="s">
        <v>296</v>
      </c>
      <c r="F167" s="8" t="str">
        <f>VLOOKUP(E167,[1]需科室上报名单!$A:$B,2,0)</f>
        <v>7AO039</v>
      </c>
      <c r="G167" s="6" t="str">
        <f>VLOOKUP(F167,[3]需科室上报名单!$B:$I,8,0)</f>
        <v>规培研究生</v>
      </c>
      <c r="H167" s="8" t="str">
        <f>VLOOKUP(F167,[3]需科室上报名单!$B:$D,3,0)</f>
        <v>骨科</v>
      </c>
      <c r="I167" s="8" t="str">
        <f>VLOOKUP(F167,[3]需科室上报名单!$B:$F,5,0)</f>
        <v>2022年</v>
      </c>
      <c r="J167" s="31"/>
      <c r="K167" s="6" t="s">
        <v>106</v>
      </c>
      <c r="L167" s="6">
        <v>0</v>
      </c>
      <c r="M167" s="6">
        <v>0</v>
      </c>
      <c r="N167" s="6">
        <v>0</v>
      </c>
      <c r="O167" s="6">
        <v>160</v>
      </c>
      <c r="P167" s="30">
        <v>0</v>
      </c>
      <c r="Q167" s="45">
        <v>1</v>
      </c>
      <c r="R167" s="45">
        <v>0</v>
      </c>
      <c r="S167" s="45">
        <v>0</v>
      </c>
      <c r="T167" s="45">
        <v>0</v>
      </c>
      <c r="U167" s="43">
        <v>20</v>
      </c>
      <c r="V167" s="44">
        <f>VLOOKUP(F167,[9]毕教同事分值收集!B:X,23,0)</f>
        <v>100</v>
      </c>
      <c r="W167" s="44">
        <v>10</v>
      </c>
      <c r="X167" s="44">
        <v>60</v>
      </c>
      <c r="Y167" s="44">
        <v>120</v>
      </c>
      <c r="Z167" s="44">
        <v>90</v>
      </c>
      <c r="AA167" s="53">
        <v>0</v>
      </c>
      <c r="AB167" s="54">
        <f>VLOOKUP(F167,[9]毕教同事分值收集!B:R,17,0)</f>
        <v>0</v>
      </c>
      <c r="AC167" s="54">
        <f>VLOOKUP(F167,[9]毕教同事分值收集!B:T,19,0)</f>
        <v>0</v>
      </c>
      <c r="AD167" s="54">
        <f>VLOOKUP(F167,[9]毕教同事分值收集!B:V,21,0)</f>
        <v>0</v>
      </c>
      <c r="AE167" s="54">
        <f>VLOOKUP(F167,[9]毕教同事分值收集!B:Q,16,0)</f>
        <v>0</v>
      </c>
      <c r="AF167" s="54">
        <f>VLOOKUP(F167,[9]毕教同事分值收集!B:P,15,0)</f>
        <v>0</v>
      </c>
      <c r="AG167" s="54">
        <f>VLOOKUP(F167,[6]毕教同事分值收集!$B:$M,12,0)</f>
        <v>-60</v>
      </c>
      <c r="AH167" s="54">
        <v>0</v>
      </c>
      <c r="AI167" s="54">
        <v>0</v>
      </c>
      <c r="AJ167" s="54">
        <v>0</v>
      </c>
      <c r="AK167" s="54">
        <v>0</v>
      </c>
      <c r="AL167" s="54">
        <v>0</v>
      </c>
      <c r="AM167" s="58">
        <f t="shared" si="12"/>
        <v>500</v>
      </c>
      <c r="AN167" s="54" t="str">
        <f>VLOOKUP(H167,'[2]最终 公布版'!$F:$AL,33,0)</f>
        <v>骨科</v>
      </c>
      <c r="AO167" s="59">
        <f>SUMPRODUCT(($AN$4:$AN$1113=AN167)*($AM$4:$AM$1113&gt;AM167))+1</f>
        <v>30</v>
      </c>
      <c r="AP167" s="11">
        <f>COUNTIF(AN:AN,AN167)</f>
        <v>42</v>
      </c>
      <c r="AQ167" s="60">
        <f t="shared" si="13"/>
        <v>0.714285714285714</v>
      </c>
      <c r="AR167" s="11">
        <f t="shared" si="14"/>
        <v>0.75</v>
      </c>
      <c r="AS167" s="61">
        <v>1200</v>
      </c>
      <c r="AT167" s="62">
        <f>VLOOKUP(F167,[9]毕教同事分值收集!B:Y,24,0)</f>
        <v>21</v>
      </c>
      <c r="AU167" s="63">
        <f t="shared" si="15"/>
        <v>900</v>
      </c>
      <c r="AV167" s="63">
        <f t="shared" si="16"/>
        <v>900</v>
      </c>
      <c r="AW167" s="63">
        <v>0</v>
      </c>
      <c r="AX167" s="63">
        <f t="shared" si="17"/>
        <v>900</v>
      </c>
      <c r="AY167" s="65">
        <v>21</v>
      </c>
    </row>
    <row r="168" spans="1:51">
      <c r="A168" s="4"/>
      <c r="B168" s="4"/>
      <c r="C168" s="5" t="s">
        <v>110</v>
      </c>
      <c r="D168" s="6">
        <v>163</v>
      </c>
      <c r="E168" s="19" t="s">
        <v>297</v>
      </c>
      <c r="F168" s="8" t="str">
        <f>VLOOKUP(E168,[1]需科室上报名单!$A:$B,2,0)</f>
        <v>7AO337</v>
      </c>
      <c r="G168" s="6" t="str">
        <f>VLOOKUP(F168,[3]需科室上报名单!$B:$I,8,0)</f>
        <v>规培研究生</v>
      </c>
      <c r="H168" s="8" t="str">
        <f>VLOOKUP(F168,[3]需科室上报名单!$B:$D,3,0)</f>
        <v>骨科</v>
      </c>
      <c r="I168" s="8" t="str">
        <f>VLOOKUP(F168,[3]需科室上报名单!$B:$F,5,0)</f>
        <v>2022年</v>
      </c>
      <c r="J168" s="31"/>
      <c r="K168" s="6" t="s">
        <v>106</v>
      </c>
      <c r="L168" s="6">
        <v>0</v>
      </c>
      <c r="M168" s="6">
        <v>0</v>
      </c>
      <c r="N168" s="6">
        <v>0</v>
      </c>
      <c r="O168" s="6">
        <v>160</v>
      </c>
      <c r="P168" s="30">
        <v>0</v>
      </c>
      <c r="Q168" s="30">
        <v>6</v>
      </c>
      <c r="R168" s="30">
        <v>4</v>
      </c>
      <c r="S168" s="30">
        <v>0</v>
      </c>
      <c r="T168" s="30">
        <v>0</v>
      </c>
      <c r="U168" s="43">
        <v>200</v>
      </c>
      <c r="V168" s="44">
        <f>VLOOKUP(F168,[9]毕教同事分值收集!B:X,23,0)</f>
        <v>100</v>
      </c>
      <c r="W168" s="44">
        <v>10</v>
      </c>
      <c r="X168" s="44">
        <v>20</v>
      </c>
      <c r="Y168" s="44">
        <v>30</v>
      </c>
      <c r="Z168" s="44">
        <v>30</v>
      </c>
      <c r="AA168" s="53">
        <v>0</v>
      </c>
      <c r="AB168" s="54">
        <f>VLOOKUP(F168,[9]毕教同事分值收集!B:R,17,0)</f>
        <v>0</v>
      </c>
      <c r="AC168" s="54">
        <f>VLOOKUP(F168,[9]毕教同事分值收集!B:T,19,0)</f>
        <v>0</v>
      </c>
      <c r="AD168" s="54">
        <f>VLOOKUP(F168,[9]毕教同事分值收集!B:V,21,0)</f>
        <v>0</v>
      </c>
      <c r="AE168" s="54">
        <f>VLOOKUP(F168,[9]毕教同事分值收集!B:Q,16,0)</f>
        <v>0</v>
      </c>
      <c r="AF168" s="54">
        <f>VLOOKUP(F168,[9]毕教同事分值收集!B:P,15,0)</f>
        <v>0</v>
      </c>
      <c r="AG168" s="54">
        <f>VLOOKUP(F168,[6]毕教同事分值收集!$B:$M,12,0)</f>
        <v>-60</v>
      </c>
      <c r="AH168" s="54">
        <v>0</v>
      </c>
      <c r="AI168" s="54">
        <v>0</v>
      </c>
      <c r="AJ168" s="54">
        <v>0</v>
      </c>
      <c r="AK168" s="54">
        <v>0</v>
      </c>
      <c r="AL168" s="54">
        <v>0</v>
      </c>
      <c r="AM168" s="58">
        <f t="shared" si="12"/>
        <v>490</v>
      </c>
      <c r="AN168" s="54" t="str">
        <f>VLOOKUP(H168,'[2]最终 公布版'!$F:$AL,33,0)</f>
        <v>骨科</v>
      </c>
      <c r="AO168" s="59">
        <f>SUMPRODUCT(($AN$4:$AN$1113=AN168)*($AM$4:$AM$1113&gt;AM168))+1</f>
        <v>31</v>
      </c>
      <c r="AP168" s="11">
        <f>COUNTIF(AN:AN,AN168)</f>
        <v>42</v>
      </c>
      <c r="AQ168" s="60">
        <f t="shared" si="13"/>
        <v>0.738095238095238</v>
      </c>
      <c r="AR168" s="11">
        <f t="shared" si="14"/>
        <v>0.75</v>
      </c>
      <c r="AS168" s="61">
        <v>1200</v>
      </c>
      <c r="AT168" s="62">
        <f>VLOOKUP(F168,[9]毕教同事分值收集!B:Y,24,0)</f>
        <v>21</v>
      </c>
      <c r="AU168" s="63">
        <f t="shared" si="15"/>
        <v>900</v>
      </c>
      <c r="AV168" s="63">
        <f t="shared" si="16"/>
        <v>900</v>
      </c>
      <c r="AW168" s="63">
        <v>0</v>
      </c>
      <c r="AX168" s="63">
        <f t="shared" si="17"/>
        <v>900</v>
      </c>
      <c r="AY168" s="65">
        <v>21</v>
      </c>
    </row>
    <row r="169" spans="1:51">
      <c r="A169" s="4"/>
      <c r="B169" s="4"/>
      <c r="C169" s="5" t="s">
        <v>259</v>
      </c>
      <c r="D169" s="6">
        <v>164</v>
      </c>
      <c r="E169" s="85" t="s">
        <v>298</v>
      </c>
      <c r="F169" s="8" t="str">
        <f>VLOOKUP(E169,[1]需科室上报名单!$A:$B,2,0)</f>
        <v>7AO334</v>
      </c>
      <c r="G169" s="6" t="str">
        <f>VLOOKUP(F169,[3]需科室上报名单!$B:$I,8,0)</f>
        <v>规培研究生</v>
      </c>
      <c r="H169" s="8" t="str">
        <f>VLOOKUP(F169,[3]需科室上报名单!$B:$D,3,0)</f>
        <v>骨科</v>
      </c>
      <c r="I169" s="8" t="str">
        <f>VLOOKUP(F169,[3]需科室上报名单!$B:$F,5,0)</f>
        <v>2022年</v>
      </c>
      <c r="J169" s="31"/>
      <c r="K169" s="6" t="s">
        <v>106</v>
      </c>
      <c r="L169" s="6">
        <v>0</v>
      </c>
      <c r="M169" s="6">
        <v>0</v>
      </c>
      <c r="N169" s="6">
        <v>0</v>
      </c>
      <c r="O169" s="6">
        <v>120</v>
      </c>
      <c r="P169" s="30">
        <v>0</v>
      </c>
      <c r="Q169" s="30">
        <v>3</v>
      </c>
      <c r="R169" s="30">
        <v>0</v>
      </c>
      <c r="S169" s="30">
        <v>0</v>
      </c>
      <c r="T169" s="30">
        <v>0</v>
      </c>
      <c r="U169" s="43">
        <v>60</v>
      </c>
      <c r="V169" s="44">
        <f>VLOOKUP(F169,[9]毕教同事分值收集!B:X,23,0)</f>
        <v>100</v>
      </c>
      <c r="W169" s="44">
        <v>10</v>
      </c>
      <c r="X169" s="44">
        <v>80</v>
      </c>
      <c r="Y169" s="44">
        <v>60</v>
      </c>
      <c r="Z169" s="44">
        <v>120</v>
      </c>
      <c r="AA169" s="53">
        <v>0</v>
      </c>
      <c r="AB169" s="54">
        <f>VLOOKUP(F169,[9]毕教同事分值收集!B:R,17,0)</f>
        <v>0</v>
      </c>
      <c r="AC169" s="54">
        <f>VLOOKUP(F169,[9]毕教同事分值收集!B:T,19,0)</f>
        <v>0</v>
      </c>
      <c r="AD169" s="54">
        <f>VLOOKUP(F169,[9]毕教同事分值收集!B:V,21,0)</f>
        <v>0</v>
      </c>
      <c r="AE169" s="54">
        <f>VLOOKUP(F169,[9]毕教同事分值收集!B:Q,16,0)</f>
        <v>0</v>
      </c>
      <c r="AF169" s="54">
        <f>VLOOKUP(F169,[9]毕教同事分值收集!B:P,15,0)</f>
        <v>0</v>
      </c>
      <c r="AG169" s="54">
        <f>VLOOKUP(F169,[6]毕教同事分值收集!$B:$M,12,0)</f>
        <v>-60</v>
      </c>
      <c r="AH169" s="54">
        <v>0</v>
      </c>
      <c r="AI169" s="54">
        <v>0</v>
      </c>
      <c r="AJ169" s="54">
        <v>0</v>
      </c>
      <c r="AK169" s="54">
        <v>0</v>
      </c>
      <c r="AL169" s="54">
        <v>0</v>
      </c>
      <c r="AM169" s="58">
        <f t="shared" si="12"/>
        <v>490</v>
      </c>
      <c r="AN169" s="54" t="str">
        <f>VLOOKUP(H169,'[2]最终 公布版'!$F:$AL,33,0)</f>
        <v>骨科</v>
      </c>
      <c r="AO169" s="59">
        <f>SUMPRODUCT(($AN$4:$AN$1113=AN169)*($AM$4:$AM$1113&gt;AM169))+1</f>
        <v>31</v>
      </c>
      <c r="AP169" s="11">
        <f>COUNTIF(AN:AN,AN169)</f>
        <v>42</v>
      </c>
      <c r="AQ169" s="60">
        <f t="shared" si="13"/>
        <v>0.738095238095238</v>
      </c>
      <c r="AR169" s="11">
        <f t="shared" si="14"/>
        <v>0.75</v>
      </c>
      <c r="AS169" s="61">
        <v>1200</v>
      </c>
      <c r="AT169" s="62">
        <f>VLOOKUP(F169,[9]毕教同事分值收集!B:Y,24,0)</f>
        <v>21</v>
      </c>
      <c r="AU169" s="63">
        <f t="shared" si="15"/>
        <v>900</v>
      </c>
      <c r="AV169" s="63">
        <f t="shared" si="16"/>
        <v>900</v>
      </c>
      <c r="AW169" s="63">
        <v>0</v>
      </c>
      <c r="AX169" s="63">
        <f t="shared" si="17"/>
        <v>900</v>
      </c>
      <c r="AY169" s="65">
        <v>21</v>
      </c>
    </row>
    <row r="170" spans="1:51">
      <c r="A170" s="4"/>
      <c r="B170" s="4"/>
      <c r="C170" s="5" t="s">
        <v>269</v>
      </c>
      <c r="D170" s="6">
        <v>166</v>
      </c>
      <c r="E170" s="88" t="s">
        <v>299</v>
      </c>
      <c r="F170" s="8" t="str">
        <f>VLOOKUP(E170,[1]需科室上报名单!$A:$B,2,0)</f>
        <v>7AO336</v>
      </c>
      <c r="G170" s="6" t="str">
        <f>VLOOKUP(F170,[3]需科室上报名单!$B:$I,8,0)</f>
        <v>规培研究生</v>
      </c>
      <c r="H170" s="8" t="str">
        <f>VLOOKUP(F170,[3]需科室上报名单!$B:$D,3,0)</f>
        <v>骨科</v>
      </c>
      <c r="I170" s="8" t="str">
        <f>VLOOKUP(F170,[3]需科室上报名单!$B:$F,5,0)</f>
        <v>2022年</v>
      </c>
      <c r="J170" s="31"/>
      <c r="K170" s="6" t="s">
        <v>106</v>
      </c>
      <c r="L170" s="6">
        <v>0</v>
      </c>
      <c r="M170" s="6">
        <v>0</v>
      </c>
      <c r="N170" s="36">
        <v>0</v>
      </c>
      <c r="O170" s="54">
        <v>160</v>
      </c>
      <c r="P170" s="95">
        <v>0</v>
      </c>
      <c r="Q170" s="94">
        <v>3</v>
      </c>
      <c r="R170" s="94">
        <v>1</v>
      </c>
      <c r="S170" s="95">
        <v>0</v>
      </c>
      <c r="T170" s="95">
        <v>0</v>
      </c>
      <c r="U170" s="75">
        <v>120</v>
      </c>
      <c r="V170" s="44">
        <f>VLOOKUP(F170,[9]毕教同事分值收集!B:X,23,0)</f>
        <v>100</v>
      </c>
      <c r="W170" s="99">
        <v>10</v>
      </c>
      <c r="X170" s="49">
        <v>20</v>
      </c>
      <c r="Y170" s="49">
        <v>30</v>
      </c>
      <c r="Z170" s="49">
        <v>30</v>
      </c>
      <c r="AA170" s="99">
        <v>20</v>
      </c>
      <c r="AB170" s="54">
        <f>VLOOKUP(F170,[9]毕教同事分值收集!B:R,17,0)</f>
        <v>0</v>
      </c>
      <c r="AC170" s="54">
        <f>VLOOKUP(F170,[9]毕教同事分值收集!B:T,19,0)</f>
        <v>0</v>
      </c>
      <c r="AD170" s="54">
        <f>VLOOKUP(F170,[9]毕教同事分值收集!B:V,21,0)</f>
        <v>0</v>
      </c>
      <c r="AE170" s="54">
        <f>VLOOKUP(F170,[9]毕教同事分值收集!B:Q,16,0)</f>
        <v>0</v>
      </c>
      <c r="AF170" s="54">
        <f>VLOOKUP(F170,[9]毕教同事分值收集!B:P,15,0)</f>
        <v>0</v>
      </c>
      <c r="AG170" s="54">
        <f>VLOOKUP(F170,[6]毕教同事分值收集!$B:$M,12,0)</f>
        <v>0</v>
      </c>
      <c r="AH170" s="54">
        <v>0</v>
      </c>
      <c r="AI170" s="54">
        <v>0</v>
      </c>
      <c r="AJ170" s="54">
        <v>0</v>
      </c>
      <c r="AK170" s="54">
        <v>0</v>
      </c>
      <c r="AL170" s="54">
        <v>0</v>
      </c>
      <c r="AM170" s="58">
        <f t="shared" si="12"/>
        <v>490</v>
      </c>
      <c r="AN170" s="54" t="str">
        <f>VLOOKUP(H170,'[2]最终 公布版'!$F:$AL,33,0)</f>
        <v>骨科</v>
      </c>
      <c r="AO170" s="59">
        <f>SUMPRODUCT(($AN$4:$AN$1113=AN170)*($AM$4:$AM$1113&gt;AM170))+1</f>
        <v>31</v>
      </c>
      <c r="AP170" s="11">
        <f>COUNTIF(AN:AN,AN170)</f>
        <v>42</v>
      </c>
      <c r="AQ170" s="60">
        <f t="shared" si="13"/>
        <v>0.738095238095238</v>
      </c>
      <c r="AR170" s="11">
        <f t="shared" si="14"/>
        <v>0.75</v>
      </c>
      <c r="AS170" s="61">
        <v>1200</v>
      </c>
      <c r="AT170" s="62">
        <f>VLOOKUP(F170,[9]毕教同事分值收集!B:Y,24,0)</f>
        <v>21</v>
      </c>
      <c r="AU170" s="63">
        <f t="shared" si="15"/>
        <v>900</v>
      </c>
      <c r="AV170" s="63">
        <f t="shared" si="16"/>
        <v>900</v>
      </c>
      <c r="AW170" s="63">
        <v>0</v>
      </c>
      <c r="AX170" s="63">
        <f t="shared" si="17"/>
        <v>900</v>
      </c>
      <c r="AY170" s="65">
        <v>21</v>
      </c>
    </row>
    <row r="171" spans="1:51">
      <c r="A171" s="4"/>
      <c r="B171" s="4"/>
      <c r="C171" s="5" t="s">
        <v>120</v>
      </c>
      <c r="D171" s="6">
        <v>167</v>
      </c>
      <c r="E171" s="15" t="s">
        <v>300</v>
      </c>
      <c r="F171" s="8" t="str">
        <f>VLOOKUP(E171,[1]需科室上报名单!$A:$B,2,0)</f>
        <v>7AO055</v>
      </c>
      <c r="G171" s="6" t="str">
        <f>VLOOKUP(F171,[3]需科室上报名单!$B:$I,8,0)</f>
        <v>规培研究生</v>
      </c>
      <c r="H171" s="8" t="str">
        <f>VLOOKUP(F171,[3]需科室上报名单!$B:$D,3,0)</f>
        <v>骨科</v>
      </c>
      <c r="I171" s="8" t="str">
        <f>VLOOKUP(F171,[3]需科室上报名单!$B:$F,5,0)</f>
        <v>2022年</v>
      </c>
      <c r="J171" s="31"/>
      <c r="K171" s="6" t="s">
        <v>106</v>
      </c>
      <c r="L171" s="6">
        <v>0</v>
      </c>
      <c r="M171" s="6">
        <v>0</v>
      </c>
      <c r="N171" s="6">
        <v>0</v>
      </c>
      <c r="O171" s="6">
        <v>160</v>
      </c>
      <c r="P171" s="30">
        <v>0</v>
      </c>
      <c r="Q171" s="45">
        <v>2</v>
      </c>
      <c r="R171" s="45">
        <v>0</v>
      </c>
      <c r="S171" s="45">
        <v>0</v>
      </c>
      <c r="T171" s="45">
        <v>0</v>
      </c>
      <c r="U171" s="43">
        <v>40</v>
      </c>
      <c r="V171" s="44">
        <f>VLOOKUP(F171,[9]毕教同事分值收集!B:X,23,0)</f>
        <v>100</v>
      </c>
      <c r="W171" s="44">
        <v>0</v>
      </c>
      <c r="X171" s="44">
        <v>0</v>
      </c>
      <c r="Y171" s="44">
        <v>120</v>
      </c>
      <c r="Z171" s="44">
        <v>60</v>
      </c>
      <c r="AA171" s="53">
        <v>0</v>
      </c>
      <c r="AB171" s="54">
        <f>VLOOKUP(F171,[9]毕教同事分值收集!B:R,17,0)</f>
        <v>0</v>
      </c>
      <c r="AC171" s="54">
        <f>VLOOKUP(F171,[9]毕教同事分值收集!B:T,19,0)</f>
        <v>0</v>
      </c>
      <c r="AD171" s="54">
        <f>VLOOKUP(F171,[9]毕教同事分值收集!B:V,21,0)</f>
        <v>0</v>
      </c>
      <c r="AE171" s="54">
        <f>VLOOKUP(F171,[9]毕教同事分值收集!B:Q,16,0)</f>
        <v>0</v>
      </c>
      <c r="AF171" s="54">
        <f>VLOOKUP(F171,[9]毕教同事分值收集!B:P,15,0)</f>
        <v>0</v>
      </c>
      <c r="AG171" s="54">
        <f>VLOOKUP(F171,[6]毕教同事分值收集!$B:$M,12,0)</f>
        <v>-20</v>
      </c>
      <c r="AH171" s="54">
        <v>0</v>
      </c>
      <c r="AI171" s="54">
        <v>0</v>
      </c>
      <c r="AJ171" s="54">
        <v>0</v>
      </c>
      <c r="AK171" s="54">
        <v>0</v>
      </c>
      <c r="AL171" s="54">
        <v>0</v>
      </c>
      <c r="AM171" s="58">
        <f t="shared" si="12"/>
        <v>460</v>
      </c>
      <c r="AN171" s="54" t="str">
        <f>VLOOKUP(H171,'[2]最终 公布版'!$F:$AL,33,0)</f>
        <v>骨科</v>
      </c>
      <c r="AO171" s="59">
        <f>SUMPRODUCT(($AN$4:$AN$1113=AN171)*($AM$4:$AM$1113&gt;AM171))+1</f>
        <v>34</v>
      </c>
      <c r="AP171" s="11">
        <f>COUNTIF(AN:AN,AN171)</f>
        <v>42</v>
      </c>
      <c r="AQ171" s="60">
        <f t="shared" si="13"/>
        <v>0.80952380952381</v>
      </c>
      <c r="AR171" s="11">
        <f t="shared" si="14"/>
        <v>0.75</v>
      </c>
      <c r="AS171" s="61">
        <v>1200</v>
      </c>
      <c r="AT171" s="62">
        <f>VLOOKUP(F171,[9]毕教同事分值收集!B:Y,24,0)</f>
        <v>21</v>
      </c>
      <c r="AU171" s="63">
        <f t="shared" si="15"/>
        <v>900</v>
      </c>
      <c r="AV171" s="63">
        <f t="shared" si="16"/>
        <v>900</v>
      </c>
      <c r="AW171" s="63">
        <v>0</v>
      </c>
      <c r="AX171" s="63">
        <f t="shared" si="17"/>
        <v>900</v>
      </c>
      <c r="AY171" s="65">
        <v>21</v>
      </c>
    </row>
    <row r="172" spans="1:51">
      <c r="A172" s="4"/>
      <c r="B172" s="4"/>
      <c r="C172" s="5" t="s">
        <v>289</v>
      </c>
      <c r="D172" s="6">
        <v>170</v>
      </c>
      <c r="E172" s="15" t="s">
        <v>301</v>
      </c>
      <c r="F172" s="8" t="str">
        <f>VLOOKUP(E172,[1]需科室上报名单!$A:$B,2,0)</f>
        <v>7AO338</v>
      </c>
      <c r="G172" s="6" t="str">
        <f>VLOOKUP(F172,[3]需科室上报名单!$B:$I,8,0)</f>
        <v>规培研究生</v>
      </c>
      <c r="H172" s="8" t="str">
        <f>VLOOKUP(F172,[3]需科室上报名单!$B:$D,3,0)</f>
        <v>骨科</v>
      </c>
      <c r="I172" s="8" t="str">
        <f>VLOOKUP(F172,[3]需科室上报名单!$B:$F,5,0)</f>
        <v>2022年</v>
      </c>
      <c r="J172" s="31"/>
      <c r="K172" s="6" t="s">
        <v>106</v>
      </c>
      <c r="L172" s="6">
        <v>0</v>
      </c>
      <c r="M172" s="6">
        <v>0</v>
      </c>
      <c r="N172" s="6">
        <v>0</v>
      </c>
      <c r="O172" s="6">
        <v>160</v>
      </c>
      <c r="P172" s="6">
        <v>0</v>
      </c>
      <c r="Q172" s="30">
        <v>0</v>
      </c>
      <c r="R172" s="100">
        <v>0</v>
      </c>
      <c r="S172" s="30">
        <v>0</v>
      </c>
      <c r="T172" s="30">
        <v>0</v>
      </c>
      <c r="U172" s="43">
        <v>0</v>
      </c>
      <c r="V172" s="44">
        <f>VLOOKUP(F172,[9]毕教同事分值收集!B:X,23,0)</f>
        <v>100</v>
      </c>
      <c r="W172" s="49">
        <v>10</v>
      </c>
      <c r="X172" s="49">
        <v>40</v>
      </c>
      <c r="Y172" s="49">
        <v>30</v>
      </c>
      <c r="Z172" s="49">
        <v>60</v>
      </c>
      <c r="AA172" s="49">
        <v>40</v>
      </c>
      <c r="AB172" s="54">
        <f>VLOOKUP(F172,[9]毕教同事分值收集!B:R,17,0)</f>
        <v>0</v>
      </c>
      <c r="AC172" s="54">
        <f>VLOOKUP(F172,[9]毕教同事分值收集!B:T,19,0)</f>
        <v>0</v>
      </c>
      <c r="AD172" s="54">
        <f>VLOOKUP(F172,[9]毕教同事分值收集!B:V,21,0)</f>
        <v>0</v>
      </c>
      <c r="AE172" s="54">
        <f>VLOOKUP(F172,[9]毕教同事分值收集!B:Q,16,0)</f>
        <v>0</v>
      </c>
      <c r="AF172" s="54">
        <f>VLOOKUP(F172,[9]毕教同事分值收集!B:P,15,0)</f>
        <v>20</v>
      </c>
      <c r="AG172" s="54">
        <f>VLOOKUP(F172,[6]毕教同事分值收集!$B:$M,12,0)</f>
        <v>0</v>
      </c>
      <c r="AH172" s="54">
        <v>0</v>
      </c>
      <c r="AI172" s="54">
        <v>0</v>
      </c>
      <c r="AJ172" s="54">
        <v>0</v>
      </c>
      <c r="AK172" s="54">
        <v>0</v>
      </c>
      <c r="AL172" s="54">
        <v>0</v>
      </c>
      <c r="AM172" s="58">
        <f t="shared" si="12"/>
        <v>460</v>
      </c>
      <c r="AN172" s="54" t="str">
        <f>VLOOKUP(H172,'[2]最终 公布版'!$F:$AL,33,0)</f>
        <v>骨科</v>
      </c>
      <c r="AO172" s="59">
        <f>SUMPRODUCT(($AN$4:$AN$1113=AN172)*($AM$4:$AM$1113&gt;AM172))+1</f>
        <v>34</v>
      </c>
      <c r="AP172" s="11">
        <f>COUNTIF(AN:AN,AN172)</f>
        <v>42</v>
      </c>
      <c r="AQ172" s="60">
        <f t="shared" si="13"/>
        <v>0.80952380952381</v>
      </c>
      <c r="AR172" s="11">
        <f t="shared" si="14"/>
        <v>0.75</v>
      </c>
      <c r="AS172" s="61">
        <v>1200</v>
      </c>
      <c r="AT172" s="62">
        <f>VLOOKUP(F172,[9]毕教同事分值收集!B:Y,24,0)</f>
        <v>21</v>
      </c>
      <c r="AU172" s="63">
        <f t="shared" si="15"/>
        <v>900</v>
      </c>
      <c r="AV172" s="63">
        <f t="shared" si="16"/>
        <v>900</v>
      </c>
      <c r="AW172" s="63">
        <v>0</v>
      </c>
      <c r="AX172" s="63">
        <f t="shared" si="17"/>
        <v>900</v>
      </c>
      <c r="AY172" s="65">
        <v>21</v>
      </c>
    </row>
    <row r="173" spans="1:51">
      <c r="A173" s="4"/>
      <c r="B173" s="4"/>
      <c r="C173" s="5" t="s">
        <v>277</v>
      </c>
      <c r="D173" s="6">
        <v>171</v>
      </c>
      <c r="E173" s="6" t="s">
        <v>302</v>
      </c>
      <c r="F173" s="8" t="str">
        <f>VLOOKUP(E173,[1]需科室上报名单!$A:$B,2,0)</f>
        <v>7AO333</v>
      </c>
      <c r="G173" s="6" t="str">
        <f>VLOOKUP(F173,[3]需科室上报名单!$B:$I,8,0)</f>
        <v>规培研究生</v>
      </c>
      <c r="H173" s="8" t="str">
        <f>VLOOKUP(F173,[3]需科室上报名单!$B:$D,3,0)</f>
        <v>骨科</v>
      </c>
      <c r="I173" s="8" t="str">
        <f>VLOOKUP(F173,[3]需科室上报名单!$B:$F,5,0)</f>
        <v>2022年</v>
      </c>
      <c r="J173" s="31"/>
      <c r="K173" s="6" t="s">
        <v>106</v>
      </c>
      <c r="L173" s="6">
        <v>0</v>
      </c>
      <c r="M173" s="6">
        <v>0</v>
      </c>
      <c r="N173" s="6">
        <v>0</v>
      </c>
      <c r="O173" s="6">
        <v>160</v>
      </c>
      <c r="P173" s="30">
        <v>0</v>
      </c>
      <c r="Q173" s="30">
        <v>2</v>
      </c>
      <c r="R173" s="30">
        <v>4</v>
      </c>
      <c r="S173" s="30">
        <v>0</v>
      </c>
      <c r="T173" s="30">
        <v>0</v>
      </c>
      <c r="U173" s="43">
        <v>120</v>
      </c>
      <c r="V173" s="44">
        <f>VLOOKUP(F173,[9]毕教同事分值收集!B:X,23,0)</f>
        <v>100</v>
      </c>
      <c r="W173" s="44">
        <v>10</v>
      </c>
      <c r="X173" s="44">
        <v>0</v>
      </c>
      <c r="Y173" s="44">
        <v>0</v>
      </c>
      <c r="Z173" s="44">
        <v>30</v>
      </c>
      <c r="AA173" s="53">
        <v>20</v>
      </c>
      <c r="AB173" s="54">
        <f>VLOOKUP(F173,[9]毕教同事分值收集!B:R,17,0)</f>
        <v>0</v>
      </c>
      <c r="AC173" s="54">
        <f>VLOOKUP(F173,[9]毕教同事分值收集!B:T,19,0)</f>
        <v>0</v>
      </c>
      <c r="AD173" s="54">
        <f>VLOOKUP(F173,[9]毕教同事分值收集!B:V,21,0)</f>
        <v>0</v>
      </c>
      <c r="AE173" s="54">
        <f>VLOOKUP(F173,[9]毕教同事分值收集!B:Q,16,0)</f>
        <v>0</v>
      </c>
      <c r="AF173" s="54">
        <f>VLOOKUP(F173,[9]毕教同事分值收集!B:P,15,0)</f>
        <v>0</v>
      </c>
      <c r="AG173" s="54">
        <f>VLOOKUP(F173,[6]毕教同事分值收集!$B:$M,12,0)</f>
        <v>0</v>
      </c>
      <c r="AH173" s="54">
        <v>0</v>
      </c>
      <c r="AI173" s="54">
        <v>0</v>
      </c>
      <c r="AJ173" s="54">
        <v>0</v>
      </c>
      <c r="AK173" s="54">
        <v>0</v>
      </c>
      <c r="AL173" s="54">
        <v>0</v>
      </c>
      <c r="AM173" s="58">
        <f t="shared" si="12"/>
        <v>440</v>
      </c>
      <c r="AN173" s="54" t="str">
        <f>VLOOKUP(H173,'[2]最终 公布版'!$F:$AL,33,0)</f>
        <v>骨科</v>
      </c>
      <c r="AO173" s="59">
        <f>SUMPRODUCT(($AN$4:$AN$1113=AN173)*($AM$4:$AM$1113&gt;AM173))+1</f>
        <v>36</v>
      </c>
      <c r="AP173" s="11">
        <f>COUNTIF(AN:AN,AN173)</f>
        <v>42</v>
      </c>
      <c r="AQ173" s="60">
        <f t="shared" si="13"/>
        <v>0.857142857142857</v>
      </c>
      <c r="AR173" s="11">
        <f t="shared" si="14"/>
        <v>0.75</v>
      </c>
      <c r="AS173" s="61">
        <v>1200</v>
      </c>
      <c r="AT173" s="62">
        <f>VLOOKUP(F173,[9]毕教同事分值收集!B:Y,24,0)</f>
        <v>21</v>
      </c>
      <c r="AU173" s="63">
        <f t="shared" si="15"/>
        <v>900</v>
      </c>
      <c r="AV173" s="63">
        <f t="shared" si="16"/>
        <v>900</v>
      </c>
      <c r="AW173" s="63">
        <v>0</v>
      </c>
      <c r="AX173" s="63">
        <f t="shared" si="17"/>
        <v>900</v>
      </c>
      <c r="AY173" s="65">
        <v>21</v>
      </c>
    </row>
    <row r="174" spans="1:51">
      <c r="A174" s="4"/>
      <c r="B174" s="4"/>
      <c r="C174" s="5" t="s">
        <v>261</v>
      </c>
      <c r="D174" s="6">
        <v>165</v>
      </c>
      <c r="E174" s="86" t="s">
        <v>303</v>
      </c>
      <c r="F174" s="8" t="str">
        <f>VLOOKUP(E174,[1]需科室上报名单!$A:$B,2,0)</f>
        <v>7AM284</v>
      </c>
      <c r="G174" s="6" t="str">
        <f>VLOOKUP(F174,[3]需科室上报名单!$B:$I,8,0)</f>
        <v>规培研究生</v>
      </c>
      <c r="H174" s="8" t="str">
        <f>VLOOKUP(F174,[3]需科室上报名单!$B:$D,3,0)</f>
        <v>骨科</v>
      </c>
      <c r="I174" s="8" t="str">
        <f>VLOOKUP(F174,[3]需科室上报名单!$B:$F,5,0)</f>
        <v>2021年</v>
      </c>
      <c r="J174" s="31"/>
      <c r="K174" s="93" t="s">
        <v>106</v>
      </c>
      <c r="L174" s="86">
        <v>0</v>
      </c>
      <c r="M174" s="86">
        <v>0</v>
      </c>
      <c r="N174" s="86">
        <v>0</v>
      </c>
      <c r="O174" s="86">
        <v>160</v>
      </c>
      <c r="P174" s="94">
        <v>0</v>
      </c>
      <c r="Q174" s="94">
        <v>4</v>
      </c>
      <c r="R174" s="94">
        <v>0</v>
      </c>
      <c r="S174" s="94">
        <v>0</v>
      </c>
      <c r="T174" s="94">
        <v>0</v>
      </c>
      <c r="U174" s="97">
        <v>80</v>
      </c>
      <c r="V174" s="44">
        <f>VLOOKUP(F174,[9]毕教同事分值收集!B:X,23,0)</f>
        <v>100</v>
      </c>
      <c r="W174" s="98">
        <v>0</v>
      </c>
      <c r="X174" s="98">
        <v>20</v>
      </c>
      <c r="Y174" s="98">
        <v>0</v>
      </c>
      <c r="Z174" s="98">
        <v>30</v>
      </c>
      <c r="AA174" s="102">
        <v>0</v>
      </c>
      <c r="AB174" s="54">
        <f>VLOOKUP(F174,[9]毕教同事分值收集!B:R,17,0)</f>
        <v>100</v>
      </c>
      <c r="AC174" s="54">
        <f>VLOOKUP(F174,[9]毕教同事分值收集!B:T,19,0)</f>
        <v>0</v>
      </c>
      <c r="AD174" s="54">
        <f>VLOOKUP(F174,[9]毕教同事分值收集!B:V,21,0)</f>
        <v>0</v>
      </c>
      <c r="AE174" s="54">
        <f>VLOOKUP(F174,[9]毕教同事分值收集!B:Q,16,0)</f>
        <v>0</v>
      </c>
      <c r="AF174" s="54">
        <f>VLOOKUP(F174,[9]毕教同事分值收集!B:P,15,0)</f>
        <v>0</v>
      </c>
      <c r="AG174" s="54">
        <f>VLOOKUP(F174,[6]毕教同事分值收集!$B:$M,12,0)</f>
        <v>-60</v>
      </c>
      <c r="AH174" s="54">
        <v>0</v>
      </c>
      <c r="AI174" s="54">
        <v>0</v>
      </c>
      <c r="AJ174" s="54">
        <v>0</v>
      </c>
      <c r="AK174" s="54">
        <v>0</v>
      </c>
      <c r="AL174" s="54">
        <v>0</v>
      </c>
      <c r="AM174" s="58">
        <f t="shared" si="12"/>
        <v>430</v>
      </c>
      <c r="AN174" s="54" t="str">
        <f>VLOOKUP(H174,'[2]最终 公布版'!$F:$AL,33,0)</f>
        <v>骨科</v>
      </c>
      <c r="AO174" s="59">
        <f>SUMPRODUCT(($AN$4:$AN$1113=AN174)*($AM$4:$AM$1113&gt;AM174))+1</f>
        <v>37</v>
      </c>
      <c r="AP174" s="11">
        <f>COUNTIF(AN:AN,AN174)</f>
        <v>42</v>
      </c>
      <c r="AQ174" s="60">
        <f t="shared" si="13"/>
        <v>0.880952380952381</v>
      </c>
      <c r="AR174" s="11">
        <f t="shared" si="14"/>
        <v>0.75</v>
      </c>
      <c r="AS174" s="61">
        <v>1200</v>
      </c>
      <c r="AT174" s="62">
        <f>VLOOKUP(F174,[9]毕教同事分值收集!B:Y,24,0)</f>
        <v>21</v>
      </c>
      <c r="AU174" s="63">
        <f t="shared" si="15"/>
        <v>900</v>
      </c>
      <c r="AV174" s="63">
        <f t="shared" si="16"/>
        <v>900</v>
      </c>
      <c r="AW174" s="63">
        <v>0</v>
      </c>
      <c r="AX174" s="63">
        <f t="shared" si="17"/>
        <v>900</v>
      </c>
      <c r="AY174" s="65">
        <v>21</v>
      </c>
    </row>
    <row r="175" spans="1:51">
      <c r="A175" s="4"/>
      <c r="B175" s="4"/>
      <c r="C175" s="5" t="s">
        <v>261</v>
      </c>
      <c r="D175" s="6">
        <v>168</v>
      </c>
      <c r="E175" s="86" t="s">
        <v>304</v>
      </c>
      <c r="F175" s="8" t="str">
        <f>VLOOKUP(E175,[1]需科室上报名单!$A:$B,2,0)</f>
        <v>726L19</v>
      </c>
      <c r="G175" s="6" t="s">
        <v>104</v>
      </c>
      <c r="H175" s="8" t="str">
        <f>VLOOKUP(F175,[3]需科室上报名单!$B:$D,3,0)</f>
        <v>骨科</v>
      </c>
      <c r="I175" s="8" t="str">
        <f>VLOOKUP(F175,[3]需科室上报名单!$B:$F,5,0)</f>
        <v>2020年</v>
      </c>
      <c r="J175" s="31"/>
      <c r="K175" s="93" t="s">
        <v>106</v>
      </c>
      <c r="L175" s="86">
        <v>0</v>
      </c>
      <c r="M175" s="86">
        <v>0</v>
      </c>
      <c r="N175" s="86">
        <v>0</v>
      </c>
      <c r="O175" s="86">
        <v>160</v>
      </c>
      <c r="P175" s="94">
        <v>0</v>
      </c>
      <c r="Q175" s="94">
        <v>5</v>
      </c>
      <c r="R175" s="94">
        <v>0</v>
      </c>
      <c r="S175" s="94">
        <v>0</v>
      </c>
      <c r="T175" s="94">
        <v>0</v>
      </c>
      <c r="U175" s="97">
        <v>100</v>
      </c>
      <c r="V175" s="44">
        <f>VLOOKUP(F175,[9]毕教同事分值收集!B:X,23,0)</f>
        <v>100</v>
      </c>
      <c r="W175" s="98">
        <v>10</v>
      </c>
      <c r="X175" s="98">
        <v>40</v>
      </c>
      <c r="Y175" s="98">
        <v>30</v>
      </c>
      <c r="Z175" s="98">
        <v>0</v>
      </c>
      <c r="AA175" s="102">
        <v>40</v>
      </c>
      <c r="AB175" s="54">
        <f>VLOOKUP(F175,[9]毕教同事分值收集!B:R,17,0)</f>
        <v>0</v>
      </c>
      <c r="AC175" s="54">
        <f>VLOOKUP(F175,[9]毕教同事分值收集!B:T,19,0)</f>
        <v>0</v>
      </c>
      <c r="AD175" s="54">
        <f>VLOOKUP(F175,[9]毕教同事分值收集!B:V,21,0)</f>
        <v>0</v>
      </c>
      <c r="AE175" s="54">
        <f>VLOOKUP(F175,[9]毕教同事分值收集!B:Q,16,0)</f>
        <v>0</v>
      </c>
      <c r="AF175" s="54">
        <f>VLOOKUP(F175,[9]毕教同事分值收集!B:P,15,0)</f>
        <v>0</v>
      </c>
      <c r="AG175" s="54">
        <f>VLOOKUP(F175,[6]毕教同事分值收集!$B:$M,12,0)</f>
        <v>-60</v>
      </c>
      <c r="AH175" s="54">
        <v>0</v>
      </c>
      <c r="AI175" s="54">
        <v>0</v>
      </c>
      <c r="AJ175" s="54">
        <v>0</v>
      </c>
      <c r="AK175" s="54">
        <v>0</v>
      </c>
      <c r="AL175" s="54">
        <v>0</v>
      </c>
      <c r="AM175" s="58">
        <f t="shared" si="12"/>
        <v>420</v>
      </c>
      <c r="AN175" s="54" t="str">
        <f>VLOOKUP(H175,'[2]最终 公布版'!$F:$AL,33,0)</f>
        <v>骨科</v>
      </c>
      <c r="AO175" s="59">
        <f>SUMPRODUCT(($AN$4:$AN$1113=AN175)*($AM$4:$AM$1113&gt;AM175))+1</f>
        <v>38</v>
      </c>
      <c r="AP175" s="11">
        <f>COUNTIF(AN:AN,AN175)</f>
        <v>42</v>
      </c>
      <c r="AQ175" s="60">
        <f t="shared" si="13"/>
        <v>0.904761904761905</v>
      </c>
      <c r="AR175" s="11">
        <f t="shared" si="14"/>
        <v>0.5</v>
      </c>
      <c r="AS175" s="61">
        <v>1200</v>
      </c>
      <c r="AT175" s="62">
        <f>VLOOKUP(F175,[9]毕教同事分值收集!B:Y,24,0)</f>
        <v>21</v>
      </c>
      <c r="AU175" s="63">
        <f t="shared" si="15"/>
        <v>600</v>
      </c>
      <c r="AV175" s="63">
        <f t="shared" si="16"/>
        <v>600</v>
      </c>
      <c r="AW175" s="63">
        <v>0</v>
      </c>
      <c r="AX175" s="63">
        <f t="shared" si="17"/>
        <v>600</v>
      </c>
      <c r="AY175" s="65">
        <v>21</v>
      </c>
    </row>
    <row r="176" spans="1:51">
      <c r="A176" s="4"/>
      <c r="B176" s="4"/>
      <c r="C176" s="5" t="s">
        <v>305</v>
      </c>
      <c r="D176" s="6">
        <v>169</v>
      </c>
      <c r="E176" s="90" t="s">
        <v>306</v>
      </c>
      <c r="F176" s="8" t="str">
        <f>VLOOKUP(E176,[1]需科室上报名单!$A:$B,2,0)</f>
        <v>7AM286</v>
      </c>
      <c r="G176" s="6" t="str">
        <f>VLOOKUP(F176,[3]需科室上报名单!$B:$I,8,0)</f>
        <v>规培研究生</v>
      </c>
      <c r="H176" s="8" t="str">
        <f>VLOOKUP(F176,[3]需科室上报名单!$B:$D,3,0)</f>
        <v>骨科</v>
      </c>
      <c r="I176" s="8" t="str">
        <f>VLOOKUP(F176,[3]需科室上报名单!$B:$F,5,0)</f>
        <v>2021年</v>
      </c>
      <c r="J176" s="31"/>
      <c r="K176" s="6" t="s">
        <v>106</v>
      </c>
      <c r="L176" s="6">
        <v>0</v>
      </c>
      <c r="M176" s="6">
        <v>0</v>
      </c>
      <c r="N176" s="6">
        <v>0</v>
      </c>
      <c r="O176" s="6">
        <v>120</v>
      </c>
      <c r="P176" s="30">
        <v>0</v>
      </c>
      <c r="Q176" s="30">
        <v>2</v>
      </c>
      <c r="R176" s="30">
        <v>1</v>
      </c>
      <c r="S176" s="30">
        <v>0</v>
      </c>
      <c r="T176" s="30">
        <v>0</v>
      </c>
      <c r="U176" s="43">
        <v>100</v>
      </c>
      <c r="V176" s="44">
        <f>VLOOKUP(F176,[9]毕教同事分值收集!B:X,23,0)</f>
        <v>100</v>
      </c>
      <c r="W176" s="44">
        <v>10</v>
      </c>
      <c r="X176" s="44">
        <v>20</v>
      </c>
      <c r="Y176" s="44">
        <v>60</v>
      </c>
      <c r="Z176" s="44">
        <v>30</v>
      </c>
      <c r="AA176" s="53">
        <v>20</v>
      </c>
      <c r="AB176" s="54">
        <f>VLOOKUP(F176,[9]毕教同事分值收集!B:R,17,0)</f>
        <v>0</v>
      </c>
      <c r="AC176" s="54">
        <f>VLOOKUP(F176,[9]毕教同事分值收集!B:T,19,0)</f>
        <v>0</v>
      </c>
      <c r="AD176" s="54">
        <f>VLOOKUP(F176,[9]毕教同事分值收集!B:V,21,0)</f>
        <v>0</v>
      </c>
      <c r="AE176" s="54">
        <f>VLOOKUP(F176,[9]毕教同事分值收集!B:Q,16,0)</f>
        <v>0</v>
      </c>
      <c r="AF176" s="54">
        <f>VLOOKUP(F176,[9]毕教同事分值收集!B:P,15,0)</f>
        <v>0</v>
      </c>
      <c r="AG176" s="54">
        <f>VLOOKUP(F176,[6]毕教同事分值收集!$B:$M,12,0)</f>
        <v>-60</v>
      </c>
      <c r="AH176" s="54">
        <v>0</v>
      </c>
      <c r="AI176" s="54">
        <v>0</v>
      </c>
      <c r="AJ176" s="54">
        <v>0</v>
      </c>
      <c r="AK176" s="54">
        <v>0</v>
      </c>
      <c r="AL176" s="54">
        <v>0</v>
      </c>
      <c r="AM176" s="58">
        <f t="shared" si="12"/>
        <v>400</v>
      </c>
      <c r="AN176" s="54" t="str">
        <f>VLOOKUP(H176,'[2]最终 公布版'!$F:$AL,33,0)</f>
        <v>骨科</v>
      </c>
      <c r="AO176" s="59">
        <f>SUMPRODUCT(($AN$4:$AN$1113=AN176)*($AM$4:$AM$1113&gt;AM176))+1</f>
        <v>39</v>
      </c>
      <c r="AP176" s="11">
        <f>COUNTIF(AN:AN,AN176)</f>
        <v>42</v>
      </c>
      <c r="AQ176" s="60">
        <f t="shared" si="13"/>
        <v>0.928571428571429</v>
      </c>
      <c r="AR176" s="11">
        <f t="shared" si="14"/>
        <v>0.5</v>
      </c>
      <c r="AS176" s="61">
        <v>1200</v>
      </c>
      <c r="AT176" s="62">
        <f>VLOOKUP(F176,[9]毕教同事分值收集!B:Y,24,0)</f>
        <v>21</v>
      </c>
      <c r="AU176" s="63">
        <f t="shared" si="15"/>
        <v>600</v>
      </c>
      <c r="AV176" s="63">
        <f t="shared" si="16"/>
        <v>600</v>
      </c>
      <c r="AW176" s="63">
        <v>0</v>
      </c>
      <c r="AX176" s="63">
        <f t="shared" si="17"/>
        <v>600</v>
      </c>
      <c r="AY176" s="65">
        <v>21</v>
      </c>
    </row>
    <row r="177" spans="1:51">
      <c r="A177" s="4"/>
      <c r="B177" s="4"/>
      <c r="C177" s="5" t="s">
        <v>120</v>
      </c>
      <c r="D177" s="6">
        <v>172</v>
      </c>
      <c r="E177" s="15" t="s">
        <v>307</v>
      </c>
      <c r="F177" s="8" t="str">
        <f>VLOOKUP(E177,[1]需科室上报名单!$A:$B,2,0)</f>
        <v>7AO053</v>
      </c>
      <c r="G177" s="6" t="str">
        <f>VLOOKUP(F177,[3]需科室上报名单!$B:$I,8,0)</f>
        <v>规培研究生</v>
      </c>
      <c r="H177" s="8" t="str">
        <f>VLOOKUP(F177,[3]需科室上报名单!$B:$D,3,0)</f>
        <v>骨科</v>
      </c>
      <c r="I177" s="8" t="str">
        <f>VLOOKUP(F177,[3]需科室上报名单!$B:$F,5,0)</f>
        <v>2022年</v>
      </c>
      <c r="J177" s="31"/>
      <c r="K177" s="6" t="s">
        <v>106</v>
      </c>
      <c r="L177" s="6">
        <v>0</v>
      </c>
      <c r="M177" s="6">
        <v>0</v>
      </c>
      <c r="N177" s="6">
        <v>0</v>
      </c>
      <c r="O177" s="6">
        <v>160</v>
      </c>
      <c r="P177" s="30">
        <v>0</v>
      </c>
      <c r="Q177" s="45">
        <v>1</v>
      </c>
      <c r="R177" s="45">
        <v>0</v>
      </c>
      <c r="S177" s="45">
        <v>0</v>
      </c>
      <c r="T177" s="45">
        <v>0</v>
      </c>
      <c r="U177" s="43">
        <v>20</v>
      </c>
      <c r="V177" s="44">
        <f>VLOOKUP(F177,[9]毕教同事分值收集!B:X,23,0)</f>
        <v>100</v>
      </c>
      <c r="W177" s="44">
        <v>10</v>
      </c>
      <c r="X177" s="44">
        <v>20</v>
      </c>
      <c r="Y177" s="44">
        <v>120</v>
      </c>
      <c r="Z177" s="44">
        <v>0</v>
      </c>
      <c r="AA177" s="53">
        <v>0</v>
      </c>
      <c r="AB177" s="54">
        <f>VLOOKUP(F177,[9]毕教同事分值收集!B:R,17,0)</f>
        <v>0</v>
      </c>
      <c r="AC177" s="54">
        <f>VLOOKUP(F177,[9]毕教同事分值收集!B:T,19,0)</f>
        <v>0</v>
      </c>
      <c r="AD177" s="54">
        <f>VLOOKUP(F177,[9]毕教同事分值收集!B:V,21,0)</f>
        <v>0</v>
      </c>
      <c r="AE177" s="54">
        <f>VLOOKUP(F177,[9]毕教同事分值收集!B:Q,16,0)</f>
        <v>0</v>
      </c>
      <c r="AF177" s="54">
        <f>VLOOKUP(F177,[9]毕教同事分值收集!B:P,15,0)</f>
        <v>0</v>
      </c>
      <c r="AG177" s="54">
        <f>VLOOKUP(F177,[6]毕教同事分值收集!$B:$M,12,0)</f>
        <v>-60</v>
      </c>
      <c r="AH177" s="54">
        <v>0</v>
      </c>
      <c r="AI177" s="54">
        <v>0</v>
      </c>
      <c r="AJ177" s="54">
        <v>0</v>
      </c>
      <c r="AK177" s="54">
        <v>0</v>
      </c>
      <c r="AL177" s="54">
        <v>0</v>
      </c>
      <c r="AM177" s="58">
        <f t="shared" si="12"/>
        <v>370</v>
      </c>
      <c r="AN177" s="54" t="str">
        <f>VLOOKUP(H177,'[2]最终 公布版'!$F:$AL,33,0)</f>
        <v>骨科</v>
      </c>
      <c r="AO177" s="59">
        <f>SUMPRODUCT(($AN$4:$AN$1113=AN177)*($AM$4:$AM$1113&gt;AM177))+1</f>
        <v>40</v>
      </c>
      <c r="AP177" s="11">
        <f>COUNTIF(AN:AN,AN177)</f>
        <v>42</v>
      </c>
      <c r="AQ177" s="60">
        <f t="shared" si="13"/>
        <v>0.952380952380952</v>
      </c>
      <c r="AR177" s="11">
        <f t="shared" si="14"/>
        <v>0.5</v>
      </c>
      <c r="AS177" s="61">
        <v>1200</v>
      </c>
      <c r="AT177" s="62">
        <f>VLOOKUP(F177,[9]毕教同事分值收集!B:Y,24,0)</f>
        <v>21</v>
      </c>
      <c r="AU177" s="63">
        <f t="shared" si="15"/>
        <v>600</v>
      </c>
      <c r="AV177" s="63">
        <f t="shared" si="16"/>
        <v>600</v>
      </c>
      <c r="AW177" s="63">
        <v>0</v>
      </c>
      <c r="AX177" s="63">
        <f t="shared" si="17"/>
        <v>600</v>
      </c>
      <c r="AY177" s="65">
        <v>21</v>
      </c>
    </row>
    <row r="178" spans="1:51">
      <c r="A178" s="4"/>
      <c r="B178" s="4"/>
      <c r="C178" s="5" t="s">
        <v>289</v>
      </c>
      <c r="D178" s="6">
        <v>173</v>
      </c>
      <c r="E178" s="19" t="s">
        <v>308</v>
      </c>
      <c r="F178" s="8" t="str">
        <f>VLOOKUP(E178,[1]需科室上报名单!$A:$B,2,0)</f>
        <v>7AM410</v>
      </c>
      <c r="G178" s="6" t="str">
        <f>VLOOKUP(F178,[3]需科室上报名单!$B:$I,8,0)</f>
        <v>规培研究生</v>
      </c>
      <c r="H178" s="8" t="str">
        <f>VLOOKUP(F178,[3]需科室上报名单!$B:$D,3,0)</f>
        <v>骨科</v>
      </c>
      <c r="I178" s="8" t="str">
        <f>VLOOKUP(F178,[3]需科室上报名单!$B:$F,5,0)</f>
        <v>2022年</v>
      </c>
      <c r="J178" s="31"/>
      <c r="K178" s="6" t="s">
        <v>106</v>
      </c>
      <c r="L178" s="6">
        <v>0</v>
      </c>
      <c r="M178" s="6">
        <v>0</v>
      </c>
      <c r="N178" s="6">
        <v>0</v>
      </c>
      <c r="O178" s="6">
        <v>160</v>
      </c>
      <c r="P178" s="6">
        <v>0</v>
      </c>
      <c r="Q178" s="30">
        <v>0</v>
      </c>
      <c r="R178" s="100">
        <v>0</v>
      </c>
      <c r="S178" s="30">
        <v>0</v>
      </c>
      <c r="T178" s="30">
        <v>0</v>
      </c>
      <c r="U178" s="43">
        <v>0</v>
      </c>
      <c r="V178" s="44">
        <f>VLOOKUP(F178,[9]毕教同事分值收集!B:X,23,0)</f>
        <v>100</v>
      </c>
      <c r="W178" s="49">
        <v>10</v>
      </c>
      <c r="X178" s="49">
        <v>40</v>
      </c>
      <c r="Y178" s="49">
        <v>30</v>
      </c>
      <c r="Z178" s="49">
        <v>60</v>
      </c>
      <c r="AA178" s="49">
        <v>20</v>
      </c>
      <c r="AB178" s="54">
        <f>VLOOKUP(F178,[9]毕教同事分值收集!B:R,17,0)</f>
        <v>0</v>
      </c>
      <c r="AC178" s="54">
        <f>VLOOKUP(F178,[9]毕教同事分值收集!B:T,19,0)</f>
        <v>0</v>
      </c>
      <c r="AD178" s="54">
        <f>VLOOKUP(F178,[9]毕教同事分值收集!B:V,21,0)</f>
        <v>0</v>
      </c>
      <c r="AE178" s="54">
        <f>VLOOKUP(F178,[9]毕教同事分值收集!B:Q,16,0)</f>
        <v>0</v>
      </c>
      <c r="AF178" s="54">
        <f>VLOOKUP(F178,[9]毕教同事分值收集!B:P,15,0)</f>
        <v>0</v>
      </c>
      <c r="AG178" s="54">
        <f>VLOOKUP(F178,[6]毕教同事分值收集!$B:$M,12,0)</f>
        <v>-60</v>
      </c>
      <c r="AH178" s="54">
        <v>0</v>
      </c>
      <c r="AI178" s="54">
        <v>0</v>
      </c>
      <c r="AJ178" s="54">
        <v>0</v>
      </c>
      <c r="AK178" s="54">
        <v>0</v>
      </c>
      <c r="AL178" s="54">
        <v>0</v>
      </c>
      <c r="AM178" s="58">
        <f t="shared" si="12"/>
        <v>360</v>
      </c>
      <c r="AN178" s="54" t="str">
        <f>VLOOKUP(H178,'[2]最终 公布版'!$F:$AL,33,0)</f>
        <v>骨科</v>
      </c>
      <c r="AO178" s="59">
        <f>SUMPRODUCT(($AN$4:$AN$1113=AN178)*($AM$4:$AM$1113&gt;AM178))+1</f>
        <v>41</v>
      </c>
      <c r="AP178" s="11">
        <f>COUNTIF(AN:AN,AN178)</f>
        <v>42</v>
      </c>
      <c r="AQ178" s="60">
        <f t="shared" si="13"/>
        <v>0.976190476190476</v>
      </c>
      <c r="AR178" s="11">
        <f t="shared" si="14"/>
        <v>0.5</v>
      </c>
      <c r="AS178" s="61">
        <v>1200</v>
      </c>
      <c r="AT178" s="62">
        <f>VLOOKUP(F178,[9]毕教同事分值收集!B:Y,24,0)</f>
        <v>21</v>
      </c>
      <c r="AU178" s="63">
        <f t="shared" si="15"/>
        <v>600</v>
      </c>
      <c r="AV178" s="63">
        <f t="shared" si="16"/>
        <v>600</v>
      </c>
      <c r="AW178" s="63">
        <v>0</v>
      </c>
      <c r="AX178" s="63">
        <f t="shared" si="17"/>
        <v>600</v>
      </c>
      <c r="AY178" s="65">
        <v>21</v>
      </c>
    </row>
    <row r="179" spans="1:51">
      <c r="A179" s="4"/>
      <c r="B179" s="4"/>
      <c r="C179" s="5" t="s">
        <v>261</v>
      </c>
      <c r="D179" s="6">
        <v>174</v>
      </c>
      <c r="E179" s="86" t="s">
        <v>309</v>
      </c>
      <c r="F179" s="8" t="str">
        <f>VLOOKUP(E179,[1]需科室上报名单!$A:$B,2,0)</f>
        <v>727L61</v>
      </c>
      <c r="G179" s="6" t="s">
        <v>104</v>
      </c>
      <c r="H179" s="8" t="str">
        <f>VLOOKUP(F179,[3]需科室上报名单!$B:$D,3,0)</f>
        <v>骨科</v>
      </c>
      <c r="I179" s="8" t="str">
        <f>VLOOKUP(F179,[3]需科室上报名单!$B:$F,5,0)</f>
        <v>2021年</v>
      </c>
      <c r="J179" s="31"/>
      <c r="K179" s="93" t="s">
        <v>106</v>
      </c>
      <c r="L179" s="86">
        <v>0</v>
      </c>
      <c r="M179" s="86">
        <v>0</v>
      </c>
      <c r="N179" s="86">
        <v>0</v>
      </c>
      <c r="O179" s="86">
        <v>160</v>
      </c>
      <c r="P179" s="94">
        <v>0</v>
      </c>
      <c r="Q179" s="94">
        <v>5</v>
      </c>
      <c r="R179" s="94">
        <v>0</v>
      </c>
      <c r="S179" s="94">
        <v>0</v>
      </c>
      <c r="T179" s="94">
        <v>0</v>
      </c>
      <c r="U179" s="97">
        <v>100</v>
      </c>
      <c r="V179" s="44">
        <f>VLOOKUP(F179,[9]毕教同事分值收集!B:X,23,0)</f>
        <v>100</v>
      </c>
      <c r="W179" s="98">
        <v>10</v>
      </c>
      <c r="X179" s="98">
        <v>0</v>
      </c>
      <c r="Y179" s="98">
        <v>0</v>
      </c>
      <c r="Z179" s="98">
        <v>0</v>
      </c>
      <c r="AA179" s="102">
        <v>0</v>
      </c>
      <c r="AB179" s="54">
        <f>VLOOKUP(F179,[9]毕教同事分值收集!B:R,17,0)</f>
        <v>0</v>
      </c>
      <c r="AC179" s="54">
        <f>VLOOKUP(F179,[9]毕教同事分值收集!B:T,19,0)</f>
        <v>0</v>
      </c>
      <c r="AD179" s="54">
        <f>VLOOKUP(F179,[9]毕教同事分值收集!B:V,21,0)</f>
        <v>0</v>
      </c>
      <c r="AE179" s="54">
        <f>VLOOKUP(F179,[9]毕教同事分值收集!B:Q,16,0)</f>
        <v>0</v>
      </c>
      <c r="AF179" s="54">
        <f>VLOOKUP(F179,[9]毕教同事分值收集!B:P,15,0)</f>
        <v>0</v>
      </c>
      <c r="AG179" s="54">
        <f>VLOOKUP(F179,[6]毕教同事分值收集!$B:$M,12,0)</f>
        <v>-60</v>
      </c>
      <c r="AH179" s="54">
        <v>0</v>
      </c>
      <c r="AI179" s="54">
        <v>0</v>
      </c>
      <c r="AJ179" s="54">
        <v>0</v>
      </c>
      <c r="AK179" s="54">
        <v>0</v>
      </c>
      <c r="AL179" s="54">
        <v>0</v>
      </c>
      <c r="AM179" s="58">
        <f t="shared" si="12"/>
        <v>310</v>
      </c>
      <c r="AN179" s="54" t="str">
        <f>VLOOKUP(H179,'[2]最终 公布版'!$F:$AL,33,0)</f>
        <v>骨科</v>
      </c>
      <c r="AO179" s="59">
        <f>SUMPRODUCT(($AN$4:$AN$1113=AN179)*($AM$4:$AM$1113&gt;AM179))+1</f>
        <v>42</v>
      </c>
      <c r="AP179" s="11">
        <f>COUNTIF(AN:AN,AN179)</f>
        <v>42</v>
      </c>
      <c r="AQ179" s="60">
        <f t="shared" si="13"/>
        <v>1</v>
      </c>
      <c r="AR179" s="11">
        <f t="shared" si="14"/>
        <v>0.5</v>
      </c>
      <c r="AS179" s="61">
        <v>1200</v>
      </c>
      <c r="AT179" s="62">
        <f>VLOOKUP(F179,[9]毕教同事分值收集!B:Y,24,0)</f>
        <v>21</v>
      </c>
      <c r="AU179" s="63">
        <f t="shared" si="15"/>
        <v>600</v>
      </c>
      <c r="AV179" s="63">
        <f t="shared" si="16"/>
        <v>600</v>
      </c>
      <c r="AW179" s="63">
        <v>0</v>
      </c>
      <c r="AX179" s="63">
        <f t="shared" si="17"/>
        <v>600</v>
      </c>
      <c r="AY179" s="65">
        <v>21</v>
      </c>
    </row>
    <row r="180" spans="1:51">
      <c r="A180" s="4"/>
      <c r="B180" s="4"/>
      <c r="C180" s="5" t="s">
        <v>110</v>
      </c>
      <c r="D180" s="6">
        <v>175</v>
      </c>
      <c r="E180" s="9" t="s">
        <v>310</v>
      </c>
      <c r="F180" s="8">
        <f>VLOOKUP(E180,[1]需科室上报名单!$A:$B,2,0)</f>
        <v>120001</v>
      </c>
      <c r="G180" s="6" t="s">
        <v>104</v>
      </c>
      <c r="H180" s="8" t="str">
        <f>VLOOKUP(F180,[3]需科室上报名单!$B:$D,3,0)</f>
        <v>急诊科</v>
      </c>
      <c r="I180" s="8" t="str">
        <f>VLOOKUP(F180,[3]需科室上报名单!$B:$F,5,0)</f>
        <v>2020年</v>
      </c>
      <c r="J180" s="31"/>
      <c r="K180" s="6" t="s">
        <v>106</v>
      </c>
      <c r="L180" s="6">
        <v>0</v>
      </c>
      <c r="M180" s="6">
        <v>0</v>
      </c>
      <c r="N180" s="6">
        <v>0</v>
      </c>
      <c r="O180" s="6">
        <v>160</v>
      </c>
      <c r="P180" s="30">
        <v>10</v>
      </c>
      <c r="Q180" s="36">
        <v>0</v>
      </c>
      <c r="R180" s="36">
        <v>0</v>
      </c>
      <c r="S180" s="30">
        <v>1</v>
      </c>
      <c r="T180" s="30">
        <v>0</v>
      </c>
      <c r="U180" s="43">
        <v>525</v>
      </c>
      <c r="V180" s="44">
        <f>VLOOKUP(F180,[9]毕教同事分值收集!B:X,23,0)</f>
        <v>100</v>
      </c>
      <c r="W180" s="44">
        <v>0</v>
      </c>
      <c r="X180" s="44">
        <v>20</v>
      </c>
      <c r="Y180" s="44">
        <v>30</v>
      </c>
      <c r="Z180" s="44">
        <v>30</v>
      </c>
      <c r="AA180" s="53">
        <v>20</v>
      </c>
      <c r="AB180" s="54">
        <f>VLOOKUP(F180,[9]毕教同事分值收集!B:R,17,0)</f>
        <v>100</v>
      </c>
      <c r="AC180" s="54">
        <f>VLOOKUP(F180,[9]毕教同事分值收集!B:T,19,0)</f>
        <v>150</v>
      </c>
      <c r="AD180" s="54">
        <f>VLOOKUP(F180,[9]毕教同事分值收集!B:V,21,0)</f>
        <v>100</v>
      </c>
      <c r="AE180" s="54">
        <f>VLOOKUP(F180,[9]毕教同事分值收集!B:Q,16,0)</f>
        <v>0</v>
      </c>
      <c r="AF180" s="54">
        <f>VLOOKUP(F180,[9]毕教同事分值收集!B:P,15,0)</f>
        <v>0</v>
      </c>
      <c r="AG180" s="54">
        <f>VLOOKUP(F180,[6]毕教同事分值收集!$B:$M,12,0)</f>
        <v>-60</v>
      </c>
      <c r="AH180" s="54">
        <v>0</v>
      </c>
      <c r="AI180" s="54">
        <v>0</v>
      </c>
      <c r="AJ180" s="54">
        <v>0</v>
      </c>
      <c r="AK180" s="54">
        <v>0</v>
      </c>
      <c r="AL180" s="54">
        <v>0</v>
      </c>
      <c r="AM180" s="58">
        <f t="shared" si="12"/>
        <v>1175</v>
      </c>
      <c r="AN180" s="54" t="str">
        <f>VLOOKUP(H180,'[2]最终 公布版'!$F:$AL,33,0)</f>
        <v>急诊科</v>
      </c>
      <c r="AO180" s="59">
        <f>SUMPRODUCT(($AN$4:$AN$1113=AN180)*($AM$4:$AM$1113&gt;AM180))+1</f>
        <v>1</v>
      </c>
      <c r="AP180" s="11">
        <f>COUNTIF(AN:AN,AN180)</f>
        <v>25</v>
      </c>
      <c r="AQ180" s="60">
        <f t="shared" si="13"/>
        <v>0.04</v>
      </c>
      <c r="AR180" s="11">
        <f t="shared" si="14"/>
        <v>1.5</v>
      </c>
      <c r="AS180" s="61">
        <v>1200</v>
      </c>
      <c r="AT180" s="62">
        <f>VLOOKUP(F180,[9]毕教同事分值收集!B:Y,24,0)</f>
        <v>21</v>
      </c>
      <c r="AU180" s="63">
        <f t="shared" si="15"/>
        <v>1800</v>
      </c>
      <c r="AV180" s="63">
        <f t="shared" si="16"/>
        <v>1800</v>
      </c>
      <c r="AW180" s="63">
        <v>0</v>
      </c>
      <c r="AX180" s="63">
        <f t="shared" si="17"/>
        <v>1800</v>
      </c>
      <c r="AY180" s="65">
        <v>21</v>
      </c>
    </row>
    <row r="181" spans="1:51">
      <c r="A181" s="4"/>
      <c r="B181" s="4"/>
      <c r="C181" s="5" t="s">
        <v>110</v>
      </c>
      <c r="D181" s="6">
        <v>176</v>
      </c>
      <c r="E181" s="9" t="s">
        <v>311</v>
      </c>
      <c r="F181" s="8" t="str">
        <f>VLOOKUP(E181,[1]需科室上报名单!$A:$B,2,0)</f>
        <v>726L22</v>
      </c>
      <c r="G181" s="6" t="s">
        <v>104</v>
      </c>
      <c r="H181" s="8" t="str">
        <f>VLOOKUP(F181,[3]需科室上报名单!$B:$D,3,0)</f>
        <v>急诊科</v>
      </c>
      <c r="I181" s="8" t="str">
        <f>VLOOKUP(F181,[3]需科室上报名单!$B:$F,5,0)</f>
        <v>2020年</v>
      </c>
      <c r="J181" s="31"/>
      <c r="K181" s="6" t="s">
        <v>106</v>
      </c>
      <c r="L181" s="6">
        <v>0</v>
      </c>
      <c r="M181" s="6">
        <v>0</v>
      </c>
      <c r="N181" s="6">
        <v>0</v>
      </c>
      <c r="O181" s="6">
        <v>160</v>
      </c>
      <c r="P181" s="30">
        <v>0</v>
      </c>
      <c r="Q181" s="30">
        <v>5</v>
      </c>
      <c r="R181" s="30">
        <v>5</v>
      </c>
      <c r="S181" s="30">
        <v>1</v>
      </c>
      <c r="T181" s="30">
        <v>0</v>
      </c>
      <c r="U181" s="43">
        <v>225</v>
      </c>
      <c r="V181" s="44">
        <f>VLOOKUP(F181,[9]毕教同事分值收集!B:X,23,0)</f>
        <v>100</v>
      </c>
      <c r="W181" s="44">
        <v>10</v>
      </c>
      <c r="X181" s="44">
        <v>60</v>
      </c>
      <c r="Y181" s="44">
        <v>60</v>
      </c>
      <c r="Z181" s="44">
        <v>60</v>
      </c>
      <c r="AA181" s="53">
        <v>20</v>
      </c>
      <c r="AB181" s="54">
        <f>VLOOKUP(F181,[9]毕教同事分值收集!B:R,17,0)</f>
        <v>100</v>
      </c>
      <c r="AC181" s="54">
        <f>VLOOKUP(F181,[9]毕教同事分值收集!B:T,19,0)</f>
        <v>150</v>
      </c>
      <c r="AD181" s="54">
        <f>VLOOKUP(F181,[9]毕教同事分值收集!B:V,21,0)</f>
        <v>100</v>
      </c>
      <c r="AE181" s="54">
        <f>VLOOKUP(F181,[9]毕教同事分值收集!B:Q,16,0)</f>
        <v>20</v>
      </c>
      <c r="AF181" s="54">
        <f>VLOOKUP(F181,[9]毕教同事分值收集!B:P,15,0)</f>
        <v>60</v>
      </c>
      <c r="AG181" s="54">
        <f>VLOOKUP(F181,[6]毕教同事分值收集!$B:$M,12,0)</f>
        <v>0</v>
      </c>
      <c r="AH181" s="54">
        <v>0</v>
      </c>
      <c r="AI181" s="54">
        <v>0</v>
      </c>
      <c r="AJ181" s="54">
        <v>0</v>
      </c>
      <c r="AK181" s="54">
        <v>0</v>
      </c>
      <c r="AL181" s="54">
        <v>0</v>
      </c>
      <c r="AM181" s="58">
        <f t="shared" si="12"/>
        <v>1125</v>
      </c>
      <c r="AN181" s="54" t="str">
        <f>VLOOKUP(H181,'[2]最终 公布版'!$F:$AL,33,0)</f>
        <v>急诊科</v>
      </c>
      <c r="AO181" s="59">
        <f>SUMPRODUCT(($AN$4:$AN$1113=AN181)*($AM$4:$AM$1113&gt;AM181))+1</f>
        <v>2</v>
      </c>
      <c r="AP181" s="11">
        <f>COUNTIF(AN:AN,AN181)</f>
        <v>25</v>
      </c>
      <c r="AQ181" s="60">
        <f t="shared" si="13"/>
        <v>0.08</v>
      </c>
      <c r="AR181" s="11">
        <f t="shared" si="14"/>
        <v>1.5</v>
      </c>
      <c r="AS181" s="61">
        <v>1200</v>
      </c>
      <c r="AT181" s="62">
        <f>VLOOKUP(F181,[9]毕教同事分值收集!B:Y,24,0)</f>
        <v>21</v>
      </c>
      <c r="AU181" s="63">
        <f t="shared" si="15"/>
        <v>1800</v>
      </c>
      <c r="AV181" s="63">
        <f t="shared" si="16"/>
        <v>1800</v>
      </c>
      <c r="AW181" s="63">
        <v>0</v>
      </c>
      <c r="AX181" s="63">
        <f t="shared" si="17"/>
        <v>1800</v>
      </c>
      <c r="AY181" s="65">
        <v>21</v>
      </c>
    </row>
    <row r="182" spans="1:51">
      <c r="A182" s="4"/>
      <c r="B182" s="4"/>
      <c r="C182" s="5" t="s">
        <v>133</v>
      </c>
      <c r="D182" s="6">
        <v>177</v>
      </c>
      <c r="E182" s="6" t="s">
        <v>312</v>
      </c>
      <c r="F182" s="8" t="str">
        <f>VLOOKUP(E182,[1]需科室上报名单!$A:$B,2,0)</f>
        <v>727L93</v>
      </c>
      <c r="G182" s="6" t="s">
        <v>104</v>
      </c>
      <c r="H182" s="6" t="s">
        <v>110</v>
      </c>
      <c r="I182" s="8" t="str">
        <f>VLOOKUP(F182,[3]需科室上报名单!$B:$F,5,0)</f>
        <v>2021年</v>
      </c>
      <c r="J182" s="29"/>
      <c r="K182" s="6" t="s">
        <v>106</v>
      </c>
      <c r="L182" s="6">
        <v>0</v>
      </c>
      <c r="M182" s="6">
        <v>0</v>
      </c>
      <c r="N182" s="6">
        <v>0</v>
      </c>
      <c r="O182" s="6">
        <v>160</v>
      </c>
      <c r="P182" s="30">
        <v>0</v>
      </c>
      <c r="Q182" s="30">
        <v>2</v>
      </c>
      <c r="R182" s="30">
        <v>5</v>
      </c>
      <c r="S182" s="30">
        <v>1</v>
      </c>
      <c r="T182" s="30">
        <v>0</v>
      </c>
      <c r="U182" s="43">
        <v>165</v>
      </c>
      <c r="V182" s="44">
        <f>VLOOKUP(F182,[9]毕教同事分值收集!B:X,23,0)</f>
        <v>100</v>
      </c>
      <c r="W182" s="44">
        <v>10</v>
      </c>
      <c r="X182" s="44">
        <v>80</v>
      </c>
      <c r="Y182" s="44">
        <v>60</v>
      </c>
      <c r="Z182" s="44">
        <v>30</v>
      </c>
      <c r="AA182" s="53">
        <v>60</v>
      </c>
      <c r="AB182" s="54">
        <f>VLOOKUP(F182,[9]毕教同事分值收集!B:R,17,0)</f>
        <v>100</v>
      </c>
      <c r="AC182" s="54">
        <f>VLOOKUP(F182,[9]毕教同事分值收集!B:T,19,0)</f>
        <v>150</v>
      </c>
      <c r="AD182" s="54">
        <f>VLOOKUP(F182,[9]毕教同事分值收集!B:V,21,0)</f>
        <v>100</v>
      </c>
      <c r="AE182" s="54">
        <f>VLOOKUP(F182,[9]毕教同事分值收集!B:Q,16,0)</f>
        <v>0</v>
      </c>
      <c r="AF182" s="54">
        <f>VLOOKUP(F182,[9]毕教同事分值收集!B:P,15,0)</f>
        <v>0</v>
      </c>
      <c r="AG182" s="54">
        <f>VLOOKUP(F182,[6]毕教同事分值收集!$B:$M,12,0)</f>
        <v>0</v>
      </c>
      <c r="AH182" s="54">
        <v>0</v>
      </c>
      <c r="AI182" s="54">
        <v>0</v>
      </c>
      <c r="AJ182" s="54">
        <v>0</v>
      </c>
      <c r="AK182" s="54">
        <v>0</v>
      </c>
      <c r="AL182" s="54">
        <v>0</v>
      </c>
      <c r="AM182" s="58">
        <f t="shared" si="12"/>
        <v>1015</v>
      </c>
      <c r="AN182" s="54" t="str">
        <f>VLOOKUP(H182,'[2]最终 公布版'!$F:$AL,33,0)</f>
        <v>急诊科</v>
      </c>
      <c r="AO182" s="59">
        <f>SUMPRODUCT(($AN$4:$AN$1113=AN182)*($AM$4:$AM$1113&gt;AM182))+1</f>
        <v>3</v>
      </c>
      <c r="AP182" s="11">
        <f>COUNTIF(AN:AN,AN182)</f>
        <v>25</v>
      </c>
      <c r="AQ182" s="60">
        <f t="shared" si="13"/>
        <v>0.12</v>
      </c>
      <c r="AR182" s="11">
        <f t="shared" si="14"/>
        <v>1.25</v>
      </c>
      <c r="AS182" s="61">
        <v>1200</v>
      </c>
      <c r="AT182" s="62">
        <f>VLOOKUP(F182,[9]毕教同事分值收集!B:Y,24,0)</f>
        <v>21</v>
      </c>
      <c r="AU182" s="63">
        <f t="shared" si="15"/>
        <v>1500</v>
      </c>
      <c r="AV182" s="63">
        <f t="shared" si="16"/>
        <v>1500</v>
      </c>
      <c r="AW182" s="63">
        <v>0</v>
      </c>
      <c r="AX182" s="63">
        <f t="shared" si="17"/>
        <v>1500</v>
      </c>
      <c r="AY182" s="65">
        <v>21</v>
      </c>
    </row>
    <row r="183" spans="1:51">
      <c r="A183" s="4"/>
      <c r="B183" s="4"/>
      <c r="C183" s="5" t="s">
        <v>110</v>
      </c>
      <c r="D183" s="6">
        <v>178</v>
      </c>
      <c r="E183" s="19" t="s">
        <v>313</v>
      </c>
      <c r="F183" s="8" t="str">
        <f>VLOOKUP(E183,[1]需科室上报名单!$A:$B,2,0)</f>
        <v>7AM238</v>
      </c>
      <c r="G183" s="6" t="str">
        <f>VLOOKUP(F183,[3]需科室上报名单!$B:$I,8,0)</f>
        <v>规培研究生</v>
      </c>
      <c r="H183" s="8" t="str">
        <f>VLOOKUP(F183,[3]需科室上报名单!$B:$D,3,0)</f>
        <v>急诊科</v>
      </c>
      <c r="I183" s="8" t="str">
        <f>VLOOKUP(F183,[3]需科室上报名单!$B:$F,5,0)</f>
        <v>2021年</v>
      </c>
      <c r="J183" s="31"/>
      <c r="K183" s="6" t="s">
        <v>106</v>
      </c>
      <c r="L183" s="6">
        <v>0</v>
      </c>
      <c r="M183" s="6">
        <v>0</v>
      </c>
      <c r="N183" s="6">
        <v>0</v>
      </c>
      <c r="O183" s="6">
        <v>160</v>
      </c>
      <c r="P183" s="30">
        <v>0</v>
      </c>
      <c r="Q183" s="30">
        <v>6</v>
      </c>
      <c r="R183" s="30">
        <v>5</v>
      </c>
      <c r="S183" s="30">
        <v>0</v>
      </c>
      <c r="T183" s="30">
        <v>0</v>
      </c>
      <c r="U183" s="43">
        <v>220</v>
      </c>
      <c r="V183" s="44">
        <f>VLOOKUP(F183,[9]毕教同事分值收集!B:X,23,0)</f>
        <v>100</v>
      </c>
      <c r="W183" s="44">
        <v>10</v>
      </c>
      <c r="X183" s="44">
        <v>20</v>
      </c>
      <c r="Y183" s="44">
        <v>60</v>
      </c>
      <c r="Z183" s="44">
        <v>60</v>
      </c>
      <c r="AA183" s="53">
        <v>20</v>
      </c>
      <c r="AB183" s="54">
        <f>VLOOKUP(F183,[9]毕教同事分值收集!B:R,17,0)</f>
        <v>100</v>
      </c>
      <c r="AC183" s="54">
        <f>VLOOKUP(F183,[9]毕教同事分值收集!B:T,19,0)</f>
        <v>150</v>
      </c>
      <c r="AD183" s="54">
        <f>VLOOKUP(F183,[9]毕教同事分值收集!B:V,21,0)</f>
        <v>100</v>
      </c>
      <c r="AE183" s="54">
        <f>VLOOKUP(F183,[9]毕教同事分值收集!B:Q,16,0)</f>
        <v>0</v>
      </c>
      <c r="AF183" s="54">
        <f>VLOOKUP(F183,[9]毕教同事分值收集!B:P,15,0)</f>
        <v>0</v>
      </c>
      <c r="AG183" s="54">
        <f>VLOOKUP(F183,[6]毕教同事分值收集!$B:$M,12,0)</f>
        <v>-40</v>
      </c>
      <c r="AH183" s="54">
        <v>0</v>
      </c>
      <c r="AI183" s="54">
        <v>0</v>
      </c>
      <c r="AJ183" s="54">
        <v>0</v>
      </c>
      <c r="AK183" s="54">
        <v>0</v>
      </c>
      <c r="AL183" s="54">
        <v>0</v>
      </c>
      <c r="AM183" s="58">
        <f t="shared" si="12"/>
        <v>960</v>
      </c>
      <c r="AN183" s="54" t="str">
        <f>VLOOKUP(H183,'[2]最终 公布版'!$F:$AL,33,0)</f>
        <v>急诊科</v>
      </c>
      <c r="AO183" s="59">
        <f>SUMPRODUCT(($AN$4:$AN$1113=AN183)*($AM$4:$AM$1113&gt;AM183))+1</f>
        <v>4</v>
      </c>
      <c r="AP183" s="11">
        <f>COUNTIF(AN:AN,AN183)</f>
        <v>25</v>
      </c>
      <c r="AQ183" s="60">
        <f t="shared" si="13"/>
        <v>0.16</v>
      </c>
      <c r="AR183" s="11">
        <f t="shared" si="14"/>
        <v>1.25</v>
      </c>
      <c r="AS183" s="61">
        <v>1200</v>
      </c>
      <c r="AT183" s="62">
        <f>VLOOKUP(F183,[9]毕教同事分值收集!B:Y,24,0)</f>
        <v>21</v>
      </c>
      <c r="AU183" s="63">
        <f t="shared" si="15"/>
        <v>1500</v>
      </c>
      <c r="AV183" s="63">
        <f t="shared" si="16"/>
        <v>1500</v>
      </c>
      <c r="AW183" s="63">
        <v>0</v>
      </c>
      <c r="AX183" s="63">
        <f t="shared" si="17"/>
        <v>1500</v>
      </c>
      <c r="AY183" s="65">
        <v>21</v>
      </c>
    </row>
    <row r="184" spans="1:51">
      <c r="A184" s="4"/>
      <c r="B184" s="4"/>
      <c r="C184" s="5" t="s">
        <v>133</v>
      </c>
      <c r="D184" s="6">
        <v>179</v>
      </c>
      <c r="E184" s="6" t="s">
        <v>314</v>
      </c>
      <c r="F184" s="8" t="str">
        <f>VLOOKUP(E184,[1]需科室上报名单!$A:$B,2,0)</f>
        <v>7AM237</v>
      </c>
      <c r="G184" s="6" t="str">
        <f>VLOOKUP(F184,[3]需科室上报名单!$B:$I,8,0)</f>
        <v>规培研究生</v>
      </c>
      <c r="H184" s="6" t="s">
        <v>110</v>
      </c>
      <c r="I184" s="8" t="str">
        <f>VLOOKUP(F184,[3]需科室上报名单!$B:$F,5,0)</f>
        <v>2021年</v>
      </c>
      <c r="J184" s="29"/>
      <c r="K184" s="6" t="s">
        <v>106</v>
      </c>
      <c r="L184" s="6">
        <v>0</v>
      </c>
      <c r="M184" s="6">
        <v>0</v>
      </c>
      <c r="N184" s="6">
        <v>0</v>
      </c>
      <c r="O184" s="6">
        <v>160</v>
      </c>
      <c r="P184" s="30">
        <v>0</v>
      </c>
      <c r="Q184" s="30">
        <v>2</v>
      </c>
      <c r="R184" s="30">
        <v>6</v>
      </c>
      <c r="S184" s="30">
        <v>0</v>
      </c>
      <c r="T184" s="30">
        <v>0</v>
      </c>
      <c r="U184" s="43">
        <v>160</v>
      </c>
      <c r="V184" s="44">
        <f>VLOOKUP(F184,[9]毕教同事分值收集!B:X,23,0)</f>
        <v>100</v>
      </c>
      <c r="W184" s="44">
        <v>10</v>
      </c>
      <c r="X184" s="44">
        <v>80</v>
      </c>
      <c r="Y184" s="44">
        <v>30</v>
      </c>
      <c r="Z184" s="44">
        <v>60</v>
      </c>
      <c r="AA184" s="53">
        <v>20</v>
      </c>
      <c r="AB184" s="54">
        <f>VLOOKUP(F184,[9]毕教同事分值收集!B:R,17,0)</f>
        <v>100</v>
      </c>
      <c r="AC184" s="54">
        <f>VLOOKUP(F184,[9]毕教同事分值收集!B:T,19,0)</f>
        <v>150</v>
      </c>
      <c r="AD184" s="54">
        <f>VLOOKUP(F184,[9]毕教同事分值收集!B:V,21,0)</f>
        <v>100</v>
      </c>
      <c r="AE184" s="54">
        <f>VLOOKUP(F184,[9]毕教同事分值收集!B:Q,16,0)</f>
        <v>0</v>
      </c>
      <c r="AF184" s="54">
        <f>VLOOKUP(F184,[9]毕教同事分值收集!B:P,15,0)</f>
        <v>0</v>
      </c>
      <c r="AG184" s="54">
        <f>VLOOKUP(F184,[6]毕教同事分值收集!$B:$M,12,0)</f>
        <v>-20</v>
      </c>
      <c r="AH184" s="54">
        <v>0</v>
      </c>
      <c r="AI184" s="54">
        <v>0</v>
      </c>
      <c r="AJ184" s="54">
        <v>0</v>
      </c>
      <c r="AK184" s="54">
        <v>0</v>
      </c>
      <c r="AL184" s="54">
        <v>0</v>
      </c>
      <c r="AM184" s="58">
        <f t="shared" si="12"/>
        <v>950</v>
      </c>
      <c r="AN184" s="54" t="str">
        <f>VLOOKUP(H184,'[2]最终 公布版'!$F:$AL,33,0)</f>
        <v>急诊科</v>
      </c>
      <c r="AO184" s="59">
        <f>SUMPRODUCT(($AN$4:$AN$1113=AN184)*($AM$4:$AM$1113&gt;AM184))+1</f>
        <v>5</v>
      </c>
      <c r="AP184" s="11">
        <f>COUNTIF(AN:AN,AN184)</f>
        <v>25</v>
      </c>
      <c r="AQ184" s="60">
        <f t="shared" si="13"/>
        <v>0.2</v>
      </c>
      <c r="AR184" s="11">
        <f t="shared" si="14"/>
        <v>1.25</v>
      </c>
      <c r="AS184" s="61">
        <v>1200</v>
      </c>
      <c r="AT184" s="62">
        <f>VLOOKUP(F184,[9]毕教同事分值收集!B:Y,24,0)</f>
        <v>21</v>
      </c>
      <c r="AU184" s="63">
        <f t="shared" si="15"/>
        <v>1500</v>
      </c>
      <c r="AV184" s="63">
        <f t="shared" si="16"/>
        <v>1500</v>
      </c>
      <c r="AW184" s="63">
        <v>0</v>
      </c>
      <c r="AX184" s="63">
        <f t="shared" si="17"/>
        <v>1500</v>
      </c>
      <c r="AY184" s="65">
        <v>21</v>
      </c>
    </row>
    <row r="185" spans="1:51">
      <c r="A185" s="4"/>
      <c r="B185" s="4"/>
      <c r="C185" s="5" t="s">
        <v>110</v>
      </c>
      <c r="D185" s="6">
        <v>180</v>
      </c>
      <c r="E185" s="15" t="s">
        <v>315</v>
      </c>
      <c r="F185" s="8" t="str">
        <f>VLOOKUP(E185,[1]需科室上报名单!$A:$B,2,0)</f>
        <v>7AK383</v>
      </c>
      <c r="G185" s="6" t="str">
        <f>VLOOKUP(F185,[3]需科室上报名单!$B:$I,8,0)</f>
        <v>规培研究生</v>
      </c>
      <c r="H185" s="8" t="str">
        <f>VLOOKUP(F185,[3]需科室上报名单!$B:$D,3,0)</f>
        <v>急诊科</v>
      </c>
      <c r="I185" s="8" t="str">
        <f>VLOOKUP(F185,[3]需科室上报名单!$B:$F,5,0)</f>
        <v>2020年</v>
      </c>
      <c r="J185" s="31"/>
      <c r="K185" s="6" t="s">
        <v>106</v>
      </c>
      <c r="L185" s="6">
        <v>0</v>
      </c>
      <c r="M185" s="6">
        <v>0</v>
      </c>
      <c r="N185" s="6">
        <v>0</v>
      </c>
      <c r="O185" s="6">
        <v>160</v>
      </c>
      <c r="P185" s="30">
        <v>0</v>
      </c>
      <c r="Q185" s="30">
        <v>5</v>
      </c>
      <c r="R185" s="30">
        <v>5</v>
      </c>
      <c r="S185" s="30">
        <v>0</v>
      </c>
      <c r="T185" s="30">
        <v>0</v>
      </c>
      <c r="U185" s="43">
        <v>200</v>
      </c>
      <c r="V185" s="44">
        <f>VLOOKUP(F185,[9]毕教同事分值收集!B:X,23,0)</f>
        <v>100</v>
      </c>
      <c r="W185" s="44">
        <v>10</v>
      </c>
      <c r="X185" s="44">
        <v>20</v>
      </c>
      <c r="Y185" s="44">
        <v>30</v>
      </c>
      <c r="Z185" s="44">
        <v>60</v>
      </c>
      <c r="AA185" s="53">
        <v>20</v>
      </c>
      <c r="AB185" s="54">
        <f>VLOOKUP(F185,[9]毕教同事分值收集!B:R,17,0)</f>
        <v>100</v>
      </c>
      <c r="AC185" s="54">
        <f>VLOOKUP(F185,[9]毕教同事分值收集!B:T,19,0)</f>
        <v>150</v>
      </c>
      <c r="AD185" s="54">
        <f>VLOOKUP(F185,[9]毕教同事分值收集!B:V,21,0)</f>
        <v>100</v>
      </c>
      <c r="AE185" s="54">
        <f>VLOOKUP(F185,[9]毕教同事分值收集!B:Q,16,0)</f>
        <v>0</v>
      </c>
      <c r="AF185" s="54">
        <f>VLOOKUP(F185,[9]毕教同事分值收集!B:P,15,0)</f>
        <v>0</v>
      </c>
      <c r="AG185" s="54">
        <f>VLOOKUP(F185,[6]毕教同事分值收集!$B:$M,12,0)</f>
        <v>-20</v>
      </c>
      <c r="AH185" s="54">
        <v>0</v>
      </c>
      <c r="AI185" s="54">
        <v>0</v>
      </c>
      <c r="AJ185" s="54">
        <v>0</v>
      </c>
      <c r="AK185" s="54">
        <v>0</v>
      </c>
      <c r="AL185" s="54">
        <v>0</v>
      </c>
      <c r="AM185" s="58">
        <f t="shared" si="12"/>
        <v>930</v>
      </c>
      <c r="AN185" s="54" t="str">
        <f>VLOOKUP(H185,'[2]最终 公布版'!$F:$AL,33,0)</f>
        <v>急诊科</v>
      </c>
      <c r="AO185" s="59">
        <f>SUMPRODUCT(($AN$4:$AN$1113=AN185)*($AM$4:$AM$1113&gt;AM185))+1</f>
        <v>6</v>
      </c>
      <c r="AP185" s="11">
        <f>COUNTIF(AN:AN,AN185)</f>
        <v>25</v>
      </c>
      <c r="AQ185" s="60">
        <f t="shared" si="13"/>
        <v>0.24</v>
      </c>
      <c r="AR185" s="11">
        <f t="shared" si="14"/>
        <v>1.25</v>
      </c>
      <c r="AS185" s="61">
        <v>1200</v>
      </c>
      <c r="AT185" s="62">
        <f>VLOOKUP(F185,[9]毕教同事分值收集!B:Y,24,0)</f>
        <v>21</v>
      </c>
      <c r="AU185" s="63">
        <f t="shared" si="15"/>
        <v>1500</v>
      </c>
      <c r="AV185" s="63">
        <f t="shared" si="16"/>
        <v>1500</v>
      </c>
      <c r="AW185" s="63">
        <v>0</v>
      </c>
      <c r="AX185" s="63">
        <f t="shared" si="17"/>
        <v>1500</v>
      </c>
      <c r="AY185" s="65">
        <v>21</v>
      </c>
    </row>
    <row r="186" spans="1:51">
      <c r="A186" s="4"/>
      <c r="B186" s="4"/>
      <c r="C186" s="5" t="s">
        <v>197</v>
      </c>
      <c r="D186" s="6">
        <v>182</v>
      </c>
      <c r="E186" s="19" t="s">
        <v>316</v>
      </c>
      <c r="F186" s="8" t="str">
        <f>VLOOKUP(E186,[1]需科室上报名单!$A:$B,2,0)</f>
        <v>7AM236</v>
      </c>
      <c r="G186" s="6" t="str">
        <f>VLOOKUP(F186,[3]需科室上报名单!$B:$I,8,0)</f>
        <v>规培研究生</v>
      </c>
      <c r="H186" s="8" t="str">
        <f>VLOOKUP(F186,[3]需科室上报名单!$B:$D,3,0)</f>
        <v>急诊科</v>
      </c>
      <c r="I186" s="8" t="str">
        <f>VLOOKUP(F186,[3]需科室上报名单!$B:$F,5,0)</f>
        <v>2021年</v>
      </c>
      <c r="J186" s="29"/>
      <c r="K186" s="6" t="s">
        <v>106</v>
      </c>
      <c r="L186" s="6">
        <v>0</v>
      </c>
      <c r="M186" s="6">
        <v>0</v>
      </c>
      <c r="N186" s="36">
        <v>0</v>
      </c>
      <c r="O186" s="6">
        <v>160</v>
      </c>
      <c r="P186" s="30">
        <v>0</v>
      </c>
      <c r="Q186" s="30">
        <v>4</v>
      </c>
      <c r="R186" s="36">
        <v>0</v>
      </c>
      <c r="S186" s="30">
        <v>0</v>
      </c>
      <c r="T186" s="30">
        <v>0</v>
      </c>
      <c r="U186" s="43">
        <v>80</v>
      </c>
      <c r="V186" s="44">
        <f>VLOOKUP(F186,[9]毕教同事分值收集!B:X,23,0)</f>
        <v>100</v>
      </c>
      <c r="W186" s="44">
        <v>10</v>
      </c>
      <c r="X186" s="44">
        <v>80</v>
      </c>
      <c r="Y186" s="44">
        <v>60</v>
      </c>
      <c r="Z186" s="44">
        <v>60</v>
      </c>
      <c r="AA186" s="53">
        <v>0</v>
      </c>
      <c r="AB186" s="54">
        <f>VLOOKUP(F186,[9]毕教同事分值收集!B:R,17,0)</f>
        <v>100</v>
      </c>
      <c r="AC186" s="54">
        <f>VLOOKUP(F186,[9]毕教同事分值收集!B:T,19,0)</f>
        <v>150</v>
      </c>
      <c r="AD186" s="54">
        <f>VLOOKUP(F186,[9]毕教同事分值收集!B:V,21,0)</f>
        <v>100</v>
      </c>
      <c r="AE186" s="54">
        <f>VLOOKUP(F186,[9]毕教同事分值收集!B:Q,16,0)</f>
        <v>0</v>
      </c>
      <c r="AF186" s="54">
        <f>VLOOKUP(F186,[9]毕教同事分值收集!B:P,15,0)</f>
        <v>0</v>
      </c>
      <c r="AG186" s="54">
        <f>VLOOKUP(F186,[6]毕教同事分值收集!$B:$M,12,0)</f>
        <v>0</v>
      </c>
      <c r="AH186" s="54">
        <v>0</v>
      </c>
      <c r="AI186" s="54">
        <v>0</v>
      </c>
      <c r="AJ186" s="54">
        <v>0</v>
      </c>
      <c r="AK186" s="54">
        <v>0</v>
      </c>
      <c r="AL186" s="54">
        <v>0</v>
      </c>
      <c r="AM186" s="58">
        <f t="shared" si="12"/>
        <v>900</v>
      </c>
      <c r="AN186" s="54" t="str">
        <f>VLOOKUP(H186,'[2]最终 公布版'!$F:$AL,33,0)</f>
        <v>急诊科</v>
      </c>
      <c r="AO186" s="59">
        <f>SUMPRODUCT(($AN$4:$AN$1113=AN186)*($AM$4:$AM$1113&gt;AM186))+1</f>
        <v>7</v>
      </c>
      <c r="AP186" s="11">
        <f>COUNTIF(AN:AN,AN186)</f>
        <v>25</v>
      </c>
      <c r="AQ186" s="60">
        <f t="shared" si="13"/>
        <v>0.28</v>
      </c>
      <c r="AR186" s="11">
        <f t="shared" si="14"/>
        <v>1.25</v>
      </c>
      <c r="AS186" s="61">
        <v>1200</v>
      </c>
      <c r="AT186" s="62">
        <f>VLOOKUP(F186,[9]毕教同事分值收集!B:Y,24,0)</f>
        <v>21</v>
      </c>
      <c r="AU186" s="63">
        <f t="shared" si="15"/>
        <v>1500</v>
      </c>
      <c r="AV186" s="63">
        <f t="shared" si="16"/>
        <v>1500</v>
      </c>
      <c r="AW186" s="63">
        <v>0</v>
      </c>
      <c r="AX186" s="63">
        <f t="shared" si="17"/>
        <v>1500</v>
      </c>
      <c r="AY186" s="65">
        <v>21</v>
      </c>
    </row>
    <row r="187" ht="16.5" spans="1:51">
      <c r="A187" s="4"/>
      <c r="B187" s="4"/>
      <c r="C187" s="5" t="s">
        <v>265</v>
      </c>
      <c r="D187" s="6">
        <v>185</v>
      </c>
      <c r="E187" s="87" t="s">
        <v>317</v>
      </c>
      <c r="F187" s="8" t="str">
        <f>VLOOKUP(E187,[1]需科室上报名单!$A:$B,2,0)</f>
        <v>7AM239</v>
      </c>
      <c r="G187" s="6" t="str">
        <f>VLOOKUP(F187,[3]需科室上报名单!$B:$I,8,0)</f>
        <v>规培研究生</v>
      </c>
      <c r="H187" s="8" t="str">
        <f>VLOOKUP(F187,[3]需科室上报名单!$B:$D,3,0)</f>
        <v>急诊科</v>
      </c>
      <c r="I187" s="8" t="str">
        <f>VLOOKUP(F187,[3]需科室上报名单!$B:$F,5,0)</f>
        <v>2021年</v>
      </c>
      <c r="J187" s="29"/>
      <c r="K187" s="6" t="s">
        <v>106</v>
      </c>
      <c r="L187" s="6">
        <v>0</v>
      </c>
      <c r="M187" s="6">
        <v>0</v>
      </c>
      <c r="N187" s="36">
        <v>0</v>
      </c>
      <c r="O187" s="6">
        <v>160</v>
      </c>
      <c r="P187" s="30">
        <v>0</v>
      </c>
      <c r="Q187" s="30">
        <v>4</v>
      </c>
      <c r="R187" s="30">
        <v>1</v>
      </c>
      <c r="S187" s="30">
        <v>0</v>
      </c>
      <c r="T187" s="30">
        <v>0</v>
      </c>
      <c r="U187" s="43">
        <v>100</v>
      </c>
      <c r="V187" s="44">
        <f>VLOOKUP(F187,[9]毕教同事分值收集!B:X,23,0)</f>
        <v>100</v>
      </c>
      <c r="W187" s="44">
        <v>10</v>
      </c>
      <c r="X187" s="44">
        <v>40</v>
      </c>
      <c r="Y187" s="44">
        <v>60</v>
      </c>
      <c r="Z187" s="44">
        <v>30</v>
      </c>
      <c r="AA187" s="53">
        <v>0</v>
      </c>
      <c r="AB187" s="54">
        <f>VLOOKUP(F187,[9]毕教同事分值收集!B:R,17,0)</f>
        <v>100</v>
      </c>
      <c r="AC187" s="54">
        <f>VLOOKUP(F187,[9]毕教同事分值收集!B:T,19,0)</f>
        <v>150</v>
      </c>
      <c r="AD187" s="54">
        <f>VLOOKUP(F187,[9]毕教同事分值收集!B:V,21,0)</f>
        <v>100</v>
      </c>
      <c r="AE187" s="54">
        <f>VLOOKUP(F187,[9]毕教同事分值收集!B:Q,16,0)</f>
        <v>0</v>
      </c>
      <c r="AF187" s="54">
        <f>VLOOKUP(F187,[9]毕教同事分值收集!B:P,15,0)</f>
        <v>20</v>
      </c>
      <c r="AG187" s="54">
        <f>VLOOKUP(F187,[6]毕教同事分值收集!$B:$M,12,0)</f>
        <v>0</v>
      </c>
      <c r="AH187" s="54">
        <v>0</v>
      </c>
      <c r="AI187" s="54">
        <v>0</v>
      </c>
      <c r="AJ187" s="54">
        <v>0</v>
      </c>
      <c r="AK187" s="54">
        <v>0</v>
      </c>
      <c r="AL187" s="54">
        <v>0</v>
      </c>
      <c r="AM187" s="58">
        <f t="shared" si="12"/>
        <v>870</v>
      </c>
      <c r="AN187" s="54" t="str">
        <f>VLOOKUP(H187,'[2]最终 公布版'!$F:$AL,33,0)</f>
        <v>急诊科</v>
      </c>
      <c r="AO187" s="59">
        <f>SUMPRODUCT(($AN$4:$AN$1113=AN187)*($AM$4:$AM$1113&gt;AM187))+1</f>
        <v>8</v>
      </c>
      <c r="AP187" s="11">
        <f>COUNTIF(AN:AN,AN187)</f>
        <v>25</v>
      </c>
      <c r="AQ187" s="60">
        <f t="shared" si="13"/>
        <v>0.32</v>
      </c>
      <c r="AR187" s="11">
        <f t="shared" si="14"/>
        <v>1.25</v>
      </c>
      <c r="AS187" s="61">
        <v>1200</v>
      </c>
      <c r="AT187" s="62">
        <f>VLOOKUP(F187,[9]毕教同事分值收集!B:Y,24,0)</f>
        <v>21</v>
      </c>
      <c r="AU187" s="63">
        <f t="shared" si="15"/>
        <v>1500</v>
      </c>
      <c r="AV187" s="63">
        <f t="shared" si="16"/>
        <v>1500</v>
      </c>
      <c r="AW187" s="63">
        <v>0</v>
      </c>
      <c r="AX187" s="63">
        <f t="shared" si="17"/>
        <v>1500</v>
      </c>
      <c r="AY187" s="65">
        <v>21</v>
      </c>
    </row>
    <row r="188" spans="1:51">
      <c r="A188" s="4"/>
      <c r="B188" s="4"/>
      <c r="C188" s="5" t="s">
        <v>318</v>
      </c>
      <c r="D188" s="6">
        <v>181</v>
      </c>
      <c r="E188" s="9" t="s">
        <v>319</v>
      </c>
      <c r="F188" s="8" t="str">
        <f>VLOOKUP(E188,[1]需科室上报名单!$A:$B,2,0)</f>
        <v>726L20</v>
      </c>
      <c r="G188" s="6" t="s">
        <v>104</v>
      </c>
      <c r="H188" s="8" t="str">
        <f>VLOOKUP(F188,[3]需科室上报名单!$B:$D,3,0)</f>
        <v>急诊科</v>
      </c>
      <c r="I188" s="8" t="str">
        <f>VLOOKUP(F188,[3]需科室上报名单!$B:$F,5,0)</f>
        <v>2020年</v>
      </c>
      <c r="J188" s="31"/>
      <c r="K188" s="6" t="s">
        <v>106</v>
      </c>
      <c r="L188" s="6">
        <v>0</v>
      </c>
      <c r="M188" s="6">
        <v>0</v>
      </c>
      <c r="N188" s="6">
        <v>0</v>
      </c>
      <c r="O188" s="6">
        <v>160</v>
      </c>
      <c r="P188" s="30">
        <v>0</v>
      </c>
      <c r="Q188" s="101">
        <v>4</v>
      </c>
      <c r="R188" s="101">
        <v>1</v>
      </c>
      <c r="S188" s="101">
        <v>0</v>
      </c>
      <c r="T188" s="101">
        <v>0</v>
      </c>
      <c r="U188" s="43">
        <v>100</v>
      </c>
      <c r="V188" s="44">
        <f>VLOOKUP(F188,[9]毕教同事分值收集!B:X,23,0)</f>
        <v>100</v>
      </c>
      <c r="W188" s="44">
        <v>10</v>
      </c>
      <c r="X188" s="44">
        <v>40</v>
      </c>
      <c r="Y188" s="44">
        <v>60</v>
      </c>
      <c r="Z188" s="44">
        <v>60</v>
      </c>
      <c r="AA188" s="44">
        <v>20</v>
      </c>
      <c r="AB188" s="54">
        <f>VLOOKUP(F188,[9]毕教同事分值收集!B:R,17,0)</f>
        <v>100</v>
      </c>
      <c r="AC188" s="54">
        <f>VLOOKUP(F188,[9]毕教同事分值收集!B:T,19,0)</f>
        <v>150</v>
      </c>
      <c r="AD188" s="54">
        <f>VLOOKUP(F188,[9]毕教同事分值收集!B:V,21,0)</f>
        <v>100</v>
      </c>
      <c r="AE188" s="54">
        <f>VLOOKUP(F188,[9]毕教同事分值收集!B:Q,16,0)</f>
        <v>0</v>
      </c>
      <c r="AF188" s="54">
        <f>VLOOKUP(F188,[9]毕教同事分值收集!B:P,15,0)</f>
        <v>0</v>
      </c>
      <c r="AG188" s="54">
        <f>VLOOKUP(F188,[6]毕教同事分值收集!$B:$M,12,0)</f>
        <v>-60</v>
      </c>
      <c r="AH188" s="54">
        <v>0</v>
      </c>
      <c r="AI188" s="54">
        <v>0</v>
      </c>
      <c r="AJ188" s="54">
        <v>0</v>
      </c>
      <c r="AK188" s="54">
        <v>0</v>
      </c>
      <c r="AL188" s="54">
        <v>0</v>
      </c>
      <c r="AM188" s="58">
        <f t="shared" si="12"/>
        <v>840</v>
      </c>
      <c r="AN188" s="54" t="str">
        <f>VLOOKUP(H188,'[2]最终 公布版'!$F:$AL,33,0)</f>
        <v>急诊科</v>
      </c>
      <c r="AO188" s="59">
        <f>SUMPRODUCT(($AN$4:$AN$1113=AN188)*($AM$4:$AM$1113&gt;AM188))+1</f>
        <v>9</v>
      </c>
      <c r="AP188" s="11">
        <f>COUNTIF(AN:AN,AN188)</f>
        <v>25</v>
      </c>
      <c r="AQ188" s="60">
        <f t="shared" si="13"/>
        <v>0.36</v>
      </c>
      <c r="AR188" s="11">
        <f t="shared" si="14"/>
        <v>1.25</v>
      </c>
      <c r="AS188" s="61">
        <v>1200</v>
      </c>
      <c r="AT188" s="62">
        <f>VLOOKUP(F188,[9]毕教同事分值收集!B:Y,24,0)</f>
        <v>21</v>
      </c>
      <c r="AU188" s="63">
        <f t="shared" si="15"/>
        <v>1500</v>
      </c>
      <c r="AV188" s="63">
        <f t="shared" si="16"/>
        <v>1500</v>
      </c>
      <c r="AW188" s="63">
        <v>0</v>
      </c>
      <c r="AX188" s="63">
        <f t="shared" si="17"/>
        <v>1500</v>
      </c>
      <c r="AY188" s="65">
        <v>21</v>
      </c>
    </row>
    <row r="189" spans="1:51">
      <c r="A189" s="4"/>
      <c r="B189" s="4"/>
      <c r="C189" s="5" t="s">
        <v>110</v>
      </c>
      <c r="D189" s="6">
        <v>183</v>
      </c>
      <c r="E189" s="15" t="s">
        <v>320</v>
      </c>
      <c r="F189" s="8" t="str">
        <f>VLOOKUP(E189,[1]需科室上报名单!$A:$B,2,0)</f>
        <v>7AK385</v>
      </c>
      <c r="G189" s="6" t="str">
        <f>VLOOKUP(F189,[3]需科室上报名单!$B:$I,8,0)</f>
        <v>规培研究生</v>
      </c>
      <c r="H189" s="8" t="str">
        <f>VLOOKUP(F189,[3]需科室上报名单!$B:$D,3,0)</f>
        <v>急诊科</v>
      </c>
      <c r="I189" s="8" t="str">
        <f>VLOOKUP(F189,[3]需科室上报名单!$B:$F,5,0)</f>
        <v>2020年</v>
      </c>
      <c r="J189" s="31"/>
      <c r="K189" s="6" t="s">
        <v>106</v>
      </c>
      <c r="L189" s="6">
        <v>0</v>
      </c>
      <c r="M189" s="6">
        <v>0</v>
      </c>
      <c r="N189" s="6">
        <v>0</v>
      </c>
      <c r="O189" s="6">
        <v>160</v>
      </c>
      <c r="P189" s="30">
        <v>0</v>
      </c>
      <c r="Q189" s="30">
        <v>3</v>
      </c>
      <c r="R189" s="30">
        <v>2</v>
      </c>
      <c r="S189" s="30">
        <v>0</v>
      </c>
      <c r="T189" s="30">
        <v>1</v>
      </c>
      <c r="U189" s="43">
        <v>125</v>
      </c>
      <c r="V189" s="44">
        <f>VLOOKUP(F189,[9]毕教同事分值收集!B:X,23,0)</f>
        <v>100</v>
      </c>
      <c r="W189" s="44">
        <v>0</v>
      </c>
      <c r="X189" s="44">
        <v>20</v>
      </c>
      <c r="Y189" s="44">
        <v>60</v>
      </c>
      <c r="Z189" s="44">
        <v>60</v>
      </c>
      <c r="AA189" s="53">
        <v>20</v>
      </c>
      <c r="AB189" s="54">
        <f>VLOOKUP(F189,[9]毕教同事分值收集!B:R,17,0)</f>
        <v>100</v>
      </c>
      <c r="AC189" s="54">
        <f>VLOOKUP(F189,[9]毕教同事分值收集!B:T,19,0)</f>
        <v>150</v>
      </c>
      <c r="AD189" s="54">
        <f>VLOOKUP(F189,[9]毕教同事分值收集!B:V,21,0)</f>
        <v>100</v>
      </c>
      <c r="AE189" s="54">
        <f>VLOOKUP(F189,[9]毕教同事分值收集!B:Q,16,0)</f>
        <v>0</v>
      </c>
      <c r="AF189" s="54">
        <f>VLOOKUP(F189,[9]毕教同事分值收集!B:P,15,0)</f>
        <v>0</v>
      </c>
      <c r="AG189" s="54">
        <f>VLOOKUP(F189,[6]毕教同事分值收集!$B:$M,12,0)</f>
        <v>-60</v>
      </c>
      <c r="AH189" s="54">
        <v>0</v>
      </c>
      <c r="AI189" s="54">
        <v>0</v>
      </c>
      <c r="AJ189" s="54">
        <v>0</v>
      </c>
      <c r="AK189" s="54">
        <v>0</v>
      </c>
      <c r="AL189" s="54">
        <v>0</v>
      </c>
      <c r="AM189" s="58">
        <f t="shared" si="12"/>
        <v>835</v>
      </c>
      <c r="AN189" s="54" t="str">
        <f>VLOOKUP(H189,'[2]最终 公布版'!$F:$AL,33,0)</f>
        <v>急诊科</v>
      </c>
      <c r="AO189" s="59">
        <f>SUMPRODUCT(($AN$4:$AN$1113=AN189)*($AM$4:$AM$1113&gt;AM189))+1</f>
        <v>10</v>
      </c>
      <c r="AP189" s="11">
        <f>COUNTIF(AN:AN,AN189)</f>
        <v>25</v>
      </c>
      <c r="AQ189" s="60">
        <f t="shared" si="13"/>
        <v>0.4</v>
      </c>
      <c r="AR189" s="11">
        <f t="shared" si="14"/>
        <v>1.25</v>
      </c>
      <c r="AS189" s="61">
        <v>1200</v>
      </c>
      <c r="AT189" s="62">
        <f>VLOOKUP(F189,[9]毕教同事分值收集!B:Y,24,0)</f>
        <v>21</v>
      </c>
      <c r="AU189" s="63">
        <f t="shared" si="15"/>
        <v>1500</v>
      </c>
      <c r="AV189" s="63">
        <f t="shared" si="16"/>
        <v>1500</v>
      </c>
      <c r="AW189" s="63">
        <v>0</v>
      </c>
      <c r="AX189" s="63">
        <f t="shared" si="17"/>
        <v>1500</v>
      </c>
      <c r="AY189" s="65">
        <v>21</v>
      </c>
    </row>
    <row r="190" spans="1:51">
      <c r="A190" s="4"/>
      <c r="B190" s="4"/>
      <c r="C190" s="5" t="s">
        <v>110</v>
      </c>
      <c r="D190" s="6">
        <v>184</v>
      </c>
      <c r="E190" s="9" t="s">
        <v>321</v>
      </c>
      <c r="F190" s="8" t="str">
        <f>VLOOKUP(E190,[1]需科室上报名单!$A:$B,2,0)</f>
        <v>726L23</v>
      </c>
      <c r="G190" s="6" t="s">
        <v>104</v>
      </c>
      <c r="H190" s="8" t="str">
        <f>VLOOKUP(F190,[3]需科室上报名单!$B:$D,3,0)</f>
        <v>急诊科</v>
      </c>
      <c r="I190" s="8" t="str">
        <f>VLOOKUP(F190,[3]需科室上报名单!$B:$F,5,0)</f>
        <v>2020年</v>
      </c>
      <c r="J190" s="31"/>
      <c r="K190" s="6" t="s">
        <v>106</v>
      </c>
      <c r="L190" s="6">
        <v>0</v>
      </c>
      <c r="M190" s="6">
        <v>0</v>
      </c>
      <c r="N190" s="6">
        <v>0</v>
      </c>
      <c r="O190" s="6">
        <v>160</v>
      </c>
      <c r="P190" s="30">
        <v>0</v>
      </c>
      <c r="Q190" s="30">
        <v>7</v>
      </c>
      <c r="R190" s="30">
        <v>5</v>
      </c>
      <c r="S190" s="30">
        <v>0</v>
      </c>
      <c r="T190" s="30">
        <v>0</v>
      </c>
      <c r="U190" s="43">
        <v>240</v>
      </c>
      <c r="V190" s="44">
        <f>VLOOKUP(F190,[9]毕教同事分值收集!B:X,23,0)</f>
        <v>100</v>
      </c>
      <c r="W190" s="44">
        <v>0</v>
      </c>
      <c r="X190" s="44">
        <v>40</v>
      </c>
      <c r="Y190" s="44">
        <v>30</v>
      </c>
      <c r="Z190" s="44">
        <v>30</v>
      </c>
      <c r="AA190" s="53">
        <v>20</v>
      </c>
      <c r="AB190" s="54">
        <f>VLOOKUP(F190,[9]毕教同事分值收集!B:R,17,0)</f>
        <v>100</v>
      </c>
      <c r="AC190" s="54">
        <f>VLOOKUP(F190,[9]毕教同事分值收集!B:T,19,0)</f>
        <v>150</v>
      </c>
      <c r="AD190" s="54">
        <f>VLOOKUP(F190,[9]毕教同事分值收集!B:V,21,0)</f>
        <v>0</v>
      </c>
      <c r="AE190" s="54">
        <f>VLOOKUP(F190,[9]毕教同事分值收集!B:Q,16,0)</f>
        <v>0</v>
      </c>
      <c r="AF190" s="54">
        <f>VLOOKUP(F190,[9]毕教同事分值收集!B:P,15,0)</f>
        <v>0</v>
      </c>
      <c r="AG190" s="54">
        <f>VLOOKUP(F190,[6]毕教同事分值收集!$B:$M,12,0)</f>
        <v>-60</v>
      </c>
      <c r="AH190" s="54">
        <v>0</v>
      </c>
      <c r="AI190" s="54">
        <v>0</v>
      </c>
      <c r="AJ190" s="54">
        <v>0</v>
      </c>
      <c r="AK190" s="54">
        <v>0</v>
      </c>
      <c r="AL190" s="54">
        <v>0</v>
      </c>
      <c r="AM190" s="58">
        <f t="shared" si="12"/>
        <v>810</v>
      </c>
      <c r="AN190" s="54" t="str">
        <f>VLOOKUP(H190,'[2]最终 公布版'!$F:$AL,33,0)</f>
        <v>急诊科</v>
      </c>
      <c r="AO190" s="59">
        <f>SUMPRODUCT(($AN$4:$AN$1113=AN190)*($AM$4:$AM$1113&gt;AM190))+1</f>
        <v>11</v>
      </c>
      <c r="AP190" s="11">
        <f>COUNTIF(AN:AN,AN190)</f>
        <v>25</v>
      </c>
      <c r="AQ190" s="60">
        <f t="shared" si="13"/>
        <v>0.44</v>
      </c>
      <c r="AR190" s="11">
        <f t="shared" si="14"/>
        <v>1</v>
      </c>
      <c r="AS190" s="61">
        <v>1200</v>
      </c>
      <c r="AT190" s="62">
        <f>VLOOKUP(F190,[9]毕教同事分值收集!B:Y,24,0)</f>
        <v>21</v>
      </c>
      <c r="AU190" s="63">
        <f t="shared" si="15"/>
        <v>1200</v>
      </c>
      <c r="AV190" s="63">
        <f t="shared" si="16"/>
        <v>1200</v>
      </c>
      <c r="AW190" s="63">
        <v>0</v>
      </c>
      <c r="AX190" s="63">
        <f t="shared" si="17"/>
        <v>1200</v>
      </c>
      <c r="AY190" s="65">
        <v>21</v>
      </c>
    </row>
    <row r="191" spans="1:51">
      <c r="A191" s="4"/>
      <c r="B191" s="4"/>
      <c r="C191" s="91" t="s">
        <v>322</v>
      </c>
      <c r="D191" s="6">
        <v>186</v>
      </c>
      <c r="E191" s="11" t="s">
        <v>323</v>
      </c>
      <c r="F191" s="8" t="str">
        <f>VLOOKUP(E191,[1]需科室上报名单!$A:$B,2,0)</f>
        <v>7AM240</v>
      </c>
      <c r="G191" s="6" t="str">
        <f>VLOOKUP(F191,[3]需科室上报名单!$B:$I,8,0)</f>
        <v>规培研究生</v>
      </c>
      <c r="H191" s="11" t="s">
        <v>110</v>
      </c>
      <c r="I191" s="8" t="str">
        <f>VLOOKUP(F191,[3]需科室上报名单!$B:$F,5,0)</f>
        <v>2021年</v>
      </c>
      <c r="J191" s="29"/>
      <c r="K191" s="6" t="s">
        <v>106</v>
      </c>
      <c r="L191" s="6">
        <v>0</v>
      </c>
      <c r="M191" s="6">
        <v>0</v>
      </c>
      <c r="N191" s="6">
        <v>0</v>
      </c>
      <c r="O191" s="6">
        <v>120</v>
      </c>
      <c r="P191" s="30">
        <v>0</v>
      </c>
      <c r="Q191" s="30">
        <v>1</v>
      </c>
      <c r="R191" s="30">
        <v>0</v>
      </c>
      <c r="S191" s="30">
        <v>0</v>
      </c>
      <c r="T191" s="30">
        <v>1</v>
      </c>
      <c r="U191" s="43">
        <f>P191*50+Q191*20+R191*20+S191*25+T191*25</f>
        <v>45</v>
      </c>
      <c r="V191" s="44">
        <f>VLOOKUP(F191,[9]毕教同事分值收集!B:X,23,0)</f>
        <v>100</v>
      </c>
      <c r="W191" s="44">
        <v>10</v>
      </c>
      <c r="X191" s="44">
        <v>60</v>
      </c>
      <c r="Y191" s="44">
        <v>30</v>
      </c>
      <c r="Z191" s="44">
        <v>90</v>
      </c>
      <c r="AA191" s="53">
        <v>0</v>
      </c>
      <c r="AB191" s="54">
        <f>VLOOKUP(F191,[9]毕教同事分值收集!B:R,17,0)</f>
        <v>100</v>
      </c>
      <c r="AC191" s="54">
        <f>VLOOKUP(F191,[9]毕教同事分值收集!B:T,19,0)</f>
        <v>150</v>
      </c>
      <c r="AD191" s="54">
        <f>VLOOKUP(F191,[9]毕教同事分值收集!B:V,21,0)</f>
        <v>100</v>
      </c>
      <c r="AE191" s="54">
        <f>VLOOKUP(F191,[9]毕教同事分值收集!B:Q,16,0)</f>
        <v>0</v>
      </c>
      <c r="AF191" s="54">
        <f>VLOOKUP(F191,[9]毕教同事分值收集!B:P,15,0)</f>
        <v>0</v>
      </c>
      <c r="AG191" s="54">
        <f>VLOOKUP(F191,[6]毕教同事分值收集!$B:$M,12,0)</f>
        <v>0</v>
      </c>
      <c r="AH191" s="54">
        <v>0</v>
      </c>
      <c r="AI191" s="54">
        <v>0</v>
      </c>
      <c r="AJ191" s="54">
        <v>0</v>
      </c>
      <c r="AK191" s="54">
        <v>0</v>
      </c>
      <c r="AL191" s="54">
        <v>0</v>
      </c>
      <c r="AM191" s="58">
        <f t="shared" si="12"/>
        <v>805</v>
      </c>
      <c r="AN191" s="54" t="str">
        <f>VLOOKUP(H191,'[2]最终 公布版'!$F:$AL,33,0)</f>
        <v>急诊科</v>
      </c>
      <c r="AO191" s="59">
        <f>SUMPRODUCT(($AN$4:$AN$1113=AN191)*($AM$4:$AM$1113&gt;AM191))+1</f>
        <v>12</v>
      </c>
      <c r="AP191" s="11">
        <f>COUNTIF(AN:AN,AN191)</f>
        <v>25</v>
      </c>
      <c r="AQ191" s="60">
        <f t="shared" si="13"/>
        <v>0.48</v>
      </c>
      <c r="AR191" s="11">
        <f t="shared" si="14"/>
        <v>1</v>
      </c>
      <c r="AS191" s="61">
        <v>1200</v>
      </c>
      <c r="AT191" s="62">
        <f>VLOOKUP(F191,[9]毕教同事分值收集!B:Y,24,0)</f>
        <v>21</v>
      </c>
      <c r="AU191" s="63">
        <f t="shared" si="15"/>
        <v>1200</v>
      </c>
      <c r="AV191" s="63">
        <f t="shared" si="16"/>
        <v>1200</v>
      </c>
      <c r="AW191" s="63">
        <v>0</v>
      </c>
      <c r="AX191" s="63">
        <f t="shared" si="17"/>
        <v>1200</v>
      </c>
      <c r="AY191" s="65">
        <v>21</v>
      </c>
    </row>
    <row r="192" spans="1:51">
      <c r="A192" s="4"/>
      <c r="B192" s="4"/>
      <c r="C192" s="5" t="s">
        <v>324</v>
      </c>
      <c r="D192" s="6">
        <v>187</v>
      </c>
      <c r="E192" s="92" t="s">
        <v>325</v>
      </c>
      <c r="F192" s="8" t="str">
        <f>VLOOKUP(E192,[1]需科室上报名单!$A:$B,2,0)</f>
        <v>7AM235</v>
      </c>
      <c r="G192" s="6" t="str">
        <f>VLOOKUP(F192,[3]需科室上报名单!$B:$I,8,0)</f>
        <v>规培研究生</v>
      </c>
      <c r="H192" s="8" t="str">
        <f>VLOOKUP(F192,[3]需科室上报名单!$B:$D,3,0)</f>
        <v>急诊科</v>
      </c>
      <c r="I192" s="8" t="str">
        <f>VLOOKUP(F192,[3]需科室上报名单!$B:$F,5,0)</f>
        <v>2021年</v>
      </c>
      <c r="J192" s="31"/>
      <c r="K192" s="6" t="s">
        <v>106</v>
      </c>
      <c r="L192" s="6">
        <v>0</v>
      </c>
      <c r="M192" s="6">
        <v>0</v>
      </c>
      <c r="N192" s="6">
        <v>0</v>
      </c>
      <c r="O192" s="6">
        <v>140</v>
      </c>
      <c r="P192" s="30">
        <v>0</v>
      </c>
      <c r="Q192" s="45">
        <v>1</v>
      </c>
      <c r="R192" s="45">
        <v>0</v>
      </c>
      <c r="S192" s="45">
        <v>0</v>
      </c>
      <c r="T192" s="45">
        <v>0</v>
      </c>
      <c r="U192" s="43">
        <v>20</v>
      </c>
      <c r="V192" s="44">
        <f>VLOOKUP(F192,[9]毕教同事分值收集!B:X,23,0)</f>
        <v>100</v>
      </c>
      <c r="W192" s="44">
        <v>10</v>
      </c>
      <c r="X192" s="44">
        <v>80</v>
      </c>
      <c r="Y192" s="44">
        <v>30</v>
      </c>
      <c r="Z192" s="44">
        <v>30</v>
      </c>
      <c r="AA192" s="53">
        <v>0</v>
      </c>
      <c r="AB192" s="54">
        <f>VLOOKUP(F192,[9]毕教同事分值收集!B:R,17,0)</f>
        <v>100</v>
      </c>
      <c r="AC192" s="54">
        <f>VLOOKUP(F192,[9]毕教同事分值收集!B:T,19,0)</f>
        <v>150</v>
      </c>
      <c r="AD192" s="54">
        <f>VLOOKUP(F192,[9]毕教同事分值收集!B:V,21,0)</f>
        <v>100</v>
      </c>
      <c r="AE192" s="54">
        <f>VLOOKUP(F192,[9]毕教同事分值收集!B:Q,16,0)</f>
        <v>0</v>
      </c>
      <c r="AF192" s="54">
        <f>VLOOKUP(F192,[9]毕教同事分值收集!B:P,15,0)</f>
        <v>0</v>
      </c>
      <c r="AG192" s="54">
        <f>VLOOKUP(F192,[6]毕教同事分值收集!$B:$M,12,0)</f>
        <v>-60</v>
      </c>
      <c r="AH192" s="54">
        <v>0</v>
      </c>
      <c r="AI192" s="54">
        <v>0</v>
      </c>
      <c r="AJ192" s="54">
        <v>0</v>
      </c>
      <c r="AK192" s="54">
        <v>0</v>
      </c>
      <c r="AL192" s="54">
        <v>0</v>
      </c>
      <c r="AM192" s="58">
        <f t="shared" si="12"/>
        <v>700</v>
      </c>
      <c r="AN192" s="54" t="str">
        <f>VLOOKUP(H192,'[2]最终 公布版'!$F:$AL,33,0)</f>
        <v>急诊科</v>
      </c>
      <c r="AO192" s="59">
        <f>SUMPRODUCT(($AN$4:$AN$1113=AN192)*($AM$4:$AM$1113&gt;AM192))+1</f>
        <v>13</v>
      </c>
      <c r="AP192" s="11">
        <f>COUNTIF(AN:AN,AN192)</f>
        <v>25</v>
      </c>
      <c r="AQ192" s="60">
        <f t="shared" si="13"/>
        <v>0.52</v>
      </c>
      <c r="AR192" s="11">
        <f t="shared" si="14"/>
        <v>1</v>
      </c>
      <c r="AS192" s="61">
        <v>1200</v>
      </c>
      <c r="AT192" s="62">
        <f>VLOOKUP(F192,[9]毕教同事分值收集!B:Y,24,0)</f>
        <v>21</v>
      </c>
      <c r="AU192" s="63">
        <f t="shared" si="15"/>
        <v>1200</v>
      </c>
      <c r="AV192" s="63">
        <f t="shared" si="16"/>
        <v>1200</v>
      </c>
      <c r="AW192" s="63">
        <v>0</v>
      </c>
      <c r="AX192" s="63">
        <f t="shared" si="17"/>
        <v>1200</v>
      </c>
      <c r="AY192" s="65">
        <v>21</v>
      </c>
    </row>
    <row r="193" spans="1:51">
      <c r="A193" s="4"/>
      <c r="B193" s="4"/>
      <c r="C193" s="5" t="s">
        <v>110</v>
      </c>
      <c r="D193" s="6">
        <v>188</v>
      </c>
      <c r="E193" s="15" t="s">
        <v>326</v>
      </c>
      <c r="F193" s="8" t="str">
        <f>VLOOKUP(E193,[1]需科室上报名单!$A:$B,2,0)</f>
        <v>7AK381</v>
      </c>
      <c r="G193" s="6" t="str">
        <f>VLOOKUP(F193,[3]需科室上报名单!$B:$I,8,0)</f>
        <v>规培研究生</v>
      </c>
      <c r="H193" s="8" t="str">
        <f>VLOOKUP(F193,[3]需科室上报名单!$B:$D,3,0)</f>
        <v>急诊科</v>
      </c>
      <c r="I193" s="8" t="str">
        <f>VLOOKUP(F193,[3]需科室上报名单!$B:$F,5,0)</f>
        <v>2020年</v>
      </c>
      <c r="J193" s="31"/>
      <c r="K193" s="6" t="s">
        <v>106</v>
      </c>
      <c r="L193" s="6">
        <v>0</v>
      </c>
      <c r="M193" s="6">
        <v>0</v>
      </c>
      <c r="N193" s="6">
        <v>0</v>
      </c>
      <c r="O193" s="6">
        <v>160</v>
      </c>
      <c r="P193" s="30">
        <v>0</v>
      </c>
      <c r="Q193" s="30">
        <v>5</v>
      </c>
      <c r="R193" s="30">
        <v>6</v>
      </c>
      <c r="S193" s="30">
        <v>1</v>
      </c>
      <c r="T193" s="30">
        <v>0</v>
      </c>
      <c r="U193" s="43">
        <v>245</v>
      </c>
      <c r="V193" s="44">
        <f>VLOOKUP(F193,[9]毕教同事分值收集!B:X,23,0)</f>
        <v>100</v>
      </c>
      <c r="W193" s="44">
        <v>0</v>
      </c>
      <c r="X193" s="44">
        <v>0</v>
      </c>
      <c r="Y193" s="44">
        <v>0</v>
      </c>
      <c r="Z193" s="44">
        <v>0</v>
      </c>
      <c r="AA193" s="53">
        <v>0</v>
      </c>
      <c r="AB193" s="54">
        <f>VLOOKUP(F193,[9]毕教同事分值收集!B:R,17,0)</f>
        <v>100</v>
      </c>
      <c r="AC193" s="54">
        <f>VLOOKUP(F193,[9]毕教同事分值收集!B:T,19,0)</f>
        <v>150</v>
      </c>
      <c r="AD193" s="54">
        <f>VLOOKUP(F193,[9]毕教同事分值收集!B:V,21,0)</f>
        <v>0</v>
      </c>
      <c r="AE193" s="54">
        <f>VLOOKUP(F193,[9]毕教同事分值收集!B:Q,16,0)</f>
        <v>0</v>
      </c>
      <c r="AF193" s="54">
        <f>VLOOKUP(F193,[9]毕教同事分值收集!B:P,15,0)</f>
        <v>0</v>
      </c>
      <c r="AG193" s="54">
        <f>VLOOKUP(F193,[6]毕教同事分值收集!$B:$M,12,0)</f>
        <v>-60</v>
      </c>
      <c r="AH193" s="54">
        <v>0</v>
      </c>
      <c r="AI193" s="54">
        <v>0</v>
      </c>
      <c r="AJ193" s="54">
        <v>0</v>
      </c>
      <c r="AK193" s="54">
        <v>0</v>
      </c>
      <c r="AL193" s="54">
        <v>0</v>
      </c>
      <c r="AM193" s="58">
        <f t="shared" si="12"/>
        <v>695</v>
      </c>
      <c r="AN193" s="54" t="str">
        <f>VLOOKUP(H193,'[2]最终 公布版'!$F:$AL,33,0)</f>
        <v>急诊科</v>
      </c>
      <c r="AO193" s="59">
        <f>SUMPRODUCT(($AN$4:$AN$1113=AN193)*($AM$4:$AM$1113&gt;AM193))+1</f>
        <v>14</v>
      </c>
      <c r="AP193" s="11">
        <f>COUNTIF(AN:AN,AN193)</f>
        <v>25</v>
      </c>
      <c r="AQ193" s="60">
        <f t="shared" si="13"/>
        <v>0.56</v>
      </c>
      <c r="AR193" s="11">
        <f t="shared" si="14"/>
        <v>1</v>
      </c>
      <c r="AS193" s="61">
        <v>1200</v>
      </c>
      <c r="AT193" s="62">
        <f>VLOOKUP(F193,[9]毕教同事分值收集!B:Y,24,0)</f>
        <v>21</v>
      </c>
      <c r="AU193" s="63">
        <f t="shared" si="15"/>
        <v>1200</v>
      </c>
      <c r="AV193" s="63">
        <f t="shared" si="16"/>
        <v>1200</v>
      </c>
      <c r="AW193" s="63">
        <v>0</v>
      </c>
      <c r="AX193" s="63">
        <f t="shared" si="17"/>
        <v>1200</v>
      </c>
      <c r="AY193" s="65">
        <v>21</v>
      </c>
    </row>
    <row r="194" spans="1:51">
      <c r="A194" s="4"/>
      <c r="B194" s="4"/>
      <c r="C194" s="5" t="s">
        <v>327</v>
      </c>
      <c r="D194" s="6">
        <v>189</v>
      </c>
      <c r="E194" s="104" t="s">
        <v>328</v>
      </c>
      <c r="F194" s="8">
        <f>VLOOKUP(E194,[1]需科室上报名单!$A:$B,2,0)</f>
        <v>120003</v>
      </c>
      <c r="G194" s="6" t="s">
        <v>104</v>
      </c>
      <c r="H194" s="8" t="str">
        <f>VLOOKUP(F194,[3]需科室上报名单!$B:$D,3,0)</f>
        <v>急诊科</v>
      </c>
      <c r="I194" s="8" t="str">
        <f>VLOOKUP(F194,[3]需科室上报名单!$B:$F,5,0)</f>
        <v>2020年</v>
      </c>
      <c r="J194" s="31"/>
      <c r="K194" s="6" t="s">
        <v>106</v>
      </c>
      <c r="L194" s="6">
        <v>0</v>
      </c>
      <c r="M194" s="6">
        <v>0</v>
      </c>
      <c r="N194" s="6">
        <v>0</v>
      </c>
      <c r="O194" s="6">
        <v>120</v>
      </c>
      <c r="P194" s="30">
        <v>0</v>
      </c>
      <c r="Q194" s="30">
        <v>0</v>
      </c>
      <c r="R194" s="30">
        <v>0</v>
      </c>
      <c r="S194" s="30">
        <v>0</v>
      </c>
      <c r="T194" s="30">
        <v>0</v>
      </c>
      <c r="U194" s="43">
        <v>0</v>
      </c>
      <c r="V194" s="44">
        <f>VLOOKUP(F194,[9]毕教同事分值收集!B:X,23,0)</f>
        <v>100</v>
      </c>
      <c r="W194" s="44">
        <v>10</v>
      </c>
      <c r="X194" s="44">
        <v>0</v>
      </c>
      <c r="Y194" s="44">
        <v>0</v>
      </c>
      <c r="Z194" s="44">
        <v>90</v>
      </c>
      <c r="AA194" s="53">
        <v>0</v>
      </c>
      <c r="AB194" s="54">
        <f>VLOOKUP(F194,[9]毕教同事分值收集!B:R,17,0)</f>
        <v>100</v>
      </c>
      <c r="AC194" s="54">
        <f>VLOOKUP(F194,[9]毕教同事分值收集!B:T,19,0)</f>
        <v>150</v>
      </c>
      <c r="AD194" s="54">
        <f>VLOOKUP(F194,[9]毕教同事分值收集!B:V,21,0)</f>
        <v>100</v>
      </c>
      <c r="AE194" s="54">
        <f>VLOOKUP(F194,[9]毕教同事分值收集!B:Q,16,0)</f>
        <v>0</v>
      </c>
      <c r="AF194" s="54">
        <f>VLOOKUP(F194,[9]毕教同事分值收集!B:P,15,0)</f>
        <v>20</v>
      </c>
      <c r="AG194" s="54">
        <f>VLOOKUP(F194,[6]毕教同事分值收集!$B:$M,12,0)</f>
        <v>0</v>
      </c>
      <c r="AH194" s="54">
        <v>0</v>
      </c>
      <c r="AI194" s="54">
        <v>0</v>
      </c>
      <c r="AJ194" s="54">
        <v>0</v>
      </c>
      <c r="AK194" s="54">
        <v>0</v>
      </c>
      <c r="AL194" s="54">
        <v>0</v>
      </c>
      <c r="AM194" s="58">
        <f t="shared" si="12"/>
        <v>690</v>
      </c>
      <c r="AN194" s="54" t="str">
        <f>VLOOKUP(H194,'[2]最终 公布版'!$F:$AL,33,0)</f>
        <v>急诊科</v>
      </c>
      <c r="AO194" s="59">
        <f>SUMPRODUCT(($AN$4:$AN$1113=AN194)*($AM$4:$AM$1113&gt;AM194))+1</f>
        <v>15</v>
      </c>
      <c r="AP194" s="11">
        <f>COUNTIF(AN:AN,AN194)</f>
        <v>25</v>
      </c>
      <c r="AQ194" s="60">
        <f t="shared" si="13"/>
        <v>0.6</v>
      </c>
      <c r="AR194" s="11">
        <f t="shared" si="14"/>
        <v>1</v>
      </c>
      <c r="AS194" s="61">
        <v>1200</v>
      </c>
      <c r="AT194" s="62">
        <f>VLOOKUP(F194,[9]毕教同事分值收集!B:Y,24,0)</f>
        <v>21</v>
      </c>
      <c r="AU194" s="63">
        <f t="shared" si="15"/>
        <v>1200</v>
      </c>
      <c r="AV194" s="63">
        <f t="shared" si="16"/>
        <v>1200</v>
      </c>
      <c r="AW194" s="63">
        <v>0</v>
      </c>
      <c r="AX194" s="63">
        <f t="shared" si="17"/>
        <v>1200</v>
      </c>
      <c r="AY194" s="65">
        <v>21</v>
      </c>
    </row>
    <row r="195" spans="1:51">
      <c r="A195" s="4"/>
      <c r="B195" s="4"/>
      <c r="C195" s="5" t="s">
        <v>110</v>
      </c>
      <c r="D195" s="6">
        <v>190</v>
      </c>
      <c r="E195" s="15" t="s">
        <v>329</v>
      </c>
      <c r="F195" s="8" t="str">
        <f>VLOOKUP(E195,[1]需科室上报名单!$A:$B,2,0)</f>
        <v>7AK386</v>
      </c>
      <c r="G195" s="6" t="str">
        <f>VLOOKUP(F195,[3]需科室上报名单!$B:$I,8,0)</f>
        <v>规培研究生</v>
      </c>
      <c r="H195" s="8" t="str">
        <f>VLOOKUP(F195,[3]需科室上报名单!$B:$D,3,0)</f>
        <v>急诊科</v>
      </c>
      <c r="I195" s="8" t="str">
        <f>VLOOKUP(F195,[3]需科室上报名单!$B:$F,5,0)</f>
        <v>2020年</v>
      </c>
      <c r="J195" s="31"/>
      <c r="K195" s="6" t="s">
        <v>106</v>
      </c>
      <c r="L195" s="6">
        <v>0</v>
      </c>
      <c r="M195" s="6">
        <v>0</v>
      </c>
      <c r="N195" s="6">
        <v>0</v>
      </c>
      <c r="O195" s="6">
        <v>160</v>
      </c>
      <c r="P195" s="30">
        <v>0</v>
      </c>
      <c r="Q195" s="30">
        <v>4</v>
      </c>
      <c r="R195" s="30">
        <v>3</v>
      </c>
      <c r="S195" s="30">
        <v>1</v>
      </c>
      <c r="T195" s="30">
        <v>0</v>
      </c>
      <c r="U195" s="43">
        <v>165</v>
      </c>
      <c r="V195" s="44">
        <f>VLOOKUP(F195,[9]毕教同事分值收集!B:X,23,0)</f>
        <v>100</v>
      </c>
      <c r="W195" s="44">
        <v>0</v>
      </c>
      <c r="X195" s="44">
        <v>20</v>
      </c>
      <c r="Y195" s="44">
        <v>30</v>
      </c>
      <c r="Z195" s="44">
        <v>30</v>
      </c>
      <c r="AA195" s="53">
        <v>20</v>
      </c>
      <c r="AB195" s="54">
        <f>VLOOKUP(F195,[9]毕教同事分值收集!B:R,17,0)</f>
        <v>100</v>
      </c>
      <c r="AC195" s="54">
        <f>VLOOKUP(F195,[9]毕教同事分值收集!B:T,19,0)</f>
        <v>0</v>
      </c>
      <c r="AD195" s="54">
        <f>VLOOKUP(F195,[9]毕教同事分值收集!B:V,21,0)</f>
        <v>0</v>
      </c>
      <c r="AE195" s="54">
        <f>VLOOKUP(F195,[9]毕教同事分值收集!B:Q,16,0)</f>
        <v>0</v>
      </c>
      <c r="AF195" s="54">
        <f>VLOOKUP(F195,[9]毕教同事分值收集!B:P,15,0)</f>
        <v>0</v>
      </c>
      <c r="AG195" s="54">
        <f>VLOOKUP(F195,[6]毕教同事分值收集!$B:$M,12,0)</f>
        <v>-60</v>
      </c>
      <c r="AH195" s="54">
        <v>0</v>
      </c>
      <c r="AI195" s="54">
        <v>0</v>
      </c>
      <c r="AJ195" s="54">
        <v>0</v>
      </c>
      <c r="AK195" s="54">
        <v>0</v>
      </c>
      <c r="AL195" s="54">
        <v>0</v>
      </c>
      <c r="AM195" s="58">
        <f t="shared" si="12"/>
        <v>565</v>
      </c>
      <c r="AN195" s="54" t="str">
        <f>VLOOKUP(H195,'[2]最终 公布版'!$F:$AL,33,0)</f>
        <v>急诊科</v>
      </c>
      <c r="AO195" s="59">
        <f>SUMPRODUCT(($AN$4:$AN$1113=AN195)*($AM$4:$AM$1113&gt;AM195))+1</f>
        <v>16</v>
      </c>
      <c r="AP195" s="11">
        <f>COUNTIF(AN:AN,AN195)</f>
        <v>25</v>
      </c>
      <c r="AQ195" s="60">
        <f t="shared" si="13"/>
        <v>0.64</v>
      </c>
      <c r="AR195" s="11">
        <f t="shared" si="14"/>
        <v>0.75</v>
      </c>
      <c r="AS195" s="61">
        <v>1200</v>
      </c>
      <c r="AT195" s="62">
        <f>VLOOKUP(F195,[9]毕教同事分值收集!B:Y,24,0)</f>
        <v>21</v>
      </c>
      <c r="AU195" s="63">
        <f t="shared" si="15"/>
        <v>900</v>
      </c>
      <c r="AV195" s="63">
        <f t="shared" si="16"/>
        <v>900</v>
      </c>
      <c r="AW195" s="63">
        <v>0</v>
      </c>
      <c r="AX195" s="63">
        <f t="shared" si="17"/>
        <v>900</v>
      </c>
      <c r="AY195" s="65">
        <v>21</v>
      </c>
    </row>
    <row r="196" spans="1:51">
      <c r="A196" s="4"/>
      <c r="B196" s="4"/>
      <c r="C196" s="5" t="s">
        <v>192</v>
      </c>
      <c r="D196" s="6">
        <v>191</v>
      </c>
      <c r="E196" s="105" t="s">
        <v>330</v>
      </c>
      <c r="F196" s="8" t="str">
        <f>VLOOKUP(E196,[1]需科室上报名单!$A:$B,2,0)</f>
        <v>7AM241</v>
      </c>
      <c r="G196" s="6" t="str">
        <f>VLOOKUP(F196,[3]需科室上报名单!$B:$I,8,0)</f>
        <v>规培研究生</v>
      </c>
      <c r="H196" s="8" t="str">
        <f>VLOOKUP(F196,[3]需科室上报名单!$B:$D,3,0)</f>
        <v>急诊科</v>
      </c>
      <c r="I196" s="8" t="str">
        <f>VLOOKUP(F196,[3]需科室上报名单!$B:$F,5,0)</f>
        <v>2021年</v>
      </c>
      <c r="J196" s="70"/>
      <c r="K196" s="71" t="s">
        <v>106</v>
      </c>
      <c r="L196" s="36">
        <v>0</v>
      </c>
      <c r="M196" s="36">
        <v>0</v>
      </c>
      <c r="N196" s="36">
        <v>0</v>
      </c>
      <c r="O196" s="36">
        <v>160</v>
      </c>
      <c r="P196" s="36">
        <v>3</v>
      </c>
      <c r="Q196" s="36">
        <v>0</v>
      </c>
      <c r="R196" s="36">
        <v>0</v>
      </c>
      <c r="S196" s="36">
        <v>0</v>
      </c>
      <c r="T196" s="36">
        <v>0</v>
      </c>
      <c r="U196" s="75">
        <v>150</v>
      </c>
      <c r="V196" s="44">
        <f>VLOOKUP(F196,[9]毕教同事分值收集!B:X,23,0)</f>
        <v>100</v>
      </c>
      <c r="W196" s="76">
        <v>10</v>
      </c>
      <c r="X196" s="76">
        <v>40</v>
      </c>
      <c r="Y196" s="82">
        <v>0</v>
      </c>
      <c r="Z196" s="82">
        <v>0</v>
      </c>
      <c r="AA196" s="82">
        <v>0</v>
      </c>
      <c r="AB196" s="54">
        <f>VLOOKUP(F196,[9]毕教同事分值收集!B:R,17,0)</f>
        <v>100</v>
      </c>
      <c r="AC196" s="54">
        <f>VLOOKUP(F196,[9]毕教同事分值收集!B:T,19,0)</f>
        <v>0</v>
      </c>
      <c r="AD196" s="54">
        <f>VLOOKUP(F196,[9]毕教同事分值收集!B:V,21,0)</f>
        <v>0</v>
      </c>
      <c r="AE196" s="54">
        <f>VLOOKUP(F196,[9]毕教同事分值收集!B:Q,16,0)</f>
        <v>0</v>
      </c>
      <c r="AF196" s="54">
        <f>VLOOKUP(F196,[9]毕教同事分值收集!B:P,15,0)</f>
        <v>0</v>
      </c>
      <c r="AG196" s="54">
        <f>VLOOKUP(F196,[6]毕教同事分值收集!$B:$M,12,0)</f>
        <v>-60</v>
      </c>
      <c r="AH196" s="54">
        <v>0</v>
      </c>
      <c r="AI196" s="54">
        <v>0</v>
      </c>
      <c r="AJ196" s="54">
        <v>0</v>
      </c>
      <c r="AK196" s="54">
        <v>0</v>
      </c>
      <c r="AL196" s="54">
        <v>0</v>
      </c>
      <c r="AM196" s="58">
        <f t="shared" si="12"/>
        <v>500</v>
      </c>
      <c r="AN196" s="54" t="str">
        <f>VLOOKUP(H196,'[2]最终 公布版'!$F:$AL,33,0)</f>
        <v>急诊科</v>
      </c>
      <c r="AO196" s="59">
        <f>SUMPRODUCT(($AN$4:$AN$1113=AN196)*($AM$4:$AM$1113&gt;AM196))+1</f>
        <v>17</v>
      </c>
      <c r="AP196" s="11">
        <f>COUNTIF(AN:AN,AN196)</f>
        <v>25</v>
      </c>
      <c r="AQ196" s="60">
        <f t="shared" si="13"/>
        <v>0.68</v>
      </c>
      <c r="AR196" s="11">
        <f t="shared" si="14"/>
        <v>0.75</v>
      </c>
      <c r="AS196" s="61">
        <v>1200</v>
      </c>
      <c r="AT196" s="62">
        <f>VLOOKUP(F196,[9]毕教同事分值收集!B:Y,24,0)</f>
        <v>21</v>
      </c>
      <c r="AU196" s="63">
        <f t="shared" si="15"/>
        <v>900</v>
      </c>
      <c r="AV196" s="63">
        <f t="shared" si="16"/>
        <v>900</v>
      </c>
      <c r="AW196" s="63">
        <v>0</v>
      </c>
      <c r="AX196" s="63">
        <f t="shared" si="17"/>
        <v>900</v>
      </c>
      <c r="AY196" s="65">
        <v>21</v>
      </c>
    </row>
    <row r="197" spans="1:51">
      <c r="A197" s="4"/>
      <c r="B197" s="4"/>
      <c r="C197" s="5" t="s">
        <v>110</v>
      </c>
      <c r="D197" s="6">
        <v>192</v>
      </c>
      <c r="E197" s="15" t="s">
        <v>331</v>
      </c>
      <c r="F197" s="8" t="str">
        <f>VLOOKUP(E197,[1]需科室上报名单!$A:$B,2,0)</f>
        <v>7AK384</v>
      </c>
      <c r="G197" s="6" t="str">
        <f>VLOOKUP(F197,[3]需科室上报名单!$B:$I,8,0)</f>
        <v>规培研究生</v>
      </c>
      <c r="H197" s="8" t="str">
        <f>VLOOKUP(F197,[3]需科室上报名单!$B:$D,3,0)</f>
        <v>急诊科</v>
      </c>
      <c r="I197" s="8" t="str">
        <f>VLOOKUP(F197,[3]需科室上报名单!$B:$F,5,0)</f>
        <v>2020年</v>
      </c>
      <c r="J197" s="31"/>
      <c r="K197" s="6" t="s">
        <v>106</v>
      </c>
      <c r="L197" s="6">
        <v>0</v>
      </c>
      <c r="M197" s="6">
        <v>0</v>
      </c>
      <c r="N197" s="6">
        <v>0</v>
      </c>
      <c r="O197" s="6">
        <v>160</v>
      </c>
      <c r="P197" s="30">
        <v>0</v>
      </c>
      <c r="Q197" s="30">
        <v>6</v>
      </c>
      <c r="R197" s="30">
        <v>2</v>
      </c>
      <c r="S197" s="30">
        <v>1</v>
      </c>
      <c r="T197" s="30">
        <v>0</v>
      </c>
      <c r="U197" s="43">
        <v>185</v>
      </c>
      <c r="V197" s="44">
        <f>VLOOKUP(F197,[9]毕教同事分值收集!B:X,23,0)</f>
        <v>100</v>
      </c>
      <c r="W197" s="44">
        <v>10</v>
      </c>
      <c r="X197" s="44">
        <v>0</v>
      </c>
      <c r="Y197" s="44">
        <v>0</v>
      </c>
      <c r="Z197" s="44">
        <v>0</v>
      </c>
      <c r="AA197" s="53">
        <v>0</v>
      </c>
      <c r="AB197" s="54">
        <f>VLOOKUP(F197,[9]毕教同事分值收集!B:R,17,0)</f>
        <v>100</v>
      </c>
      <c r="AC197" s="54">
        <f>VLOOKUP(F197,[9]毕教同事分值收集!B:T,19,0)</f>
        <v>0</v>
      </c>
      <c r="AD197" s="54">
        <f>VLOOKUP(F197,[9]毕教同事分值收集!B:V,21,0)</f>
        <v>0</v>
      </c>
      <c r="AE197" s="54">
        <f>VLOOKUP(F197,[9]毕教同事分值收集!B:Q,16,0)</f>
        <v>0</v>
      </c>
      <c r="AF197" s="54">
        <f>VLOOKUP(F197,[9]毕教同事分值收集!B:P,15,0)</f>
        <v>0</v>
      </c>
      <c r="AG197" s="54">
        <f>VLOOKUP(F197,[6]毕教同事分值收集!$B:$M,12,0)</f>
        <v>-60</v>
      </c>
      <c r="AH197" s="54">
        <v>0</v>
      </c>
      <c r="AI197" s="54">
        <v>0</v>
      </c>
      <c r="AJ197" s="54">
        <v>0</v>
      </c>
      <c r="AK197" s="54">
        <v>0</v>
      </c>
      <c r="AL197" s="54">
        <v>0</v>
      </c>
      <c r="AM197" s="58">
        <f t="shared" si="12"/>
        <v>495</v>
      </c>
      <c r="AN197" s="54" t="str">
        <f>VLOOKUP(H197,'[2]最终 公布版'!$F:$AL,33,0)</f>
        <v>急诊科</v>
      </c>
      <c r="AO197" s="59">
        <f>SUMPRODUCT(($AN$4:$AN$1113=AN197)*($AM$4:$AM$1113&gt;AM197))+1</f>
        <v>18</v>
      </c>
      <c r="AP197" s="11">
        <f>COUNTIF(AN:AN,AN197)</f>
        <v>25</v>
      </c>
      <c r="AQ197" s="60">
        <f t="shared" si="13"/>
        <v>0.72</v>
      </c>
      <c r="AR197" s="11">
        <f t="shared" si="14"/>
        <v>0.75</v>
      </c>
      <c r="AS197" s="61">
        <v>1200</v>
      </c>
      <c r="AT197" s="62">
        <f>VLOOKUP(F197,[9]毕教同事分值收集!B:Y,24,0)</f>
        <v>21</v>
      </c>
      <c r="AU197" s="63">
        <f t="shared" si="15"/>
        <v>900</v>
      </c>
      <c r="AV197" s="63">
        <f t="shared" si="16"/>
        <v>900</v>
      </c>
      <c r="AW197" s="63">
        <v>0</v>
      </c>
      <c r="AX197" s="63">
        <f t="shared" si="17"/>
        <v>900</v>
      </c>
      <c r="AY197" s="65">
        <v>21</v>
      </c>
    </row>
    <row r="198" spans="1:51">
      <c r="A198" s="4"/>
      <c r="B198" s="4"/>
      <c r="C198" s="5" t="s">
        <v>201</v>
      </c>
      <c r="D198" s="6">
        <v>193</v>
      </c>
      <c r="E198" s="66" t="s">
        <v>332</v>
      </c>
      <c r="F198" s="8" t="str">
        <f>VLOOKUP(E198,[1]需科室上报名单!$A:$B,2,0)</f>
        <v>7AO280</v>
      </c>
      <c r="G198" s="6" t="str">
        <f>VLOOKUP(F198,[3]需科室上报名单!$B:$I,8,0)</f>
        <v>规培研究生</v>
      </c>
      <c r="H198" s="8" t="str">
        <f>VLOOKUP(F198,[3]需科室上报名单!$B:$D,3,0)</f>
        <v>急诊科</v>
      </c>
      <c r="I198" s="8" t="str">
        <f>VLOOKUP(F198,[3]需科室上报名单!$B:$F,5,0)</f>
        <v>2022年</v>
      </c>
      <c r="J198" s="72"/>
      <c r="K198" s="6" t="s">
        <v>106</v>
      </c>
      <c r="L198" s="48">
        <v>0</v>
      </c>
      <c r="M198" s="48">
        <v>0</v>
      </c>
      <c r="N198" s="48">
        <v>0</v>
      </c>
      <c r="O198" s="48">
        <v>160</v>
      </c>
      <c r="P198" s="48" t="s">
        <v>203</v>
      </c>
      <c r="Q198" s="48">
        <v>4</v>
      </c>
      <c r="R198" s="48">
        <v>1</v>
      </c>
      <c r="S198" s="48">
        <v>0</v>
      </c>
      <c r="T198" s="48">
        <v>0</v>
      </c>
      <c r="U198" s="77">
        <v>100</v>
      </c>
      <c r="V198" s="44">
        <f>VLOOKUP(F198,[9]毕教同事分值收集!B:X,23,0)</f>
        <v>100</v>
      </c>
      <c r="W198" s="78">
        <v>10</v>
      </c>
      <c r="X198" s="78">
        <v>40</v>
      </c>
      <c r="Y198" s="78">
        <v>60</v>
      </c>
      <c r="Z198" s="78">
        <v>60</v>
      </c>
      <c r="AA198" s="83">
        <v>0</v>
      </c>
      <c r="AB198" s="54">
        <f>VLOOKUP(F198,[9]毕教同事分值收集!B:R,17,0)</f>
        <v>0</v>
      </c>
      <c r="AC198" s="54">
        <f>VLOOKUP(F198,[9]毕教同事分值收集!B:T,19,0)</f>
        <v>0</v>
      </c>
      <c r="AD198" s="54">
        <f>VLOOKUP(F198,[9]毕教同事分值收集!B:V,21,0)</f>
        <v>0</v>
      </c>
      <c r="AE198" s="54">
        <f>VLOOKUP(F198,[9]毕教同事分值收集!B:Q,16,0)</f>
        <v>0</v>
      </c>
      <c r="AF198" s="54">
        <f>VLOOKUP(F198,[9]毕教同事分值收集!B:P,15,0)</f>
        <v>0</v>
      </c>
      <c r="AG198" s="54">
        <f>VLOOKUP(F198,[6]毕教同事分值收集!$B:$M,12,0)</f>
        <v>-60</v>
      </c>
      <c r="AH198" s="54">
        <v>0</v>
      </c>
      <c r="AI198" s="54">
        <v>0</v>
      </c>
      <c r="AJ198" s="54">
        <v>0</v>
      </c>
      <c r="AK198" s="54">
        <v>0</v>
      </c>
      <c r="AL198" s="54">
        <v>0</v>
      </c>
      <c r="AM198" s="58">
        <f t="shared" ref="AM198:AM232" si="18">SUM(L198:O198,U198:AA198,AB198:AJ198)</f>
        <v>470</v>
      </c>
      <c r="AN198" s="54" t="str">
        <f>VLOOKUP(H198,'[2]最终 公布版'!$F:$AL,33,0)</f>
        <v>急诊科</v>
      </c>
      <c r="AO198" s="59">
        <f>SUMPRODUCT(($AN$4:$AN$1113=AN198)*($AM$4:$AM$1113&gt;AM198))+1</f>
        <v>19</v>
      </c>
      <c r="AP198" s="11">
        <f>COUNTIF(AN:AN,AN198)</f>
        <v>25</v>
      </c>
      <c r="AQ198" s="60">
        <f t="shared" ref="AQ198:AQ261" si="19">AO198/AP198</f>
        <v>0.76</v>
      </c>
      <c r="AR198" s="11">
        <f t="shared" ref="AR198:AR261" si="20">IF(AQ198&lt;=10%,1.5,(IF(AQ198&lt;=40%,1.25,IF(AQ198&lt;=60%,1,IF(AQ198&lt;90%,0.75,0.5)))))</f>
        <v>0.75</v>
      </c>
      <c r="AS198" s="61">
        <v>1200</v>
      </c>
      <c r="AT198" s="62">
        <f>VLOOKUP(F198,[9]毕教同事分值收集!B:Y,24,0)</f>
        <v>21</v>
      </c>
      <c r="AU198" s="63">
        <f t="shared" ref="AU198:AU261" si="21">AS198*AR198*(AT198/AY198)</f>
        <v>900</v>
      </c>
      <c r="AV198" s="63">
        <f t="shared" ref="AV198:AV261" si="22">ROUND(AU198,0)</f>
        <v>900</v>
      </c>
      <c r="AW198" s="63">
        <v>0</v>
      </c>
      <c r="AX198" s="63">
        <f t="shared" ref="AX198:AX261" si="23">AV198+AW198</f>
        <v>900</v>
      </c>
      <c r="AY198" s="65">
        <v>21</v>
      </c>
    </row>
    <row r="199" spans="1:51">
      <c r="A199" s="4"/>
      <c r="B199" s="4"/>
      <c r="C199" s="5" t="s">
        <v>110</v>
      </c>
      <c r="D199" s="6">
        <v>195</v>
      </c>
      <c r="E199" s="19" t="s">
        <v>333</v>
      </c>
      <c r="F199" s="8" t="str">
        <f>VLOOKUP(E199,[1]需科室上报名单!$A:$B,2,0)</f>
        <v>7AO283</v>
      </c>
      <c r="G199" s="6" t="str">
        <f>VLOOKUP(F199,[3]需科室上报名单!$B:$I,8,0)</f>
        <v>规培研究生</v>
      </c>
      <c r="H199" s="8" t="str">
        <f>VLOOKUP(F199,[3]需科室上报名单!$B:$D,3,0)</f>
        <v>急诊科</v>
      </c>
      <c r="I199" s="8" t="str">
        <f>VLOOKUP(F199,[3]需科室上报名单!$B:$F,5,0)</f>
        <v>2022年</v>
      </c>
      <c r="J199" s="31"/>
      <c r="K199" s="6" t="s">
        <v>106</v>
      </c>
      <c r="L199" s="6">
        <v>0</v>
      </c>
      <c r="M199" s="6">
        <v>0</v>
      </c>
      <c r="N199" s="6">
        <v>0</v>
      </c>
      <c r="O199" s="6">
        <v>160</v>
      </c>
      <c r="P199" s="30">
        <v>0</v>
      </c>
      <c r="Q199" s="30">
        <v>5</v>
      </c>
      <c r="R199" s="30">
        <v>1</v>
      </c>
      <c r="S199" s="30">
        <v>0</v>
      </c>
      <c r="T199" s="30">
        <v>0</v>
      </c>
      <c r="U199" s="43">
        <v>120</v>
      </c>
      <c r="V199" s="44">
        <f>VLOOKUP(F199,[9]毕教同事分值收集!B:X,23,0)</f>
        <v>100</v>
      </c>
      <c r="W199" s="44">
        <v>0</v>
      </c>
      <c r="X199" s="44">
        <v>40</v>
      </c>
      <c r="Y199" s="44">
        <v>60</v>
      </c>
      <c r="Z199" s="44">
        <v>0</v>
      </c>
      <c r="AA199" s="53">
        <v>0</v>
      </c>
      <c r="AB199" s="54">
        <f>VLOOKUP(F199,[9]毕教同事分值收集!B:R,17,0)</f>
        <v>0</v>
      </c>
      <c r="AC199" s="54">
        <f>VLOOKUP(F199,[9]毕教同事分值收集!B:T,19,0)</f>
        <v>0</v>
      </c>
      <c r="AD199" s="54">
        <f>VLOOKUP(F199,[9]毕教同事分值收集!B:V,21,0)</f>
        <v>0</v>
      </c>
      <c r="AE199" s="54">
        <f>VLOOKUP(F199,[9]毕教同事分值收集!B:Q,16,0)</f>
        <v>0</v>
      </c>
      <c r="AF199" s="54">
        <f>VLOOKUP(F199,[9]毕教同事分值收集!B:P,15,0)</f>
        <v>0</v>
      </c>
      <c r="AG199" s="54">
        <f>VLOOKUP(F199,[6]毕教同事分值收集!$B:$M,12,0)</f>
        <v>-20</v>
      </c>
      <c r="AH199" s="54">
        <v>0</v>
      </c>
      <c r="AI199" s="54">
        <v>0</v>
      </c>
      <c r="AJ199" s="54">
        <v>0</v>
      </c>
      <c r="AK199" s="54">
        <v>0</v>
      </c>
      <c r="AL199" s="54">
        <v>0</v>
      </c>
      <c r="AM199" s="58">
        <f t="shared" si="18"/>
        <v>460</v>
      </c>
      <c r="AN199" s="54" t="str">
        <f>VLOOKUP(H199,'[2]最终 公布版'!$F:$AL,33,0)</f>
        <v>急诊科</v>
      </c>
      <c r="AO199" s="59">
        <f>SUMPRODUCT(($AN$4:$AN$1113=AN199)*($AM$4:$AM$1113&gt;AM199))+1</f>
        <v>20</v>
      </c>
      <c r="AP199" s="11">
        <f>COUNTIF(AN:AN,AN199)</f>
        <v>25</v>
      </c>
      <c r="AQ199" s="60">
        <f t="shared" si="19"/>
        <v>0.8</v>
      </c>
      <c r="AR199" s="11">
        <f t="shared" si="20"/>
        <v>0.75</v>
      </c>
      <c r="AS199" s="61">
        <v>1200</v>
      </c>
      <c r="AT199" s="62">
        <f>VLOOKUP(F199,[9]毕教同事分值收集!B:Y,24,0)</f>
        <v>21</v>
      </c>
      <c r="AU199" s="63">
        <f t="shared" si="21"/>
        <v>900</v>
      </c>
      <c r="AV199" s="63">
        <f t="shared" si="22"/>
        <v>900</v>
      </c>
      <c r="AW199" s="63">
        <v>0</v>
      </c>
      <c r="AX199" s="63">
        <f t="shared" si="23"/>
        <v>900</v>
      </c>
      <c r="AY199" s="65">
        <v>21</v>
      </c>
    </row>
    <row r="200" spans="1:51">
      <c r="A200" s="4"/>
      <c r="B200" s="4"/>
      <c r="C200" s="5" t="s">
        <v>157</v>
      </c>
      <c r="D200" s="6">
        <v>196</v>
      </c>
      <c r="E200" s="20" t="s">
        <v>334</v>
      </c>
      <c r="F200" s="8" t="str">
        <f>VLOOKUP(E200,[1]需科室上报名单!$A:$B,2,0)</f>
        <v>7AO281</v>
      </c>
      <c r="G200" s="6" t="str">
        <f>VLOOKUP(F200,[3]需科室上报名单!$B:$I,8,0)</f>
        <v>规培研究生</v>
      </c>
      <c r="H200" s="8" t="str">
        <f>VLOOKUP(F200,[3]需科室上报名单!$B:$D,3,0)</f>
        <v>急诊科</v>
      </c>
      <c r="I200" s="8" t="str">
        <f>VLOOKUP(F200,[3]需科室上报名单!$B:$F,5,0)</f>
        <v>2022年</v>
      </c>
      <c r="J200" s="35"/>
      <c r="K200" s="6" t="s">
        <v>106</v>
      </c>
      <c r="L200" s="6">
        <v>0</v>
      </c>
      <c r="M200" s="6">
        <v>0</v>
      </c>
      <c r="N200" s="6">
        <v>0</v>
      </c>
      <c r="O200" s="6">
        <v>160</v>
      </c>
      <c r="P200" s="30">
        <v>0</v>
      </c>
      <c r="Q200" s="30">
        <v>4</v>
      </c>
      <c r="R200" s="30">
        <v>1</v>
      </c>
      <c r="S200" s="30">
        <v>0</v>
      </c>
      <c r="T200" s="30">
        <v>0</v>
      </c>
      <c r="U200" s="43">
        <v>100</v>
      </c>
      <c r="V200" s="44">
        <f>VLOOKUP(F200,[9]毕教同事分值收集!B:X,23,0)</f>
        <v>100</v>
      </c>
      <c r="W200" s="49">
        <v>10</v>
      </c>
      <c r="X200" s="49">
        <v>60</v>
      </c>
      <c r="Y200" s="49">
        <v>30</v>
      </c>
      <c r="Z200" s="49">
        <v>0</v>
      </c>
      <c r="AA200" s="53">
        <v>0</v>
      </c>
      <c r="AB200" s="54">
        <f>VLOOKUP(F200,[9]毕教同事分值收集!B:R,17,0)</f>
        <v>0</v>
      </c>
      <c r="AC200" s="54">
        <f>VLOOKUP(F200,[9]毕教同事分值收集!B:T,19,0)</f>
        <v>0</v>
      </c>
      <c r="AD200" s="54">
        <f>VLOOKUP(F200,[9]毕教同事分值收集!B:V,21,0)</f>
        <v>0</v>
      </c>
      <c r="AE200" s="54">
        <f>VLOOKUP(F200,[9]毕教同事分值收集!B:Q,16,0)</f>
        <v>0</v>
      </c>
      <c r="AF200" s="54">
        <f>VLOOKUP(F200,[9]毕教同事分值收集!B:P,15,0)</f>
        <v>20</v>
      </c>
      <c r="AG200" s="54">
        <f>VLOOKUP(F200,[6]毕教同事分值收集!$B:$M,12,0)</f>
        <v>-20</v>
      </c>
      <c r="AH200" s="54">
        <v>0</v>
      </c>
      <c r="AI200" s="54">
        <v>0</v>
      </c>
      <c r="AJ200" s="54">
        <v>0</v>
      </c>
      <c r="AK200" s="54">
        <v>0</v>
      </c>
      <c r="AL200" s="54">
        <v>0</v>
      </c>
      <c r="AM200" s="58">
        <f t="shared" si="18"/>
        <v>460</v>
      </c>
      <c r="AN200" s="54" t="str">
        <f>VLOOKUP(H200,'[2]最终 公布版'!$F:$AL,33,0)</f>
        <v>急诊科</v>
      </c>
      <c r="AO200" s="59">
        <f>SUMPRODUCT(($AN$4:$AN$1113=AN200)*($AM$4:$AM$1113&gt;AM200))+1</f>
        <v>20</v>
      </c>
      <c r="AP200" s="11">
        <f>COUNTIF(AN:AN,AN200)</f>
        <v>25</v>
      </c>
      <c r="AQ200" s="60">
        <f t="shared" si="19"/>
        <v>0.8</v>
      </c>
      <c r="AR200" s="11">
        <f t="shared" si="20"/>
        <v>0.75</v>
      </c>
      <c r="AS200" s="61">
        <v>1200</v>
      </c>
      <c r="AT200" s="62">
        <f>VLOOKUP(F200,[9]毕教同事分值收集!B:Y,24,0)</f>
        <v>21</v>
      </c>
      <c r="AU200" s="63">
        <f t="shared" si="21"/>
        <v>900</v>
      </c>
      <c r="AV200" s="63">
        <f t="shared" si="22"/>
        <v>900</v>
      </c>
      <c r="AW200" s="63">
        <v>0</v>
      </c>
      <c r="AX200" s="63">
        <f t="shared" si="23"/>
        <v>900</v>
      </c>
      <c r="AY200" s="65">
        <v>21</v>
      </c>
    </row>
    <row r="201" spans="1:51">
      <c r="A201" s="4"/>
      <c r="B201" s="4"/>
      <c r="C201" s="5" t="s">
        <v>110</v>
      </c>
      <c r="D201" s="6">
        <v>194</v>
      </c>
      <c r="E201" s="7" t="s">
        <v>335</v>
      </c>
      <c r="F201" s="8" t="str">
        <f>VLOOKUP(E201,[1]需科室上报名单!$A:$B,2,0)</f>
        <v>730L05</v>
      </c>
      <c r="G201" s="6" t="s">
        <v>104</v>
      </c>
      <c r="H201" s="8" t="str">
        <f>VLOOKUP(F201,[3]需科室上报名单!$B:$D,3,0)</f>
        <v>急诊科</v>
      </c>
      <c r="I201" s="8" t="str">
        <f>VLOOKUP(F201,[3]需科室上报名单!$B:$F,5,0)</f>
        <v>2022年</v>
      </c>
      <c r="J201" s="31"/>
      <c r="K201" s="6" t="s">
        <v>106</v>
      </c>
      <c r="L201" s="6">
        <v>0</v>
      </c>
      <c r="M201" s="6">
        <v>0</v>
      </c>
      <c r="N201" s="6">
        <v>0</v>
      </c>
      <c r="O201" s="6">
        <v>160</v>
      </c>
      <c r="P201" s="30">
        <v>0</v>
      </c>
      <c r="Q201" s="30">
        <v>5</v>
      </c>
      <c r="R201" s="30">
        <v>1</v>
      </c>
      <c r="S201" s="30">
        <v>0</v>
      </c>
      <c r="T201" s="30">
        <v>0</v>
      </c>
      <c r="U201" s="43">
        <v>120</v>
      </c>
      <c r="V201" s="44">
        <f>VLOOKUP(F201,[9]毕教同事分值收集!B:X,23,0)</f>
        <v>100</v>
      </c>
      <c r="W201" s="44">
        <v>10</v>
      </c>
      <c r="X201" s="44">
        <v>60</v>
      </c>
      <c r="Y201" s="44">
        <v>60</v>
      </c>
      <c r="Z201" s="44">
        <v>0</v>
      </c>
      <c r="AA201" s="53">
        <v>0</v>
      </c>
      <c r="AB201" s="54">
        <f>VLOOKUP(F201,[9]毕教同事分值收集!B:R,17,0)</f>
        <v>0</v>
      </c>
      <c r="AC201" s="54">
        <f>VLOOKUP(F201,[9]毕教同事分值收集!B:T,19,0)</f>
        <v>0</v>
      </c>
      <c r="AD201" s="54">
        <f>VLOOKUP(F201,[9]毕教同事分值收集!B:V,21,0)</f>
        <v>0</v>
      </c>
      <c r="AE201" s="54">
        <f>VLOOKUP(F201,[9]毕教同事分值收集!B:Q,16,0)</f>
        <v>0</v>
      </c>
      <c r="AF201" s="54">
        <f>VLOOKUP(F201,[9]毕教同事分值收集!B:P,15,0)</f>
        <v>0</v>
      </c>
      <c r="AG201" s="54">
        <f>VLOOKUP(F201,[6]毕教同事分值收集!$B:$M,12,0)</f>
        <v>-60</v>
      </c>
      <c r="AH201" s="54">
        <v>0</v>
      </c>
      <c r="AI201" s="54">
        <v>0</v>
      </c>
      <c r="AJ201" s="54">
        <v>0</v>
      </c>
      <c r="AK201" s="54">
        <v>0</v>
      </c>
      <c r="AL201" s="54">
        <v>0</v>
      </c>
      <c r="AM201" s="58">
        <f t="shared" si="18"/>
        <v>450</v>
      </c>
      <c r="AN201" s="54" t="str">
        <f>VLOOKUP(H201,'[2]最终 公布版'!$F:$AL,33,0)</f>
        <v>急诊科</v>
      </c>
      <c r="AO201" s="59">
        <f>SUMPRODUCT(($AN$4:$AN$1113=AN201)*($AM$4:$AM$1113&gt;AM201))+1</f>
        <v>22</v>
      </c>
      <c r="AP201" s="11">
        <f>COUNTIF(AN:AN,AN201)</f>
        <v>25</v>
      </c>
      <c r="AQ201" s="60">
        <f t="shared" si="19"/>
        <v>0.88</v>
      </c>
      <c r="AR201" s="11">
        <f t="shared" si="20"/>
        <v>0.75</v>
      </c>
      <c r="AS201" s="61">
        <v>1200</v>
      </c>
      <c r="AT201" s="62">
        <f>VLOOKUP(F201,[9]毕教同事分值收集!B:Y,24,0)</f>
        <v>21</v>
      </c>
      <c r="AU201" s="63">
        <f t="shared" si="21"/>
        <v>900</v>
      </c>
      <c r="AV201" s="63">
        <f t="shared" si="22"/>
        <v>900</v>
      </c>
      <c r="AW201" s="63">
        <v>0</v>
      </c>
      <c r="AX201" s="63">
        <f t="shared" si="23"/>
        <v>900</v>
      </c>
      <c r="AY201" s="65">
        <v>21</v>
      </c>
    </row>
    <row r="202" ht="16.5" spans="1:51">
      <c r="A202" s="4"/>
      <c r="B202" s="4"/>
      <c r="C202" s="5" t="s">
        <v>336</v>
      </c>
      <c r="D202" s="6">
        <v>197</v>
      </c>
      <c r="E202" s="106" t="s">
        <v>337</v>
      </c>
      <c r="F202" s="8" t="str">
        <f>VLOOKUP(E202,[1]需科室上报名单!$A:$B,2,0)</f>
        <v>7AO284</v>
      </c>
      <c r="G202" s="6" t="str">
        <f>VLOOKUP(F202,[3]需科室上报名单!$B:$I,8,0)</f>
        <v>规培研究生</v>
      </c>
      <c r="H202" s="8" t="str">
        <f>VLOOKUP(F202,[3]需科室上报名单!$B:$D,3,0)</f>
        <v>急诊科</v>
      </c>
      <c r="I202" s="8" t="str">
        <f>VLOOKUP(F202,[3]需科室上报名单!$B:$F,5,0)</f>
        <v>2022年</v>
      </c>
      <c r="J202" s="29"/>
      <c r="K202" s="6" t="s">
        <v>106</v>
      </c>
      <c r="L202" s="6">
        <v>0</v>
      </c>
      <c r="M202" s="6">
        <v>0</v>
      </c>
      <c r="N202" s="6">
        <v>0</v>
      </c>
      <c r="O202" s="6">
        <v>160</v>
      </c>
      <c r="P202" s="30">
        <v>0</v>
      </c>
      <c r="Q202" s="30">
        <v>4</v>
      </c>
      <c r="R202" s="30">
        <v>2</v>
      </c>
      <c r="S202" s="30">
        <v>0</v>
      </c>
      <c r="T202" s="30">
        <v>0</v>
      </c>
      <c r="U202" s="43">
        <v>120</v>
      </c>
      <c r="V202" s="44">
        <f>VLOOKUP(F202,[9]毕教同事分值收集!B:X,23,0)</f>
        <v>100</v>
      </c>
      <c r="W202" s="44">
        <v>0</v>
      </c>
      <c r="X202" s="44">
        <v>40</v>
      </c>
      <c r="Y202" s="44">
        <v>0</v>
      </c>
      <c r="Z202" s="44">
        <v>30</v>
      </c>
      <c r="AA202" s="53">
        <v>0</v>
      </c>
      <c r="AB202" s="54">
        <f>VLOOKUP(F202,[9]毕教同事分值收集!B:R,17,0)</f>
        <v>0</v>
      </c>
      <c r="AC202" s="54">
        <f>VLOOKUP(F202,[9]毕教同事分值收集!B:T,19,0)</f>
        <v>0</v>
      </c>
      <c r="AD202" s="54">
        <f>VLOOKUP(F202,[9]毕教同事分值收集!B:V,21,0)</f>
        <v>0</v>
      </c>
      <c r="AE202" s="54">
        <f>VLOOKUP(F202,[9]毕教同事分值收集!B:Q,16,0)</f>
        <v>0</v>
      </c>
      <c r="AF202" s="54">
        <f>VLOOKUP(F202,[9]毕教同事分值收集!B:P,15,0)</f>
        <v>0</v>
      </c>
      <c r="AG202" s="54">
        <f>VLOOKUP(F202,[6]毕教同事分值收集!$B:$M,12,0)</f>
        <v>0</v>
      </c>
      <c r="AH202" s="54">
        <v>0</v>
      </c>
      <c r="AI202" s="54">
        <v>0</v>
      </c>
      <c r="AJ202" s="54">
        <v>0</v>
      </c>
      <c r="AK202" s="54">
        <v>0</v>
      </c>
      <c r="AL202" s="54">
        <v>0</v>
      </c>
      <c r="AM202" s="58">
        <f t="shared" si="18"/>
        <v>450</v>
      </c>
      <c r="AN202" s="54" t="str">
        <f>VLOOKUP(H202,'[2]最终 公布版'!$F:$AL,33,0)</f>
        <v>急诊科</v>
      </c>
      <c r="AO202" s="59">
        <f>SUMPRODUCT(($AN$4:$AN$1113=AN202)*($AM$4:$AM$1113&gt;AM202))+1</f>
        <v>22</v>
      </c>
      <c r="AP202" s="11">
        <f>COUNTIF(AN:AN,AN202)</f>
        <v>25</v>
      </c>
      <c r="AQ202" s="60">
        <f t="shared" si="19"/>
        <v>0.88</v>
      </c>
      <c r="AR202" s="11">
        <f t="shared" si="20"/>
        <v>0.75</v>
      </c>
      <c r="AS202" s="61">
        <v>1200</v>
      </c>
      <c r="AT202" s="62">
        <f>VLOOKUP(F202,[9]毕教同事分值收集!B:Y,24,0)</f>
        <v>21</v>
      </c>
      <c r="AU202" s="63">
        <f t="shared" si="21"/>
        <v>900</v>
      </c>
      <c r="AV202" s="63">
        <f t="shared" si="22"/>
        <v>900</v>
      </c>
      <c r="AW202" s="63">
        <v>0</v>
      </c>
      <c r="AX202" s="63">
        <f t="shared" si="23"/>
        <v>900</v>
      </c>
      <c r="AY202" s="65">
        <v>21</v>
      </c>
    </row>
    <row r="203" spans="1:51">
      <c r="A203" s="4"/>
      <c r="B203" s="4"/>
      <c r="C203" s="5" t="s">
        <v>157</v>
      </c>
      <c r="D203" s="6">
        <v>198</v>
      </c>
      <c r="E203" s="20" t="s">
        <v>338</v>
      </c>
      <c r="F203" s="8" t="str">
        <f>VLOOKUP(E203,[1]需科室上报名单!$A:$B,2,0)</f>
        <v>7AO282</v>
      </c>
      <c r="G203" s="6" t="str">
        <f>VLOOKUP(F203,[3]需科室上报名单!$B:$I,8,0)</f>
        <v>规培研究生</v>
      </c>
      <c r="H203" s="20" t="s">
        <v>110</v>
      </c>
      <c r="I203" s="8" t="str">
        <f>VLOOKUP(F203,[3]需科室上报名单!$B:$F,5,0)</f>
        <v>2022年</v>
      </c>
      <c r="J203" s="35"/>
      <c r="K203" s="6" t="s">
        <v>106</v>
      </c>
      <c r="L203" s="6">
        <v>0</v>
      </c>
      <c r="M203" s="6">
        <v>0</v>
      </c>
      <c r="N203" s="6">
        <v>0</v>
      </c>
      <c r="O203" s="6">
        <v>160</v>
      </c>
      <c r="P203" s="30">
        <v>0</v>
      </c>
      <c r="Q203" s="109">
        <v>4</v>
      </c>
      <c r="R203" s="48">
        <v>0</v>
      </c>
      <c r="S203" s="30">
        <v>0</v>
      </c>
      <c r="T203" s="30">
        <v>0</v>
      </c>
      <c r="U203" s="43">
        <v>80</v>
      </c>
      <c r="V203" s="44">
        <f>VLOOKUP(F203,[9]毕教同事分值收集!B:X,23,0)</f>
        <v>100</v>
      </c>
      <c r="W203" s="49">
        <v>0</v>
      </c>
      <c r="X203" s="49">
        <v>40</v>
      </c>
      <c r="Y203" s="49">
        <v>0</v>
      </c>
      <c r="Z203" s="49">
        <v>0</v>
      </c>
      <c r="AA203" s="53">
        <v>0</v>
      </c>
      <c r="AB203" s="54">
        <f>VLOOKUP(F203,[9]毕教同事分值收集!B:R,17,0)</f>
        <v>0</v>
      </c>
      <c r="AC203" s="54">
        <f>VLOOKUP(F203,[9]毕教同事分值收集!B:T,19,0)</f>
        <v>0</v>
      </c>
      <c r="AD203" s="54">
        <f>VLOOKUP(F203,[9]毕教同事分值收集!B:V,21,0)</f>
        <v>0</v>
      </c>
      <c r="AE203" s="54">
        <f>VLOOKUP(F203,[9]毕教同事分值收集!B:Q,16,0)</f>
        <v>0</v>
      </c>
      <c r="AF203" s="54">
        <f>VLOOKUP(F203,[9]毕教同事分值收集!B:P,15,0)</f>
        <v>0</v>
      </c>
      <c r="AG203" s="54">
        <f>VLOOKUP(F203,[6]毕教同事分值收集!$B:$M,12,0)</f>
        <v>-60</v>
      </c>
      <c r="AH203" s="54">
        <v>0</v>
      </c>
      <c r="AI203" s="54">
        <v>0</v>
      </c>
      <c r="AJ203" s="54">
        <v>0</v>
      </c>
      <c r="AK203" s="54">
        <v>0</v>
      </c>
      <c r="AL203" s="54">
        <v>0</v>
      </c>
      <c r="AM203" s="58">
        <f t="shared" si="18"/>
        <v>320</v>
      </c>
      <c r="AN203" s="54" t="str">
        <f>VLOOKUP(H203,'[2]最终 公布版'!$F:$AL,33,0)</f>
        <v>急诊科</v>
      </c>
      <c r="AO203" s="59">
        <f>SUMPRODUCT(($AN$4:$AN$1113=AN203)*($AM$4:$AM$1113&gt;AM203))+1</f>
        <v>24</v>
      </c>
      <c r="AP203" s="11">
        <f>COUNTIF(AN:AN,AN203)</f>
        <v>25</v>
      </c>
      <c r="AQ203" s="60">
        <f t="shared" si="19"/>
        <v>0.96</v>
      </c>
      <c r="AR203" s="11">
        <f t="shared" si="20"/>
        <v>0.5</v>
      </c>
      <c r="AS203" s="61">
        <v>1200</v>
      </c>
      <c r="AT203" s="62">
        <f>VLOOKUP(F203,[9]毕教同事分值收集!B:Y,24,0)</f>
        <v>21</v>
      </c>
      <c r="AU203" s="63">
        <f t="shared" si="21"/>
        <v>600</v>
      </c>
      <c r="AV203" s="63">
        <f t="shared" si="22"/>
        <v>600</v>
      </c>
      <c r="AW203" s="63">
        <v>0</v>
      </c>
      <c r="AX203" s="63">
        <f t="shared" si="23"/>
        <v>600</v>
      </c>
      <c r="AY203" s="65">
        <v>21</v>
      </c>
    </row>
    <row r="204" spans="1:51">
      <c r="A204" s="4"/>
      <c r="B204" s="4"/>
      <c r="C204" s="5" t="s">
        <v>207</v>
      </c>
      <c r="D204" s="6">
        <v>199</v>
      </c>
      <c r="E204" s="105" t="s">
        <v>339</v>
      </c>
      <c r="F204" s="8" t="str">
        <f>VLOOKUP(E204,[1]需科室上报名单!$A:$B,2,0)</f>
        <v>7AO285</v>
      </c>
      <c r="G204" s="6" t="str">
        <f>VLOOKUP(F204,[3]需科室上报名单!$B:$I,8,0)</f>
        <v>规培研究生</v>
      </c>
      <c r="H204" s="8" t="str">
        <f>VLOOKUP(F204,[3]需科室上报名单!$B:$D,3,0)</f>
        <v>急诊科</v>
      </c>
      <c r="I204" s="8" t="str">
        <f>VLOOKUP(F204,[3]需科室上报名单!$B:$F,5,0)</f>
        <v>2022年</v>
      </c>
      <c r="J204" s="31"/>
      <c r="K204" s="6" t="s">
        <v>106</v>
      </c>
      <c r="L204" s="6">
        <v>0</v>
      </c>
      <c r="M204" s="6">
        <v>0</v>
      </c>
      <c r="N204" s="6">
        <v>0</v>
      </c>
      <c r="O204" s="110">
        <v>80</v>
      </c>
      <c r="P204" s="74">
        <v>0</v>
      </c>
      <c r="Q204" s="74">
        <v>1</v>
      </c>
      <c r="R204" s="74">
        <v>2</v>
      </c>
      <c r="S204" s="74">
        <v>0</v>
      </c>
      <c r="T204" s="73">
        <v>0</v>
      </c>
      <c r="U204" s="79">
        <v>60</v>
      </c>
      <c r="V204" s="44">
        <f>VLOOKUP(F204,[9]毕教同事分值收集!B:X,23,0)</f>
        <v>100</v>
      </c>
      <c r="W204" s="80">
        <v>10</v>
      </c>
      <c r="X204" s="80">
        <v>20</v>
      </c>
      <c r="Y204" s="80">
        <v>30</v>
      </c>
      <c r="Z204" s="80">
        <v>0</v>
      </c>
      <c r="AA204" s="13">
        <v>0</v>
      </c>
      <c r="AB204" s="54">
        <f>VLOOKUP(F204,[9]毕教同事分值收集!B:R,17,0)</f>
        <v>0</v>
      </c>
      <c r="AC204" s="54">
        <f>VLOOKUP(F204,[9]毕教同事分值收集!B:T,19,0)</f>
        <v>0</v>
      </c>
      <c r="AD204" s="54">
        <f>VLOOKUP(F204,[9]毕教同事分值收集!B:V,21,0)</f>
        <v>0</v>
      </c>
      <c r="AE204" s="54">
        <f>VLOOKUP(F204,[9]毕教同事分值收集!B:Q,16,0)</f>
        <v>0</v>
      </c>
      <c r="AF204" s="54">
        <f>VLOOKUP(F204,[9]毕教同事分值收集!B:P,15,0)</f>
        <v>0</v>
      </c>
      <c r="AG204" s="54">
        <f>VLOOKUP(F204,[6]毕教同事分值收集!$B:$M,12,0)</f>
        <v>-60</v>
      </c>
      <c r="AH204" s="54">
        <v>0</v>
      </c>
      <c r="AI204" s="54">
        <v>0</v>
      </c>
      <c r="AJ204" s="54">
        <v>0</v>
      </c>
      <c r="AK204" s="54">
        <v>0</v>
      </c>
      <c r="AL204" s="54">
        <v>0</v>
      </c>
      <c r="AM204" s="58">
        <f t="shared" si="18"/>
        <v>240</v>
      </c>
      <c r="AN204" s="54" t="str">
        <f>VLOOKUP(H204,'[2]最终 公布版'!$F:$AL,33,0)</f>
        <v>急诊科</v>
      </c>
      <c r="AO204" s="59">
        <f>SUMPRODUCT(($AN$4:$AN$1113=AN204)*($AM$4:$AM$1113&gt;AM204))+1</f>
        <v>25</v>
      </c>
      <c r="AP204" s="11">
        <f>COUNTIF(AN:AN,AN204)</f>
        <v>25</v>
      </c>
      <c r="AQ204" s="60">
        <f t="shared" si="19"/>
        <v>1</v>
      </c>
      <c r="AR204" s="11">
        <f t="shared" si="20"/>
        <v>0.5</v>
      </c>
      <c r="AS204" s="61">
        <v>1200</v>
      </c>
      <c r="AT204" s="62">
        <f>VLOOKUP(F204,[9]毕教同事分值收集!B:Y,24,0)</f>
        <v>21</v>
      </c>
      <c r="AU204" s="63">
        <f t="shared" si="21"/>
        <v>600</v>
      </c>
      <c r="AV204" s="63">
        <f t="shared" si="22"/>
        <v>600</v>
      </c>
      <c r="AW204" s="63">
        <v>0</v>
      </c>
      <c r="AX204" s="63">
        <f t="shared" si="23"/>
        <v>600</v>
      </c>
      <c r="AY204" s="65">
        <v>21</v>
      </c>
    </row>
    <row r="205" ht="24" spans="1:51">
      <c r="A205" s="4"/>
      <c r="B205" s="4"/>
      <c r="C205" s="5" t="s">
        <v>340</v>
      </c>
      <c r="D205" s="6">
        <v>200</v>
      </c>
      <c r="E205" s="107" t="s">
        <v>341</v>
      </c>
      <c r="F205" s="8" t="str">
        <f>VLOOKUP(E205,[1]需科室上报名单!$A:$B,2,0)</f>
        <v>7AO378</v>
      </c>
      <c r="G205" s="6" t="str">
        <f>VLOOKUP(F205,[3]需科室上报名单!$B:$I,8,0)</f>
        <v>规培研究生</v>
      </c>
      <c r="H205" s="8" t="str">
        <f>VLOOKUP(F205,[3]需科室上报名单!$B:$D,3,0)</f>
        <v>检验医学科</v>
      </c>
      <c r="I205" s="8" t="str">
        <f>VLOOKUP(F205,[3]需科室上报名单!$B:$F,5,0)</f>
        <v>2022年</v>
      </c>
      <c r="J205" s="31"/>
      <c r="K205" s="111" t="s">
        <v>106</v>
      </c>
      <c r="L205" s="111">
        <v>0</v>
      </c>
      <c r="M205" s="111">
        <v>0</v>
      </c>
      <c r="N205" s="111">
        <v>0</v>
      </c>
      <c r="O205" s="111">
        <v>160</v>
      </c>
      <c r="P205" s="112">
        <v>0</v>
      </c>
      <c r="Q205" s="112">
        <v>0</v>
      </c>
      <c r="R205" s="112">
        <v>0</v>
      </c>
      <c r="S205" s="112">
        <v>0</v>
      </c>
      <c r="T205" s="112">
        <v>0</v>
      </c>
      <c r="U205" s="115">
        <v>0</v>
      </c>
      <c r="V205" s="44">
        <f>VLOOKUP(F205,[9]毕教同事分值收集!B:X,23,0)</f>
        <v>100</v>
      </c>
      <c r="W205" s="116">
        <v>0</v>
      </c>
      <c r="X205" s="116">
        <v>80</v>
      </c>
      <c r="Y205" s="117">
        <v>60</v>
      </c>
      <c r="Z205" s="116">
        <v>120</v>
      </c>
      <c r="AA205" s="118">
        <v>0</v>
      </c>
      <c r="AB205" s="54">
        <f>VLOOKUP(F205,[9]毕教同事分值收集!B:R,17,0)</f>
        <v>100</v>
      </c>
      <c r="AC205" s="54">
        <f>VLOOKUP(F205,[9]毕教同事分值收集!B:T,19,0)</f>
        <v>150</v>
      </c>
      <c r="AD205" s="54">
        <v>0</v>
      </c>
      <c r="AE205" s="54">
        <f>VLOOKUP(F205,[9]毕教同事分值收集!B:Q,16,0)</f>
        <v>20</v>
      </c>
      <c r="AF205" s="54">
        <f>VLOOKUP(F205,[9]毕教同事分值收集!B:P,15,0)</f>
        <v>80</v>
      </c>
      <c r="AG205" s="54">
        <f>VLOOKUP(F205,[6]毕教同事分值收集!$B:$M,12,0)</f>
        <v>0</v>
      </c>
      <c r="AH205" s="54">
        <v>0</v>
      </c>
      <c r="AI205" s="54">
        <v>0</v>
      </c>
      <c r="AJ205" s="54">
        <v>0</v>
      </c>
      <c r="AK205" s="54">
        <v>0</v>
      </c>
      <c r="AL205" s="54">
        <v>0</v>
      </c>
      <c r="AM205" s="58">
        <f t="shared" si="18"/>
        <v>870</v>
      </c>
      <c r="AN205" s="54" t="str">
        <f>VLOOKUP(H205,'[2]最终 公布版'!$F:$AL,33,0)</f>
        <v>检验医学科</v>
      </c>
      <c r="AO205" s="59">
        <f>SUMPRODUCT(($AN$4:$AN$1113=AN205)*($AM$4:$AM$1113&gt;AM205))+1</f>
        <v>1</v>
      </c>
      <c r="AP205" s="11">
        <f>COUNTIF(AN:AN,AN205)</f>
        <v>23</v>
      </c>
      <c r="AQ205" s="60">
        <f t="shared" si="19"/>
        <v>0.0434782608695652</v>
      </c>
      <c r="AR205" s="11">
        <f t="shared" si="20"/>
        <v>1.5</v>
      </c>
      <c r="AS205" s="61">
        <v>1200</v>
      </c>
      <c r="AT205" s="62">
        <f>VLOOKUP(F205,[9]毕教同事分值收集!B:Y,24,0)</f>
        <v>21</v>
      </c>
      <c r="AU205" s="63">
        <f t="shared" si="21"/>
        <v>1800</v>
      </c>
      <c r="AV205" s="63">
        <f t="shared" si="22"/>
        <v>1800</v>
      </c>
      <c r="AW205" s="63">
        <v>0</v>
      </c>
      <c r="AX205" s="63">
        <f t="shared" si="23"/>
        <v>1800</v>
      </c>
      <c r="AY205" s="65">
        <v>21</v>
      </c>
    </row>
    <row r="206" ht="24" spans="1:51">
      <c r="A206" s="4"/>
      <c r="B206" s="4"/>
      <c r="C206" s="5" t="s">
        <v>340</v>
      </c>
      <c r="D206" s="6">
        <v>201</v>
      </c>
      <c r="E206" s="107" t="s">
        <v>342</v>
      </c>
      <c r="F206" s="8" t="str">
        <f>VLOOKUP(E206,[1]需科室上报名单!$A:$B,2,0)</f>
        <v>7AM319</v>
      </c>
      <c r="G206" s="6" t="str">
        <f>VLOOKUP(F206,[3]需科室上报名单!$B:$I,8,0)</f>
        <v>规培研究生</v>
      </c>
      <c r="H206" s="8" t="str">
        <f>VLOOKUP(F206,[3]需科室上报名单!$B:$D,3,0)</f>
        <v>检验医学科</v>
      </c>
      <c r="I206" s="8" t="str">
        <f>VLOOKUP(F206,[3]需科室上报名单!$B:$F,5,0)</f>
        <v>2021年</v>
      </c>
      <c r="J206" s="31"/>
      <c r="K206" s="111" t="s">
        <v>106</v>
      </c>
      <c r="L206" s="111">
        <v>0</v>
      </c>
      <c r="M206" s="111">
        <v>0</v>
      </c>
      <c r="N206" s="111">
        <v>0</v>
      </c>
      <c r="O206" s="111">
        <v>160</v>
      </c>
      <c r="P206" s="112">
        <v>0</v>
      </c>
      <c r="Q206" s="112">
        <v>0</v>
      </c>
      <c r="R206" s="112">
        <v>0</v>
      </c>
      <c r="S206" s="112">
        <v>0</v>
      </c>
      <c r="T206" s="112">
        <v>0</v>
      </c>
      <c r="U206" s="115">
        <v>0</v>
      </c>
      <c r="V206" s="44">
        <f>VLOOKUP(F206,[9]毕教同事分值收集!B:X,23,0)</f>
        <v>100</v>
      </c>
      <c r="W206" s="116">
        <v>0</v>
      </c>
      <c r="X206" s="116">
        <v>80</v>
      </c>
      <c r="Y206" s="117">
        <v>60</v>
      </c>
      <c r="Z206" s="116">
        <v>120</v>
      </c>
      <c r="AA206" s="118">
        <v>0</v>
      </c>
      <c r="AB206" s="54">
        <f>VLOOKUP(F206,[9]毕教同事分值收集!B:R,17,0)</f>
        <v>100</v>
      </c>
      <c r="AC206" s="54">
        <f>VLOOKUP(F206,[9]毕教同事分值收集!B:T,19,0)</f>
        <v>150</v>
      </c>
      <c r="AD206" s="54">
        <f>VLOOKUP(F206,[9]毕教同事分值收集!B:V,21,0)</f>
        <v>0</v>
      </c>
      <c r="AE206" s="54">
        <f>VLOOKUP(F206,[9]毕教同事分值收集!B:Q,16,0)</f>
        <v>20</v>
      </c>
      <c r="AF206" s="54">
        <f>VLOOKUP(F206,[9]毕教同事分值收集!B:P,15,0)</f>
        <v>80</v>
      </c>
      <c r="AG206" s="54">
        <f>VLOOKUP(F206,[6]毕教同事分值收集!$B:$M,12,0)</f>
        <v>0</v>
      </c>
      <c r="AH206" s="54">
        <v>0</v>
      </c>
      <c r="AI206" s="54">
        <v>0</v>
      </c>
      <c r="AJ206" s="54">
        <v>0</v>
      </c>
      <c r="AK206" s="54">
        <v>0</v>
      </c>
      <c r="AL206" s="54">
        <v>0</v>
      </c>
      <c r="AM206" s="58">
        <f t="shared" si="18"/>
        <v>870</v>
      </c>
      <c r="AN206" s="54" t="str">
        <f>VLOOKUP(H206,'[2]最终 公布版'!$F:$AL,33,0)</f>
        <v>检验医学科</v>
      </c>
      <c r="AO206" s="59">
        <f>SUMPRODUCT(($AN$4:$AN$1113=AN206)*($AM$4:$AM$1113&gt;AM206))+1</f>
        <v>1</v>
      </c>
      <c r="AP206" s="11">
        <f>COUNTIF(AN:AN,AN206)</f>
        <v>23</v>
      </c>
      <c r="AQ206" s="60">
        <f t="shared" si="19"/>
        <v>0.0434782608695652</v>
      </c>
      <c r="AR206" s="11">
        <f t="shared" si="20"/>
        <v>1.5</v>
      </c>
      <c r="AS206" s="61">
        <v>1200</v>
      </c>
      <c r="AT206" s="62">
        <f>VLOOKUP(F206,[9]毕教同事分值收集!B:Y,24,0)</f>
        <v>21</v>
      </c>
      <c r="AU206" s="63">
        <f t="shared" si="21"/>
        <v>1800</v>
      </c>
      <c r="AV206" s="63">
        <f t="shared" si="22"/>
        <v>1800</v>
      </c>
      <c r="AW206" s="63">
        <v>0</v>
      </c>
      <c r="AX206" s="63">
        <f t="shared" si="23"/>
        <v>1800</v>
      </c>
      <c r="AY206" s="65">
        <v>21</v>
      </c>
    </row>
    <row r="207" ht="24" spans="1:51">
      <c r="A207" s="4"/>
      <c r="B207" s="4"/>
      <c r="C207" s="5" t="s">
        <v>340</v>
      </c>
      <c r="D207" s="6">
        <v>202</v>
      </c>
      <c r="E207" s="107" t="s">
        <v>343</v>
      </c>
      <c r="F207" s="8" t="str">
        <f>VLOOKUP(E207,[1]需科室上报名单!$A:$B,2,0)</f>
        <v>7AM318</v>
      </c>
      <c r="G207" s="6" t="str">
        <f>VLOOKUP(F207,[3]需科室上报名单!$B:$I,8,0)</f>
        <v>规培研究生</v>
      </c>
      <c r="H207" s="8" t="str">
        <f>VLOOKUP(F207,[3]需科室上报名单!$B:$D,3,0)</f>
        <v>检验医学科</v>
      </c>
      <c r="I207" s="8" t="str">
        <f>VLOOKUP(F207,[3]需科室上报名单!$B:$F,5,0)</f>
        <v>2021年</v>
      </c>
      <c r="J207" s="31"/>
      <c r="K207" s="111" t="s">
        <v>106</v>
      </c>
      <c r="L207" s="111">
        <v>0</v>
      </c>
      <c r="M207" s="111">
        <v>0</v>
      </c>
      <c r="N207" s="111">
        <v>0</v>
      </c>
      <c r="O207" s="111">
        <v>160</v>
      </c>
      <c r="P207" s="112">
        <v>0</v>
      </c>
      <c r="Q207" s="112">
        <v>0</v>
      </c>
      <c r="R207" s="112">
        <v>0</v>
      </c>
      <c r="S207" s="112">
        <v>0</v>
      </c>
      <c r="T207" s="112">
        <v>0</v>
      </c>
      <c r="U207" s="115">
        <v>0</v>
      </c>
      <c r="V207" s="44">
        <f>VLOOKUP(F207,[9]毕教同事分值收集!B:X,23,0)</f>
        <v>100</v>
      </c>
      <c r="W207" s="116">
        <v>0</v>
      </c>
      <c r="X207" s="116">
        <v>80</v>
      </c>
      <c r="Y207" s="117">
        <v>60</v>
      </c>
      <c r="Z207" s="116">
        <v>120</v>
      </c>
      <c r="AA207" s="118">
        <v>0</v>
      </c>
      <c r="AB207" s="54">
        <f>VLOOKUP(F207,[9]毕教同事分值收集!B:R,17,0)</f>
        <v>100</v>
      </c>
      <c r="AC207" s="54">
        <f>VLOOKUP(F207,[9]毕教同事分值收集!B:T,19,0)</f>
        <v>150</v>
      </c>
      <c r="AD207" s="54">
        <f>VLOOKUP(F207,[9]毕教同事分值收集!B:V,21,0)</f>
        <v>0</v>
      </c>
      <c r="AE207" s="54">
        <f>VLOOKUP(F207,[9]毕教同事分值收集!B:Q,16,0)</f>
        <v>20</v>
      </c>
      <c r="AF207" s="54">
        <f>VLOOKUP(F207,[9]毕教同事分值收集!B:P,15,0)</f>
        <v>80</v>
      </c>
      <c r="AG207" s="54">
        <f>VLOOKUP(F207,[6]毕教同事分值收集!$B:$M,12,0)</f>
        <v>0</v>
      </c>
      <c r="AH207" s="54">
        <v>0</v>
      </c>
      <c r="AI207" s="54">
        <v>0</v>
      </c>
      <c r="AJ207" s="54">
        <v>0</v>
      </c>
      <c r="AK207" s="54">
        <v>0</v>
      </c>
      <c r="AL207" s="54">
        <v>0</v>
      </c>
      <c r="AM207" s="58">
        <f t="shared" si="18"/>
        <v>870</v>
      </c>
      <c r="AN207" s="54" t="str">
        <f>VLOOKUP(H207,'[2]最终 公布版'!$F:$AL,33,0)</f>
        <v>检验医学科</v>
      </c>
      <c r="AO207" s="59">
        <f>SUMPRODUCT(($AN$4:$AN$1113=AN207)*($AM$4:$AM$1113&gt;AM207))+1</f>
        <v>1</v>
      </c>
      <c r="AP207" s="11">
        <f>COUNTIF(AN:AN,AN207)</f>
        <v>23</v>
      </c>
      <c r="AQ207" s="60">
        <f t="shared" si="19"/>
        <v>0.0434782608695652</v>
      </c>
      <c r="AR207" s="11">
        <f t="shared" si="20"/>
        <v>1.5</v>
      </c>
      <c r="AS207" s="61">
        <v>1200</v>
      </c>
      <c r="AT207" s="62">
        <f>VLOOKUP(F207,[9]毕教同事分值收集!B:Y,24,0)</f>
        <v>21</v>
      </c>
      <c r="AU207" s="63">
        <f t="shared" si="21"/>
        <v>1800</v>
      </c>
      <c r="AV207" s="63">
        <f t="shared" si="22"/>
        <v>1800</v>
      </c>
      <c r="AW207" s="63">
        <f>VLOOKUP(F207,[7]涉及需要退费清单!$B:$S,18,0)</f>
        <v>-150</v>
      </c>
      <c r="AX207" s="63">
        <f t="shared" si="23"/>
        <v>1650</v>
      </c>
      <c r="AY207" s="65">
        <v>21</v>
      </c>
    </row>
    <row r="208" ht="24" spans="1:51">
      <c r="A208" s="4"/>
      <c r="B208" s="4"/>
      <c r="C208" s="5" t="s">
        <v>340</v>
      </c>
      <c r="D208" s="6">
        <v>204</v>
      </c>
      <c r="E208" s="107" t="s">
        <v>344</v>
      </c>
      <c r="F208" s="8" t="str">
        <f>VLOOKUP(E208,[1]需科室上报名单!$A:$B,2,0)</f>
        <v>7AM317</v>
      </c>
      <c r="G208" s="6" t="str">
        <f>VLOOKUP(F208,[3]需科室上报名单!$B:$I,8,0)</f>
        <v>规培研究生</v>
      </c>
      <c r="H208" s="8" t="str">
        <f>VLOOKUP(F208,[3]需科室上报名单!$B:$D,3,0)</f>
        <v>检验医学科</v>
      </c>
      <c r="I208" s="8" t="str">
        <f>VLOOKUP(F208,[3]需科室上报名单!$B:$F,5,0)</f>
        <v>2021年</v>
      </c>
      <c r="J208" s="31"/>
      <c r="K208" s="111" t="s">
        <v>106</v>
      </c>
      <c r="L208" s="111">
        <v>0</v>
      </c>
      <c r="M208" s="111">
        <v>0</v>
      </c>
      <c r="N208" s="111">
        <v>0</v>
      </c>
      <c r="O208" s="111">
        <v>160</v>
      </c>
      <c r="P208" s="112">
        <v>0</v>
      </c>
      <c r="Q208" s="112">
        <v>0</v>
      </c>
      <c r="R208" s="112">
        <v>0</v>
      </c>
      <c r="S208" s="112">
        <v>0</v>
      </c>
      <c r="T208" s="112">
        <v>0</v>
      </c>
      <c r="U208" s="115">
        <v>0</v>
      </c>
      <c r="V208" s="44">
        <f>VLOOKUP(F208,[9]毕教同事分值收集!B:X,23,0)</f>
        <v>100</v>
      </c>
      <c r="W208" s="116">
        <v>0</v>
      </c>
      <c r="X208" s="116">
        <v>80</v>
      </c>
      <c r="Y208" s="117">
        <v>60</v>
      </c>
      <c r="Z208" s="116">
        <v>120</v>
      </c>
      <c r="AA208" s="118">
        <v>0</v>
      </c>
      <c r="AB208" s="54">
        <f>VLOOKUP(F208,[9]毕教同事分值收集!B:R,17,0)</f>
        <v>100</v>
      </c>
      <c r="AC208" s="54">
        <f>VLOOKUP(F208,[9]毕教同事分值收集!B:T,19,0)</f>
        <v>150</v>
      </c>
      <c r="AD208" s="54">
        <f>VLOOKUP(F208,[9]毕教同事分值收集!B:V,21,0)</f>
        <v>0</v>
      </c>
      <c r="AE208" s="54">
        <f>VLOOKUP(F208,[9]毕教同事分值收集!B:Q,16,0)</f>
        <v>0</v>
      </c>
      <c r="AF208" s="54">
        <f>VLOOKUP(F208,[9]毕教同事分值收集!B:P,15,0)</f>
        <v>80</v>
      </c>
      <c r="AG208" s="54">
        <f>VLOOKUP(F208,[6]毕教同事分值收集!$B:$M,12,0)</f>
        <v>0</v>
      </c>
      <c r="AH208" s="54">
        <v>0</v>
      </c>
      <c r="AI208" s="54">
        <v>0</v>
      </c>
      <c r="AJ208" s="54">
        <v>0</v>
      </c>
      <c r="AK208" s="54">
        <v>0</v>
      </c>
      <c r="AL208" s="54">
        <v>0</v>
      </c>
      <c r="AM208" s="58">
        <f t="shared" si="18"/>
        <v>850</v>
      </c>
      <c r="AN208" s="54" t="str">
        <f>VLOOKUP(H208,'[2]最终 公布版'!$F:$AL,33,0)</f>
        <v>检验医学科</v>
      </c>
      <c r="AO208" s="59">
        <f>SUMPRODUCT(($AN$4:$AN$1113=AN208)*($AM$4:$AM$1113&gt;AM208))+1</f>
        <v>4</v>
      </c>
      <c r="AP208" s="11">
        <f>COUNTIF(AN:AN,AN208)</f>
        <v>23</v>
      </c>
      <c r="AQ208" s="60">
        <f t="shared" si="19"/>
        <v>0.173913043478261</v>
      </c>
      <c r="AR208" s="11">
        <f t="shared" si="20"/>
        <v>1.25</v>
      </c>
      <c r="AS208" s="61">
        <v>1200</v>
      </c>
      <c r="AT208" s="62">
        <f>VLOOKUP(F208,[9]毕教同事分值收集!B:Y,24,0)</f>
        <v>21</v>
      </c>
      <c r="AU208" s="63">
        <f t="shared" si="21"/>
        <v>1500</v>
      </c>
      <c r="AV208" s="63">
        <f t="shared" si="22"/>
        <v>1500</v>
      </c>
      <c r="AW208" s="63">
        <v>0</v>
      </c>
      <c r="AX208" s="63">
        <f t="shared" si="23"/>
        <v>1500</v>
      </c>
      <c r="AY208" s="65">
        <v>21</v>
      </c>
    </row>
    <row r="209" ht="24" spans="1:51">
      <c r="A209" s="4"/>
      <c r="B209" s="4"/>
      <c r="C209" s="5" t="s">
        <v>340</v>
      </c>
      <c r="D209" s="6">
        <v>205</v>
      </c>
      <c r="E209" s="107" t="s">
        <v>345</v>
      </c>
      <c r="F209" s="8" t="str">
        <f>VLOOKUP(E209,[1]需科室上报名单!$A:$B,2,0)</f>
        <v>7AM316</v>
      </c>
      <c r="G209" s="6" t="str">
        <f>VLOOKUP(F209,[3]需科室上报名单!$B:$I,8,0)</f>
        <v>规培研究生</v>
      </c>
      <c r="H209" s="8" t="str">
        <f>VLOOKUP(F209,[3]需科室上报名单!$B:$D,3,0)</f>
        <v>检验医学科</v>
      </c>
      <c r="I209" s="8" t="str">
        <f>VLOOKUP(F209,[3]需科室上报名单!$B:$F,5,0)</f>
        <v>2021年</v>
      </c>
      <c r="J209" s="31"/>
      <c r="K209" s="111" t="s">
        <v>106</v>
      </c>
      <c r="L209" s="111">
        <v>0</v>
      </c>
      <c r="M209" s="111">
        <v>0</v>
      </c>
      <c r="N209" s="111">
        <v>0</v>
      </c>
      <c r="O209" s="111">
        <v>160</v>
      </c>
      <c r="P209" s="112">
        <v>0</v>
      </c>
      <c r="Q209" s="112">
        <v>0</v>
      </c>
      <c r="R209" s="112">
        <v>0</v>
      </c>
      <c r="S209" s="112">
        <v>0</v>
      </c>
      <c r="T209" s="112">
        <v>0</v>
      </c>
      <c r="U209" s="115">
        <v>0</v>
      </c>
      <c r="V209" s="44">
        <f>VLOOKUP(F209,[9]毕教同事分值收集!B:X,23,0)</f>
        <v>100</v>
      </c>
      <c r="W209" s="116">
        <v>0</v>
      </c>
      <c r="X209" s="116">
        <v>80</v>
      </c>
      <c r="Y209" s="117">
        <v>60</v>
      </c>
      <c r="Z209" s="116">
        <v>120</v>
      </c>
      <c r="AA209" s="118">
        <v>0</v>
      </c>
      <c r="AB209" s="54">
        <f>VLOOKUP(F209,[9]毕教同事分值收集!B:R,17,0)</f>
        <v>100</v>
      </c>
      <c r="AC209" s="54">
        <f>VLOOKUP(F209,[9]毕教同事分值收集!B:T,19,0)</f>
        <v>150</v>
      </c>
      <c r="AD209" s="54">
        <f>VLOOKUP(F209,[9]毕教同事分值收集!B:V,21,0)</f>
        <v>0</v>
      </c>
      <c r="AE209" s="54">
        <f>VLOOKUP(F209,[9]毕教同事分值收集!B:Q,16,0)</f>
        <v>0</v>
      </c>
      <c r="AF209" s="54">
        <f>VLOOKUP(F209,[9]毕教同事分值收集!B:P,15,0)</f>
        <v>80</v>
      </c>
      <c r="AG209" s="54">
        <f>VLOOKUP(F209,[6]毕教同事分值收集!$B:$M,12,0)</f>
        <v>0</v>
      </c>
      <c r="AH209" s="54">
        <v>0</v>
      </c>
      <c r="AI209" s="54">
        <v>0</v>
      </c>
      <c r="AJ209" s="54">
        <v>0</v>
      </c>
      <c r="AK209" s="54">
        <v>0</v>
      </c>
      <c r="AL209" s="54">
        <v>0</v>
      </c>
      <c r="AM209" s="58">
        <f t="shared" si="18"/>
        <v>850</v>
      </c>
      <c r="AN209" s="54" t="str">
        <f>VLOOKUP(H209,'[2]最终 公布版'!$F:$AL,33,0)</f>
        <v>检验医学科</v>
      </c>
      <c r="AO209" s="59">
        <f>SUMPRODUCT(($AN$4:$AN$1113=AN209)*($AM$4:$AM$1113&gt;AM209))+1</f>
        <v>4</v>
      </c>
      <c r="AP209" s="11">
        <f>COUNTIF(AN:AN,AN209)</f>
        <v>23</v>
      </c>
      <c r="AQ209" s="60">
        <f t="shared" si="19"/>
        <v>0.173913043478261</v>
      </c>
      <c r="AR209" s="11">
        <f t="shared" si="20"/>
        <v>1.25</v>
      </c>
      <c r="AS209" s="61">
        <v>1200</v>
      </c>
      <c r="AT209" s="62">
        <f>VLOOKUP(F209,[9]毕教同事分值收集!B:Y,24,0)</f>
        <v>21</v>
      </c>
      <c r="AU209" s="63">
        <f t="shared" si="21"/>
        <v>1500</v>
      </c>
      <c r="AV209" s="63">
        <f t="shared" si="22"/>
        <v>1500</v>
      </c>
      <c r="AW209" s="63">
        <v>0</v>
      </c>
      <c r="AX209" s="63">
        <f t="shared" si="23"/>
        <v>1500</v>
      </c>
      <c r="AY209" s="65">
        <v>21</v>
      </c>
    </row>
    <row r="210" ht="24" spans="1:51">
      <c r="A210" s="4"/>
      <c r="B210" s="4"/>
      <c r="C210" s="5" t="s">
        <v>340</v>
      </c>
      <c r="D210" s="6">
        <v>206</v>
      </c>
      <c r="E210" s="107" t="s">
        <v>346</v>
      </c>
      <c r="F210" s="8" t="str">
        <f>VLOOKUP(E210,[1]需科室上报名单!$A:$B,2,0)</f>
        <v>7AM314</v>
      </c>
      <c r="G210" s="6" t="str">
        <f>VLOOKUP(F210,[3]需科室上报名单!$B:$I,8,0)</f>
        <v>规培研究生</v>
      </c>
      <c r="H210" s="8" t="str">
        <f>VLOOKUP(F210,[3]需科室上报名单!$B:$D,3,0)</f>
        <v>检验医学科</v>
      </c>
      <c r="I210" s="8" t="str">
        <f>VLOOKUP(F210,[3]需科室上报名单!$B:$F,5,0)</f>
        <v>2021年</v>
      </c>
      <c r="J210" s="31"/>
      <c r="K210" s="111" t="s">
        <v>106</v>
      </c>
      <c r="L210" s="111">
        <v>0</v>
      </c>
      <c r="M210" s="111">
        <v>0</v>
      </c>
      <c r="N210" s="111">
        <v>0</v>
      </c>
      <c r="O210" s="111">
        <v>160</v>
      </c>
      <c r="P210" s="112">
        <v>0</v>
      </c>
      <c r="Q210" s="112">
        <v>0</v>
      </c>
      <c r="R210" s="112">
        <v>0</v>
      </c>
      <c r="S210" s="112">
        <v>0</v>
      </c>
      <c r="T210" s="112">
        <v>0</v>
      </c>
      <c r="U210" s="115">
        <v>0</v>
      </c>
      <c r="V210" s="44">
        <f>VLOOKUP(F210,[9]毕教同事分值收集!B:X,23,0)</f>
        <v>100</v>
      </c>
      <c r="W210" s="116">
        <v>0</v>
      </c>
      <c r="X210" s="116">
        <v>80</v>
      </c>
      <c r="Y210" s="117">
        <v>60</v>
      </c>
      <c r="Z210" s="116">
        <v>120</v>
      </c>
      <c r="AA210" s="118">
        <v>0</v>
      </c>
      <c r="AB210" s="54">
        <f>VLOOKUP(F210,[9]毕教同事分值收集!B:R,17,0)</f>
        <v>100</v>
      </c>
      <c r="AC210" s="54">
        <f>VLOOKUP(F210,[9]毕教同事分值收集!B:T,19,0)</f>
        <v>150</v>
      </c>
      <c r="AD210" s="54">
        <f>VLOOKUP(F210,[9]毕教同事分值收集!B:V,21,0)</f>
        <v>0</v>
      </c>
      <c r="AE210" s="54">
        <f>VLOOKUP(F210,[9]毕教同事分值收集!B:Q,16,0)</f>
        <v>0</v>
      </c>
      <c r="AF210" s="54">
        <f>VLOOKUP(F210,[9]毕教同事分值收集!B:P,15,0)</f>
        <v>80</v>
      </c>
      <c r="AG210" s="54">
        <f>VLOOKUP(F210,[6]毕教同事分值收集!$B:$M,12,0)</f>
        <v>0</v>
      </c>
      <c r="AH210" s="54">
        <v>0</v>
      </c>
      <c r="AI210" s="54">
        <v>0</v>
      </c>
      <c r="AJ210" s="54">
        <v>0</v>
      </c>
      <c r="AK210" s="54">
        <v>0</v>
      </c>
      <c r="AL210" s="54">
        <v>0</v>
      </c>
      <c r="AM210" s="58">
        <f t="shared" si="18"/>
        <v>850</v>
      </c>
      <c r="AN210" s="54" t="str">
        <f>VLOOKUP(H210,'[2]最终 公布版'!$F:$AL,33,0)</f>
        <v>检验医学科</v>
      </c>
      <c r="AO210" s="59">
        <f>SUMPRODUCT(($AN$4:$AN$1113=AN210)*($AM$4:$AM$1113&gt;AM210))+1</f>
        <v>4</v>
      </c>
      <c r="AP210" s="11">
        <f>COUNTIF(AN:AN,AN210)</f>
        <v>23</v>
      </c>
      <c r="AQ210" s="60">
        <f t="shared" si="19"/>
        <v>0.173913043478261</v>
      </c>
      <c r="AR210" s="11">
        <f t="shared" si="20"/>
        <v>1.25</v>
      </c>
      <c r="AS210" s="61">
        <v>1200</v>
      </c>
      <c r="AT210" s="62">
        <f>VLOOKUP(F210,[9]毕教同事分值收集!B:Y,24,0)</f>
        <v>21</v>
      </c>
      <c r="AU210" s="63">
        <f t="shared" si="21"/>
        <v>1500</v>
      </c>
      <c r="AV210" s="63">
        <f t="shared" si="22"/>
        <v>1500</v>
      </c>
      <c r="AW210" s="63">
        <f>VLOOKUP(F210,[7]涉及需要退费清单!$B:$S,18,0)</f>
        <v>-300</v>
      </c>
      <c r="AX210" s="63">
        <f t="shared" si="23"/>
        <v>1200</v>
      </c>
      <c r="AY210" s="65">
        <v>21</v>
      </c>
    </row>
    <row r="211" ht="24" spans="1:51">
      <c r="A211" s="4"/>
      <c r="B211" s="4"/>
      <c r="C211" s="5" t="s">
        <v>340</v>
      </c>
      <c r="D211" s="6">
        <v>203</v>
      </c>
      <c r="E211" s="107" t="s">
        <v>347</v>
      </c>
      <c r="F211" s="8" t="str">
        <f>VLOOKUP(E211,[1]需科室上报名单!$A:$B,2,0)</f>
        <v>7AM322</v>
      </c>
      <c r="G211" s="6" t="str">
        <f>VLOOKUP(F211,[3]需科室上报名单!$B:$I,8,0)</f>
        <v>规培研究生</v>
      </c>
      <c r="H211" s="8" t="str">
        <f>VLOOKUP(F211,[3]需科室上报名单!$B:$D,3,0)</f>
        <v>检验医学科</v>
      </c>
      <c r="I211" s="8" t="str">
        <f>VLOOKUP(F211,[3]需科室上报名单!$B:$F,5,0)</f>
        <v>2021年</v>
      </c>
      <c r="J211" s="31"/>
      <c r="K211" s="111" t="s">
        <v>106</v>
      </c>
      <c r="L211" s="111">
        <v>0</v>
      </c>
      <c r="M211" s="111">
        <v>0</v>
      </c>
      <c r="N211" s="111">
        <v>0</v>
      </c>
      <c r="O211" s="111">
        <v>160</v>
      </c>
      <c r="P211" s="112">
        <v>0</v>
      </c>
      <c r="Q211" s="112">
        <v>0</v>
      </c>
      <c r="R211" s="112">
        <v>0</v>
      </c>
      <c r="S211" s="112">
        <v>0</v>
      </c>
      <c r="T211" s="112">
        <v>0</v>
      </c>
      <c r="U211" s="115">
        <v>0</v>
      </c>
      <c r="V211" s="44">
        <f>VLOOKUP(F211,[9]毕教同事分值收集!B:X,23,0)</f>
        <v>100</v>
      </c>
      <c r="W211" s="116">
        <v>0</v>
      </c>
      <c r="X211" s="116">
        <v>80</v>
      </c>
      <c r="Y211" s="117">
        <v>60</v>
      </c>
      <c r="Z211" s="116">
        <v>120</v>
      </c>
      <c r="AA211" s="118">
        <v>0</v>
      </c>
      <c r="AB211" s="54">
        <f>VLOOKUP(F211,[9]毕教同事分值收集!B:R,17,0)</f>
        <v>100</v>
      </c>
      <c r="AC211" s="54">
        <f>VLOOKUP(F211,[9]毕教同事分值收集!B:T,19,0)</f>
        <v>150</v>
      </c>
      <c r="AD211" s="54">
        <f>VLOOKUP(F211,[9]毕教同事分值收集!B:V,21,0)</f>
        <v>0</v>
      </c>
      <c r="AE211" s="54">
        <f>VLOOKUP(F211,[9]毕教同事分值收集!B:Q,16,0)</f>
        <v>0</v>
      </c>
      <c r="AF211" s="54">
        <f>VLOOKUP(F211,[9]毕教同事分值收集!B:P,15,0)</f>
        <v>80</v>
      </c>
      <c r="AG211" s="54">
        <f>VLOOKUP(F211,[6]毕教同事分值收集!$B:$M,12,0)</f>
        <v>-20</v>
      </c>
      <c r="AH211" s="54">
        <v>0</v>
      </c>
      <c r="AI211" s="54">
        <v>0</v>
      </c>
      <c r="AJ211" s="54">
        <v>0</v>
      </c>
      <c r="AK211" s="54">
        <v>0</v>
      </c>
      <c r="AL211" s="54">
        <v>0</v>
      </c>
      <c r="AM211" s="58">
        <f t="shared" si="18"/>
        <v>830</v>
      </c>
      <c r="AN211" s="54" t="str">
        <f>VLOOKUP(H211,'[2]最终 公布版'!$F:$AL,33,0)</f>
        <v>检验医学科</v>
      </c>
      <c r="AO211" s="59">
        <f>SUMPRODUCT(($AN$4:$AN$1113=AN211)*($AM$4:$AM$1113&gt;AM211))+1</f>
        <v>7</v>
      </c>
      <c r="AP211" s="11">
        <f>COUNTIF(AN:AN,AN211)</f>
        <v>23</v>
      </c>
      <c r="AQ211" s="60">
        <f t="shared" si="19"/>
        <v>0.304347826086957</v>
      </c>
      <c r="AR211" s="11">
        <f t="shared" si="20"/>
        <v>1.25</v>
      </c>
      <c r="AS211" s="61">
        <v>1200</v>
      </c>
      <c r="AT211" s="62">
        <f>VLOOKUP(F211,[9]毕教同事分值收集!B:Y,24,0)</f>
        <v>21</v>
      </c>
      <c r="AU211" s="63">
        <f t="shared" si="21"/>
        <v>1500</v>
      </c>
      <c r="AV211" s="63">
        <f t="shared" si="22"/>
        <v>1500</v>
      </c>
      <c r="AW211" s="63">
        <v>0</v>
      </c>
      <c r="AX211" s="63">
        <f t="shared" si="23"/>
        <v>1500</v>
      </c>
      <c r="AY211" s="65">
        <v>21</v>
      </c>
    </row>
    <row r="212" ht="24" spans="1:51">
      <c r="A212" s="4"/>
      <c r="B212" s="4"/>
      <c r="C212" s="5" t="s">
        <v>340</v>
      </c>
      <c r="D212" s="6">
        <v>208</v>
      </c>
      <c r="E212" s="107" t="s">
        <v>348</v>
      </c>
      <c r="F212" s="8" t="str">
        <f>VLOOKUP(E212,[1]需科室上报名单!$A:$B,2,0)</f>
        <v>7AM315</v>
      </c>
      <c r="G212" s="6" t="str">
        <f>VLOOKUP(F212,[3]需科室上报名单!$B:$I,8,0)</f>
        <v>规培研究生</v>
      </c>
      <c r="H212" s="8" t="str">
        <f>VLOOKUP(F212,[3]需科室上报名单!$B:$D,3,0)</f>
        <v>检验医学科</v>
      </c>
      <c r="I212" s="8" t="str">
        <f>VLOOKUP(F212,[3]需科室上报名单!$B:$F,5,0)</f>
        <v>2021年</v>
      </c>
      <c r="J212" s="31"/>
      <c r="K212" s="111" t="s">
        <v>106</v>
      </c>
      <c r="L212" s="113">
        <v>0</v>
      </c>
      <c r="M212" s="113">
        <v>0</v>
      </c>
      <c r="N212" s="113">
        <v>0</v>
      </c>
      <c r="O212" s="113">
        <v>160</v>
      </c>
      <c r="P212" s="114">
        <v>0</v>
      </c>
      <c r="Q212" s="114">
        <v>0</v>
      </c>
      <c r="R212" s="114">
        <v>0</v>
      </c>
      <c r="S212" s="114">
        <v>0</v>
      </c>
      <c r="T212" s="114">
        <v>0</v>
      </c>
      <c r="U212" s="115">
        <v>0</v>
      </c>
      <c r="V212" s="44">
        <f>VLOOKUP(F212,[9]毕教同事分值收集!B:X,23,0)</f>
        <v>100</v>
      </c>
      <c r="W212" s="116">
        <v>0</v>
      </c>
      <c r="X212" s="116">
        <v>80</v>
      </c>
      <c r="Y212" s="117">
        <v>60</v>
      </c>
      <c r="Z212" s="116">
        <v>120</v>
      </c>
      <c r="AA212" s="118">
        <v>0</v>
      </c>
      <c r="AB212" s="54">
        <f>VLOOKUP(F212,[9]毕教同事分值收集!B:R,17,0)</f>
        <v>100</v>
      </c>
      <c r="AC212" s="54">
        <f>VLOOKUP(F212,[9]毕教同事分值收集!B:T,19,0)</f>
        <v>150</v>
      </c>
      <c r="AD212" s="54">
        <f>VLOOKUP(F212,[9]毕教同事分值收集!B:V,21,0)</f>
        <v>0</v>
      </c>
      <c r="AE212" s="54">
        <f>VLOOKUP(F212,[9]毕教同事分值收集!B:Q,16,0)</f>
        <v>0</v>
      </c>
      <c r="AF212" s="54">
        <f>VLOOKUP(F212,[9]毕教同事分值收集!B:P,15,0)</f>
        <v>80</v>
      </c>
      <c r="AG212" s="54">
        <f>VLOOKUP(F212,[6]毕教同事分值收集!$B:$M,12,0)</f>
        <v>-40</v>
      </c>
      <c r="AH212" s="54">
        <v>0</v>
      </c>
      <c r="AI212" s="54">
        <v>0</v>
      </c>
      <c r="AJ212" s="54">
        <v>0</v>
      </c>
      <c r="AK212" s="54">
        <v>0</v>
      </c>
      <c r="AL212" s="54">
        <v>0</v>
      </c>
      <c r="AM212" s="58">
        <f t="shared" si="18"/>
        <v>810</v>
      </c>
      <c r="AN212" s="54" t="str">
        <f>VLOOKUP(H212,'[2]最终 公布版'!$F:$AL,33,0)</f>
        <v>检验医学科</v>
      </c>
      <c r="AO212" s="59">
        <f>SUMPRODUCT(($AN$4:$AN$1113=AN212)*($AM$4:$AM$1113&gt;AM212))+1</f>
        <v>8</v>
      </c>
      <c r="AP212" s="11">
        <f>COUNTIF(AN:AN,AN212)</f>
        <v>23</v>
      </c>
      <c r="AQ212" s="60">
        <f t="shared" si="19"/>
        <v>0.347826086956522</v>
      </c>
      <c r="AR212" s="11">
        <f t="shared" si="20"/>
        <v>1.25</v>
      </c>
      <c r="AS212" s="61">
        <v>1200</v>
      </c>
      <c r="AT212" s="62">
        <f>VLOOKUP(F212,[9]毕教同事分值收集!B:Y,24,0)</f>
        <v>21</v>
      </c>
      <c r="AU212" s="63">
        <f t="shared" si="21"/>
        <v>1500</v>
      </c>
      <c r="AV212" s="63">
        <f t="shared" si="22"/>
        <v>1500</v>
      </c>
      <c r="AW212" s="63">
        <f>VLOOKUP(F212,[7]涉及需要退费清单!$B:$S,18,0)</f>
        <v>-300</v>
      </c>
      <c r="AX212" s="63">
        <f t="shared" si="23"/>
        <v>1200</v>
      </c>
      <c r="AY212" s="65">
        <v>21</v>
      </c>
    </row>
    <row r="213" ht="24" spans="1:51">
      <c r="A213" s="4"/>
      <c r="B213" s="4"/>
      <c r="C213" s="5" t="s">
        <v>340</v>
      </c>
      <c r="D213" s="6">
        <v>209</v>
      </c>
      <c r="E213" s="107" t="s">
        <v>349</v>
      </c>
      <c r="F213" s="8" t="str">
        <f>VLOOKUP(E213,[1]需科室上报名单!$A:$B,2,0)</f>
        <v>7AM321</v>
      </c>
      <c r="G213" s="6" t="str">
        <f>VLOOKUP(F213,[3]需科室上报名单!$B:$I,8,0)</f>
        <v>规培研究生</v>
      </c>
      <c r="H213" s="8" t="str">
        <f>VLOOKUP(F213,[3]需科室上报名单!$B:$D,3,0)</f>
        <v>检验医学科</v>
      </c>
      <c r="I213" s="8" t="str">
        <f>VLOOKUP(F213,[3]需科室上报名单!$B:$F,5,0)</f>
        <v>2021年</v>
      </c>
      <c r="J213" s="31"/>
      <c r="K213" s="111" t="s">
        <v>106</v>
      </c>
      <c r="L213" s="113">
        <v>0</v>
      </c>
      <c r="M213" s="113">
        <v>0</v>
      </c>
      <c r="N213" s="113">
        <v>0</v>
      </c>
      <c r="O213" s="113">
        <v>160</v>
      </c>
      <c r="P213" s="114">
        <v>0</v>
      </c>
      <c r="Q213" s="114">
        <v>0</v>
      </c>
      <c r="R213" s="114">
        <v>0</v>
      </c>
      <c r="S213" s="114">
        <v>0</v>
      </c>
      <c r="T213" s="114">
        <v>0</v>
      </c>
      <c r="U213" s="115">
        <v>0</v>
      </c>
      <c r="V213" s="44">
        <f>VLOOKUP(F213,[9]毕教同事分值收集!B:X,23,0)</f>
        <v>100</v>
      </c>
      <c r="W213" s="116">
        <v>0</v>
      </c>
      <c r="X213" s="116">
        <v>60</v>
      </c>
      <c r="Y213" s="117">
        <v>30</v>
      </c>
      <c r="Z213" s="116">
        <v>120</v>
      </c>
      <c r="AA213" s="118">
        <v>0</v>
      </c>
      <c r="AB213" s="54">
        <f>VLOOKUP(F213,[9]毕教同事分值收集!B:R,17,0)</f>
        <v>100</v>
      </c>
      <c r="AC213" s="54">
        <f>VLOOKUP(F213,[9]毕教同事分值收集!B:T,19,0)</f>
        <v>150</v>
      </c>
      <c r="AD213" s="54">
        <f>VLOOKUP(F213,[9]毕教同事分值收集!B:V,21,0)</f>
        <v>0</v>
      </c>
      <c r="AE213" s="54">
        <f>VLOOKUP(F213,[9]毕教同事分值收集!B:Q,16,0)</f>
        <v>20</v>
      </c>
      <c r="AF213" s="54">
        <f>VLOOKUP(F213,[9]毕教同事分值收集!B:P,15,0)</f>
        <v>80</v>
      </c>
      <c r="AG213" s="54">
        <f>VLOOKUP(F213,[6]毕教同事分值收集!$B:$M,12,0)</f>
        <v>-20</v>
      </c>
      <c r="AH213" s="54">
        <v>0</v>
      </c>
      <c r="AI213" s="54">
        <v>0</v>
      </c>
      <c r="AJ213" s="54">
        <v>0</v>
      </c>
      <c r="AK213" s="54">
        <v>0</v>
      </c>
      <c r="AL213" s="54">
        <v>0</v>
      </c>
      <c r="AM213" s="58">
        <f t="shared" si="18"/>
        <v>800</v>
      </c>
      <c r="AN213" s="54" t="str">
        <f>VLOOKUP(H213,'[2]最终 公布版'!$F:$AL,33,0)</f>
        <v>检验医学科</v>
      </c>
      <c r="AO213" s="59">
        <f>SUMPRODUCT(($AN$4:$AN$1113=AN213)*($AM$4:$AM$1113&gt;AM213))+1</f>
        <v>9</v>
      </c>
      <c r="AP213" s="11">
        <f>COUNTIF(AN:AN,AN213)</f>
        <v>23</v>
      </c>
      <c r="AQ213" s="60">
        <f t="shared" si="19"/>
        <v>0.391304347826087</v>
      </c>
      <c r="AR213" s="11">
        <f t="shared" si="20"/>
        <v>1.25</v>
      </c>
      <c r="AS213" s="61">
        <v>1200</v>
      </c>
      <c r="AT213" s="62">
        <f>VLOOKUP(F213,[9]毕教同事分值收集!B:Y,24,0)</f>
        <v>21</v>
      </c>
      <c r="AU213" s="63">
        <f t="shared" si="21"/>
        <v>1500</v>
      </c>
      <c r="AV213" s="63">
        <f t="shared" si="22"/>
        <v>1500</v>
      </c>
      <c r="AW213" s="63">
        <v>0</v>
      </c>
      <c r="AX213" s="63">
        <f t="shared" si="23"/>
        <v>1500</v>
      </c>
      <c r="AY213" s="65">
        <v>21</v>
      </c>
    </row>
    <row r="214" ht="24" spans="1:51">
      <c r="A214" s="4"/>
      <c r="B214" s="4"/>
      <c r="C214" s="5" t="s">
        <v>340</v>
      </c>
      <c r="D214" s="6">
        <v>207</v>
      </c>
      <c r="E214" s="107" t="s">
        <v>350</v>
      </c>
      <c r="F214" s="8" t="str">
        <f>VLOOKUP(E214,[1]需科室上报名单!$A:$B,2,0)</f>
        <v>7AM320</v>
      </c>
      <c r="G214" s="6" t="str">
        <f>VLOOKUP(F214,[3]需科室上报名单!$B:$I,8,0)</f>
        <v>规培研究生</v>
      </c>
      <c r="H214" s="8" t="str">
        <f>VLOOKUP(F214,[3]需科室上报名单!$B:$D,3,0)</f>
        <v>检验医学科</v>
      </c>
      <c r="I214" s="8" t="str">
        <f>VLOOKUP(F214,[3]需科室上报名单!$B:$F,5,0)</f>
        <v>2021年</v>
      </c>
      <c r="J214" s="31"/>
      <c r="K214" s="111" t="s">
        <v>106</v>
      </c>
      <c r="L214" s="113">
        <v>0</v>
      </c>
      <c r="M214" s="113">
        <v>0</v>
      </c>
      <c r="N214" s="113">
        <v>0</v>
      </c>
      <c r="O214" s="113">
        <v>160</v>
      </c>
      <c r="P214" s="114">
        <v>0</v>
      </c>
      <c r="Q214" s="114">
        <v>0</v>
      </c>
      <c r="R214" s="114">
        <v>0</v>
      </c>
      <c r="S214" s="114">
        <v>0</v>
      </c>
      <c r="T214" s="114">
        <v>0</v>
      </c>
      <c r="U214" s="115">
        <v>0</v>
      </c>
      <c r="V214" s="44">
        <f>VLOOKUP(F214,[9]毕教同事分值收集!B:X,23,0)</f>
        <v>100</v>
      </c>
      <c r="W214" s="116">
        <v>0</v>
      </c>
      <c r="X214" s="116">
        <v>80</v>
      </c>
      <c r="Y214" s="117">
        <v>60</v>
      </c>
      <c r="Z214" s="116">
        <v>120</v>
      </c>
      <c r="AA214" s="118">
        <v>0</v>
      </c>
      <c r="AB214" s="54">
        <f>VLOOKUP(F214,[9]毕教同事分值收集!B:R,17,0)</f>
        <v>100</v>
      </c>
      <c r="AC214" s="54">
        <f>VLOOKUP(F214,[9]毕教同事分值收集!B:T,19,0)</f>
        <v>150</v>
      </c>
      <c r="AD214" s="54">
        <f>VLOOKUP(F214,[9]毕教同事分值收集!B:V,21,0)</f>
        <v>0</v>
      </c>
      <c r="AE214" s="54">
        <f>VLOOKUP(F214,[9]毕教同事分值收集!B:Q,16,0)</f>
        <v>0</v>
      </c>
      <c r="AF214" s="54">
        <f>VLOOKUP(F214,[9]毕教同事分值收集!B:P,15,0)</f>
        <v>80</v>
      </c>
      <c r="AG214" s="54">
        <f>VLOOKUP(F214,[6]毕教同事分值收集!$B:$M,12,0)</f>
        <v>-60</v>
      </c>
      <c r="AH214" s="54">
        <v>0</v>
      </c>
      <c r="AI214" s="54">
        <v>0</v>
      </c>
      <c r="AJ214" s="54">
        <v>0</v>
      </c>
      <c r="AK214" s="54">
        <v>0</v>
      </c>
      <c r="AL214" s="54">
        <v>0</v>
      </c>
      <c r="AM214" s="58">
        <f t="shared" si="18"/>
        <v>790</v>
      </c>
      <c r="AN214" s="54" t="str">
        <f>VLOOKUP(H214,'[2]最终 公布版'!$F:$AL,33,0)</f>
        <v>检验医学科</v>
      </c>
      <c r="AO214" s="59">
        <f>SUMPRODUCT(($AN$4:$AN$1113=AN214)*($AM$4:$AM$1113&gt;AM214))+1</f>
        <v>10</v>
      </c>
      <c r="AP214" s="11">
        <f>COUNTIF(AN:AN,AN214)</f>
        <v>23</v>
      </c>
      <c r="AQ214" s="60">
        <f t="shared" si="19"/>
        <v>0.434782608695652</v>
      </c>
      <c r="AR214" s="11">
        <f t="shared" si="20"/>
        <v>1</v>
      </c>
      <c r="AS214" s="61">
        <v>1200</v>
      </c>
      <c r="AT214" s="62">
        <f>VLOOKUP(F214,[9]毕教同事分值收集!B:Y,24,0)</f>
        <v>21</v>
      </c>
      <c r="AU214" s="63">
        <f t="shared" si="21"/>
        <v>1200</v>
      </c>
      <c r="AV214" s="63">
        <f t="shared" si="22"/>
        <v>1200</v>
      </c>
      <c r="AW214" s="63">
        <v>0</v>
      </c>
      <c r="AX214" s="63">
        <f t="shared" si="23"/>
        <v>1200</v>
      </c>
      <c r="AY214" s="65">
        <v>21</v>
      </c>
    </row>
    <row r="215" ht="24" spans="1:51">
      <c r="A215" s="4"/>
      <c r="B215" s="4"/>
      <c r="C215" s="5" t="s">
        <v>340</v>
      </c>
      <c r="D215" s="6">
        <v>210</v>
      </c>
      <c r="E215" s="107" t="s">
        <v>351</v>
      </c>
      <c r="F215" s="8" t="str">
        <f>VLOOKUP(E215,[1]需科室上报名单!$A:$B,2,0)</f>
        <v>7AK268</v>
      </c>
      <c r="G215" s="6" t="str">
        <f>VLOOKUP(F215,[3]需科室上报名单!$B:$I,8,0)</f>
        <v>规培研究生</v>
      </c>
      <c r="H215" s="8" t="str">
        <f>VLOOKUP(F215,[3]需科室上报名单!$B:$D,3,0)</f>
        <v>检验医学科</v>
      </c>
      <c r="I215" s="8" t="str">
        <f>VLOOKUP(F215,[3]需科室上报名单!$B:$F,5,0)</f>
        <v>2020年</v>
      </c>
      <c r="J215" s="31"/>
      <c r="K215" s="111" t="s">
        <v>106</v>
      </c>
      <c r="L215" s="113">
        <v>0</v>
      </c>
      <c r="M215" s="113">
        <v>0</v>
      </c>
      <c r="N215" s="113">
        <v>0</v>
      </c>
      <c r="O215" s="113">
        <v>160</v>
      </c>
      <c r="P215" s="114">
        <v>0</v>
      </c>
      <c r="Q215" s="114">
        <v>0</v>
      </c>
      <c r="R215" s="114">
        <v>0</v>
      </c>
      <c r="S215" s="114">
        <v>0</v>
      </c>
      <c r="T215" s="114">
        <v>0</v>
      </c>
      <c r="U215" s="115">
        <v>0</v>
      </c>
      <c r="V215" s="44">
        <f>VLOOKUP(F215,[9]毕教同事分值收集!B:X,23,0)</f>
        <v>100</v>
      </c>
      <c r="W215" s="116">
        <v>0</v>
      </c>
      <c r="X215" s="116">
        <v>40</v>
      </c>
      <c r="Y215" s="117">
        <v>0</v>
      </c>
      <c r="Z215" s="116">
        <v>120</v>
      </c>
      <c r="AA215" s="118">
        <v>0</v>
      </c>
      <c r="AB215" s="54">
        <f>VLOOKUP(F215,[9]毕教同事分值收集!B:R,17,0)</f>
        <v>100</v>
      </c>
      <c r="AC215" s="54">
        <f>VLOOKUP(F215,[9]毕教同事分值收集!B:T,19,0)</f>
        <v>150</v>
      </c>
      <c r="AD215" s="54">
        <f>VLOOKUP(F215,[9]毕教同事分值收集!B:V,21,0)</f>
        <v>0</v>
      </c>
      <c r="AE215" s="54">
        <f>VLOOKUP(F215,[9]毕教同事分值收集!B:Q,16,0)</f>
        <v>0</v>
      </c>
      <c r="AF215" s="54">
        <f>VLOOKUP(F215,[9]毕教同事分值收集!B:P,15,0)</f>
        <v>0</v>
      </c>
      <c r="AG215" s="54">
        <f>VLOOKUP(F215,[6]毕教同事分值收集!$B:$M,12,0)</f>
        <v>-20</v>
      </c>
      <c r="AH215" s="54">
        <v>0</v>
      </c>
      <c r="AI215" s="54">
        <v>0</v>
      </c>
      <c r="AJ215" s="54">
        <v>0</v>
      </c>
      <c r="AK215" s="54">
        <v>0</v>
      </c>
      <c r="AL215" s="54">
        <v>0</v>
      </c>
      <c r="AM215" s="58">
        <f t="shared" si="18"/>
        <v>650</v>
      </c>
      <c r="AN215" s="54" t="str">
        <f>VLOOKUP(H215,'[2]最终 公布版'!$F:$AL,33,0)</f>
        <v>检验医学科</v>
      </c>
      <c r="AO215" s="59">
        <f>SUMPRODUCT(($AN$4:$AN$1113=AN215)*($AM$4:$AM$1113&gt;AM215))+1</f>
        <v>11</v>
      </c>
      <c r="AP215" s="11">
        <f>COUNTIF(AN:AN,AN215)</f>
        <v>23</v>
      </c>
      <c r="AQ215" s="60">
        <f t="shared" si="19"/>
        <v>0.478260869565217</v>
      </c>
      <c r="AR215" s="11">
        <f t="shared" si="20"/>
        <v>1</v>
      </c>
      <c r="AS215" s="61">
        <v>1200</v>
      </c>
      <c r="AT215" s="62">
        <f>VLOOKUP(F215,[9]毕教同事分值收集!B:Y,24,0)</f>
        <v>21</v>
      </c>
      <c r="AU215" s="63">
        <f t="shared" si="21"/>
        <v>1200</v>
      </c>
      <c r="AV215" s="63">
        <f t="shared" si="22"/>
        <v>1200</v>
      </c>
      <c r="AW215" s="63">
        <v>0</v>
      </c>
      <c r="AX215" s="63">
        <f t="shared" si="23"/>
        <v>1200</v>
      </c>
      <c r="AY215" s="65">
        <v>21</v>
      </c>
    </row>
    <row r="216" ht="24" spans="1:51">
      <c r="A216" s="4"/>
      <c r="B216" s="4"/>
      <c r="C216" s="5" t="s">
        <v>340</v>
      </c>
      <c r="D216" s="6">
        <v>216</v>
      </c>
      <c r="E216" s="107" t="s">
        <v>352</v>
      </c>
      <c r="F216" s="8" t="str">
        <f>VLOOKUP(E216,[1]需科室上报名单!$A:$B,2,0)</f>
        <v>7AO373</v>
      </c>
      <c r="G216" s="6" t="str">
        <f>VLOOKUP(F216,[3]需科室上报名单!$B:$I,8,0)</f>
        <v>规培研究生</v>
      </c>
      <c r="H216" s="8" t="str">
        <f>VLOOKUP(F216,[3]需科室上报名单!$B:$D,3,0)</f>
        <v>检验医学科</v>
      </c>
      <c r="I216" s="8" t="str">
        <f>VLOOKUP(F216,[3]需科室上报名单!$B:$F,5,0)</f>
        <v>2022年</v>
      </c>
      <c r="J216" s="31"/>
      <c r="K216" s="111" t="s">
        <v>106</v>
      </c>
      <c r="L216" s="111">
        <v>0</v>
      </c>
      <c r="M216" s="111">
        <v>0</v>
      </c>
      <c r="N216" s="111">
        <v>0</v>
      </c>
      <c r="O216" s="111">
        <v>160</v>
      </c>
      <c r="P216" s="112">
        <v>0</v>
      </c>
      <c r="Q216" s="112">
        <v>0</v>
      </c>
      <c r="R216" s="112">
        <v>0</v>
      </c>
      <c r="S216" s="112">
        <v>0</v>
      </c>
      <c r="T216" s="112">
        <v>0</v>
      </c>
      <c r="U216" s="115">
        <v>0</v>
      </c>
      <c r="V216" s="44">
        <f>VLOOKUP(F216,[9]毕教同事分值收集!B:X,23,0)</f>
        <v>100</v>
      </c>
      <c r="W216" s="116">
        <v>0</v>
      </c>
      <c r="X216" s="116">
        <v>80</v>
      </c>
      <c r="Y216" s="117">
        <v>60</v>
      </c>
      <c r="Z216" s="116">
        <v>120</v>
      </c>
      <c r="AA216" s="118">
        <v>0</v>
      </c>
      <c r="AB216" s="54">
        <f>VLOOKUP(F216,[9]毕教同事分值收集!B:R,17,0)</f>
        <v>0</v>
      </c>
      <c r="AC216" s="54">
        <f>VLOOKUP(F216,[9]毕教同事分值收集!B:T,19,0)</f>
        <v>0</v>
      </c>
      <c r="AD216" s="54">
        <f>VLOOKUP(F216,[9]毕教同事分值收集!B:V,21,0)</f>
        <v>0</v>
      </c>
      <c r="AE216" s="54">
        <f>VLOOKUP(F216,[9]毕教同事分值收集!B:Q,16,0)</f>
        <v>0</v>
      </c>
      <c r="AF216" s="54">
        <f>VLOOKUP(F216,[9]毕教同事分值收集!B:P,15,0)</f>
        <v>80</v>
      </c>
      <c r="AG216" s="54">
        <f>VLOOKUP(F216,[6]毕教同事分值收集!$B:$M,12,0)</f>
        <v>0</v>
      </c>
      <c r="AH216" s="54">
        <v>0</v>
      </c>
      <c r="AI216" s="54">
        <v>0</v>
      </c>
      <c r="AJ216" s="54">
        <v>0</v>
      </c>
      <c r="AK216" s="54">
        <v>0</v>
      </c>
      <c r="AL216" s="54">
        <v>0</v>
      </c>
      <c r="AM216" s="58">
        <f t="shared" si="18"/>
        <v>600</v>
      </c>
      <c r="AN216" s="54" t="str">
        <f>VLOOKUP(H216,'[2]最终 公布版'!$F:$AL,33,0)</f>
        <v>检验医学科</v>
      </c>
      <c r="AO216" s="59">
        <f>SUMPRODUCT(($AN$4:$AN$1113=AN216)*($AM$4:$AM$1113&gt;AM216))+1</f>
        <v>12</v>
      </c>
      <c r="AP216" s="11">
        <f>COUNTIF(AN:AN,AN216)</f>
        <v>23</v>
      </c>
      <c r="AQ216" s="60">
        <f t="shared" si="19"/>
        <v>0.521739130434783</v>
      </c>
      <c r="AR216" s="11">
        <f t="shared" si="20"/>
        <v>1</v>
      </c>
      <c r="AS216" s="61">
        <v>1200</v>
      </c>
      <c r="AT216" s="62">
        <f>VLOOKUP(F216,[9]毕教同事分值收集!B:Y,24,0)</f>
        <v>21</v>
      </c>
      <c r="AU216" s="63">
        <f t="shared" si="21"/>
        <v>1200</v>
      </c>
      <c r="AV216" s="63">
        <f t="shared" si="22"/>
        <v>1200</v>
      </c>
      <c r="AW216" s="63">
        <v>0</v>
      </c>
      <c r="AX216" s="63">
        <f t="shared" si="23"/>
        <v>1200</v>
      </c>
      <c r="AY216" s="65">
        <v>21</v>
      </c>
    </row>
    <row r="217" ht="24" spans="1:51">
      <c r="A217" s="4"/>
      <c r="B217" s="4"/>
      <c r="C217" s="5" t="s">
        <v>340</v>
      </c>
      <c r="D217" s="6">
        <v>211</v>
      </c>
      <c r="E217" s="107" t="s">
        <v>353</v>
      </c>
      <c r="F217" s="8" t="str">
        <f>VLOOKUP(E217,[1]需科室上报名单!$A:$B,2,0)</f>
        <v>7AK273</v>
      </c>
      <c r="G217" s="6" t="str">
        <f>VLOOKUP(F217,[3]需科室上报名单!$B:$I,8,0)</f>
        <v>规培研究生</v>
      </c>
      <c r="H217" s="8" t="str">
        <f>VLOOKUP(F217,[3]需科室上报名单!$B:$D,3,0)</f>
        <v>检验医学科</v>
      </c>
      <c r="I217" s="8" t="str">
        <f>VLOOKUP(F217,[3]需科室上报名单!$B:$F,5,0)</f>
        <v>2020年</v>
      </c>
      <c r="J217" s="31"/>
      <c r="K217" s="111" t="s">
        <v>106</v>
      </c>
      <c r="L217" s="113">
        <v>0</v>
      </c>
      <c r="M217" s="113">
        <v>0</v>
      </c>
      <c r="N217" s="113">
        <v>0</v>
      </c>
      <c r="O217" s="113">
        <v>160</v>
      </c>
      <c r="P217" s="114">
        <v>0</v>
      </c>
      <c r="Q217" s="114">
        <v>0</v>
      </c>
      <c r="R217" s="114">
        <v>0</v>
      </c>
      <c r="S217" s="114">
        <v>0</v>
      </c>
      <c r="T217" s="114">
        <v>0</v>
      </c>
      <c r="U217" s="115">
        <v>0</v>
      </c>
      <c r="V217" s="44">
        <f>VLOOKUP(F217,[9]毕教同事分值收集!B:X,23,0)</f>
        <v>100</v>
      </c>
      <c r="W217" s="116">
        <v>0</v>
      </c>
      <c r="X217" s="116">
        <v>40</v>
      </c>
      <c r="Y217" s="117">
        <v>30</v>
      </c>
      <c r="Z217" s="116">
        <v>60</v>
      </c>
      <c r="AA217" s="118">
        <v>0</v>
      </c>
      <c r="AB217" s="54">
        <f>VLOOKUP(F217,[9]毕教同事分值收集!B:R,17,0)</f>
        <v>100</v>
      </c>
      <c r="AC217" s="54">
        <f>VLOOKUP(F217,[9]毕教同事分值收集!B:T,19,0)</f>
        <v>150</v>
      </c>
      <c r="AD217" s="54">
        <f>VLOOKUP(F217,[9]毕教同事分值收集!B:V,21,0)</f>
        <v>0</v>
      </c>
      <c r="AE217" s="54">
        <f>VLOOKUP(F217,[9]毕教同事分值收集!B:Q,16,0)</f>
        <v>0</v>
      </c>
      <c r="AF217" s="54">
        <f>VLOOKUP(F217,[9]毕教同事分值收集!B:P,15,0)</f>
        <v>0</v>
      </c>
      <c r="AG217" s="54">
        <f>VLOOKUP(F217,[6]毕教同事分值收集!$B:$M,12,0)</f>
        <v>-60</v>
      </c>
      <c r="AH217" s="54">
        <v>0</v>
      </c>
      <c r="AI217" s="54">
        <v>0</v>
      </c>
      <c r="AJ217" s="54">
        <v>0</v>
      </c>
      <c r="AK217" s="54">
        <v>0</v>
      </c>
      <c r="AL217" s="54">
        <v>0</v>
      </c>
      <c r="AM217" s="58">
        <f t="shared" si="18"/>
        <v>580</v>
      </c>
      <c r="AN217" s="54" t="str">
        <f>VLOOKUP(H217,'[2]最终 公布版'!$F:$AL,33,0)</f>
        <v>检验医学科</v>
      </c>
      <c r="AO217" s="59">
        <f>SUMPRODUCT(($AN$4:$AN$1113=AN217)*($AM$4:$AM$1113&gt;AM217))+1</f>
        <v>13</v>
      </c>
      <c r="AP217" s="11">
        <f>COUNTIF(AN:AN,AN217)</f>
        <v>23</v>
      </c>
      <c r="AQ217" s="60">
        <f t="shared" si="19"/>
        <v>0.565217391304348</v>
      </c>
      <c r="AR217" s="11">
        <f t="shared" si="20"/>
        <v>1</v>
      </c>
      <c r="AS217" s="61">
        <v>1200</v>
      </c>
      <c r="AT217" s="62">
        <f>VLOOKUP(F217,[9]毕教同事分值收集!B:Y,24,0)</f>
        <v>21</v>
      </c>
      <c r="AU217" s="63">
        <f t="shared" si="21"/>
        <v>1200</v>
      </c>
      <c r="AV217" s="63">
        <f t="shared" si="22"/>
        <v>1200</v>
      </c>
      <c r="AW217" s="63">
        <v>0</v>
      </c>
      <c r="AX217" s="63">
        <f t="shared" si="23"/>
        <v>1200</v>
      </c>
      <c r="AY217" s="65">
        <v>21</v>
      </c>
    </row>
    <row r="218" ht="24" spans="1:51">
      <c r="A218" s="4"/>
      <c r="B218" s="4"/>
      <c r="C218" s="5" t="s">
        <v>340</v>
      </c>
      <c r="D218" s="6">
        <v>212</v>
      </c>
      <c r="E218" s="107" t="s">
        <v>354</v>
      </c>
      <c r="F218" s="8" t="str">
        <f>VLOOKUP(E218,[1]需科室上报名单!$A:$B,2,0)</f>
        <v>7AK272</v>
      </c>
      <c r="G218" s="6" t="str">
        <f>VLOOKUP(F218,[3]需科室上报名单!$B:$I,8,0)</f>
        <v>规培研究生</v>
      </c>
      <c r="H218" s="8" t="str">
        <f>VLOOKUP(F218,[3]需科室上报名单!$B:$D,3,0)</f>
        <v>检验医学科</v>
      </c>
      <c r="I218" s="8" t="str">
        <f>VLOOKUP(F218,[3]需科室上报名单!$B:$F,5,0)</f>
        <v>2020年</v>
      </c>
      <c r="J218" s="31"/>
      <c r="K218" s="111" t="s">
        <v>106</v>
      </c>
      <c r="L218" s="113">
        <v>0</v>
      </c>
      <c r="M218" s="113">
        <v>0</v>
      </c>
      <c r="N218" s="113">
        <v>0</v>
      </c>
      <c r="O218" s="113">
        <v>160</v>
      </c>
      <c r="P218" s="114">
        <v>0</v>
      </c>
      <c r="Q218" s="114">
        <v>0</v>
      </c>
      <c r="R218" s="114">
        <v>0</v>
      </c>
      <c r="S218" s="114">
        <v>0</v>
      </c>
      <c r="T218" s="114">
        <v>0</v>
      </c>
      <c r="U218" s="115">
        <v>0</v>
      </c>
      <c r="V218" s="44">
        <f>VLOOKUP(F218,[9]毕教同事分值收集!B:X,23,0)</f>
        <v>100</v>
      </c>
      <c r="W218" s="116">
        <v>0</v>
      </c>
      <c r="X218" s="116">
        <v>40</v>
      </c>
      <c r="Y218" s="117">
        <v>30</v>
      </c>
      <c r="Z218" s="116">
        <v>60</v>
      </c>
      <c r="AA218" s="118">
        <v>0</v>
      </c>
      <c r="AB218" s="54">
        <f>VLOOKUP(F218,[9]毕教同事分值收集!B:R,17,0)</f>
        <v>100</v>
      </c>
      <c r="AC218" s="54">
        <f>VLOOKUP(F218,[9]毕教同事分值收集!B:T,19,0)</f>
        <v>150</v>
      </c>
      <c r="AD218" s="54">
        <f>VLOOKUP(F218,[9]毕教同事分值收集!B:V,21,0)</f>
        <v>0</v>
      </c>
      <c r="AE218" s="54">
        <f>VLOOKUP(F218,[9]毕教同事分值收集!B:Q,16,0)</f>
        <v>0</v>
      </c>
      <c r="AF218" s="54">
        <f>VLOOKUP(F218,[9]毕教同事分值收集!B:P,15,0)</f>
        <v>0</v>
      </c>
      <c r="AG218" s="54">
        <f>VLOOKUP(F218,[6]毕教同事分值收集!$B:$M,12,0)</f>
        <v>-60</v>
      </c>
      <c r="AH218" s="54">
        <v>0</v>
      </c>
      <c r="AI218" s="54">
        <v>0</v>
      </c>
      <c r="AJ218" s="54">
        <v>0</v>
      </c>
      <c r="AK218" s="54">
        <v>0</v>
      </c>
      <c r="AL218" s="54">
        <v>0</v>
      </c>
      <c r="AM218" s="58">
        <f t="shared" si="18"/>
        <v>580</v>
      </c>
      <c r="AN218" s="54" t="str">
        <f>VLOOKUP(H218,'[2]最终 公布版'!$F:$AL,33,0)</f>
        <v>检验医学科</v>
      </c>
      <c r="AO218" s="59">
        <f>SUMPRODUCT(($AN$4:$AN$1113=AN218)*($AM$4:$AM$1113&gt;AM218))+1</f>
        <v>13</v>
      </c>
      <c r="AP218" s="11">
        <f>COUNTIF(AN:AN,AN218)</f>
        <v>23</v>
      </c>
      <c r="AQ218" s="60">
        <f t="shared" si="19"/>
        <v>0.565217391304348</v>
      </c>
      <c r="AR218" s="11">
        <f t="shared" si="20"/>
        <v>1</v>
      </c>
      <c r="AS218" s="61">
        <v>1200</v>
      </c>
      <c r="AT218" s="62">
        <f>VLOOKUP(F218,[9]毕教同事分值收集!B:Y,24,0)</f>
        <v>21</v>
      </c>
      <c r="AU218" s="63">
        <f t="shared" si="21"/>
        <v>1200</v>
      </c>
      <c r="AV218" s="63">
        <f t="shared" si="22"/>
        <v>1200</v>
      </c>
      <c r="AW218" s="63">
        <v>0</v>
      </c>
      <c r="AX218" s="63">
        <f t="shared" si="23"/>
        <v>1200</v>
      </c>
      <c r="AY218" s="65">
        <v>21</v>
      </c>
    </row>
    <row r="219" ht="24" spans="1:51">
      <c r="A219" s="4"/>
      <c r="B219" s="4"/>
      <c r="C219" s="5" t="s">
        <v>340</v>
      </c>
      <c r="D219" s="6">
        <v>213</v>
      </c>
      <c r="E219" s="107" t="s">
        <v>355</v>
      </c>
      <c r="F219" s="8" t="str">
        <f>VLOOKUP(E219,[1]需科室上报名单!$A:$B,2,0)</f>
        <v>7AK271</v>
      </c>
      <c r="G219" s="6" t="str">
        <f>VLOOKUP(F219,[3]需科室上报名单!$B:$I,8,0)</f>
        <v>规培研究生</v>
      </c>
      <c r="H219" s="8" t="str">
        <f>VLOOKUP(F219,[3]需科室上报名单!$B:$D,3,0)</f>
        <v>检验医学科</v>
      </c>
      <c r="I219" s="8" t="str">
        <f>VLOOKUP(F219,[3]需科室上报名单!$B:$F,5,0)</f>
        <v>2020年</v>
      </c>
      <c r="J219" s="31"/>
      <c r="K219" s="111" t="s">
        <v>106</v>
      </c>
      <c r="L219" s="113">
        <v>0</v>
      </c>
      <c r="M219" s="113">
        <v>0</v>
      </c>
      <c r="N219" s="113">
        <v>0</v>
      </c>
      <c r="O219" s="113">
        <v>160</v>
      </c>
      <c r="P219" s="114">
        <v>0</v>
      </c>
      <c r="Q219" s="114">
        <v>0</v>
      </c>
      <c r="R219" s="114">
        <v>0</v>
      </c>
      <c r="S219" s="114">
        <v>0</v>
      </c>
      <c r="T219" s="114">
        <v>0</v>
      </c>
      <c r="U219" s="115">
        <v>0</v>
      </c>
      <c r="V219" s="44">
        <f>VLOOKUP(F219,[9]毕教同事分值收集!B:X,23,0)</f>
        <v>100</v>
      </c>
      <c r="W219" s="116">
        <v>0</v>
      </c>
      <c r="X219" s="116">
        <v>40</v>
      </c>
      <c r="Y219" s="117">
        <v>30</v>
      </c>
      <c r="Z219" s="116">
        <v>60</v>
      </c>
      <c r="AA219" s="118">
        <v>0</v>
      </c>
      <c r="AB219" s="54">
        <f>VLOOKUP(F219,[9]毕教同事分值收集!B:R,17,0)</f>
        <v>100</v>
      </c>
      <c r="AC219" s="54">
        <f>VLOOKUP(F219,[9]毕教同事分值收集!B:T,19,0)</f>
        <v>150</v>
      </c>
      <c r="AD219" s="54">
        <f>VLOOKUP(F219,[9]毕教同事分值收集!B:V,21,0)</f>
        <v>0</v>
      </c>
      <c r="AE219" s="54">
        <f>VLOOKUP(F219,[9]毕教同事分值收集!B:Q,16,0)</f>
        <v>0</v>
      </c>
      <c r="AF219" s="54">
        <f>VLOOKUP(F219,[9]毕教同事分值收集!B:P,15,0)</f>
        <v>0</v>
      </c>
      <c r="AG219" s="54">
        <f>VLOOKUP(F219,[6]毕教同事分值收集!$B:$M,12,0)</f>
        <v>-60</v>
      </c>
      <c r="AH219" s="54">
        <v>0</v>
      </c>
      <c r="AI219" s="54">
        <v>0</v>
      </c>
      <c r="AJ219" s="54">
        <v>0</v>
      </c>
      <c r="AK219" s="54">
        <v>0</v>
      </c>
      <c r="AL219" s="54">
        <v>0</v>
      </c>
      <c r="AM219" s="58">
        <f t="shared" si="18"/>
        <v>580</v>
      </c>
      <c r="AN219" s="54" t="str">
        <f>VLOOKUP(H219,'[2]最终 公布版'!$F:$AL,33,0)</f>
        <v>检验医学科</v>
      </c>
      <c r="AO219" s="59">
        <f>SUMPRODUCT(($AN$4:$AN$1113=AN219)*($AM$4:$AM$1113&gt;AM219))+1</f>
        <v>13</v>
      </c>
      <c r="AP219" s="11">
        <f>COUNTIF(AN:AN,AN219)</f>
        <v>23</v>
      </c>
      <c r="AQ219" s="60">
        <f t="shared" si="19"/>
        <v>0.565217391304348</v>
      </c>
      <c r="AR219" s="11">
        <f t="shared" si="20"/>
        <v>1</v>
      </c>
      <c r="AS219" s="61">
        <v>1200</v>
      </c>
      <c r="AT219" s="62">
        <f>VLOOKUP(F219,[9]毕教同事分值收集!B:Y,24,0)</f>
        <v>21</v>
      </c>
      <c r="AU219" s="63">
        <f t="shared" si="21"/>
        <v>1200</v>
      </c>
      <c r="AV219" s="63">
        <f t="shared" si="22"/>
        <v>1200</v>
      </c>
      <c r="AW219" s="63">
        <v>0</v>
      </c>
      <c r="AX219" s="63">
        <f t="shared" si="23"/>
        <v>1200</v>
      </c>
      <c r="AY219" s="65">
        <v>21</v>
      </c>
    </row>
    <row r="220" ht="24" spans="1:51">
      <c r="A220" s="4"/>
      <c r="B220" s="4"/>
      <c r="C220" s="5" t="s">
        <v>340</v>
      </c>
      <c r="D220" s="6">
        <v>217</v>
      </c>
      <c r="E220" s="107" t="s">
        <v>356</v>
      </c>
      <c r="F220" s="8" t="str">
        <f>VLOOKUP(E220,[1]需科室上报名单!$A:$B,2,0)</f>
        <v>7AO371</v>
      </c>
      <c r="G220" s="6" t="str">
        <f>VLOOKUP(F220,[3]需科室上报名单!$B:$I,8,0)</f>
        <v>规培研究生</v>
      </c>
      <c r="H220" s="8" t="str">
        <f>VLOOKUP(F220,[3]需科室上报名单!$B:$D,3,0)</f>
        <v>检验医学科</v>
      </c>
      <c r="I220" s="8" t="str">
        <f>VLOOKUP(F220,[3]需科室上报名单!$B:$F,5,0)</f>
        <v>2022年</v>
      </c>
      <c r="J220" s="31"/>
      <c r="K220" s="111" t="s">
        <v>106</v>
      </c>
      <c r="L220" s="113">
        <v>0</v>
      </c>
      <c r="M220" s="113">
        <v>0</v>
      </c>
      <c r="N220" s="113">
        <v>0</v>
      </c>
      <c r="O220" s="113">
        <v>160</v>
      </c>
      <c r="P220" s="114">
        <v>0</v>
      </c>
      <c r="Q220" s="114">
        <v>0</v>
      </c>
      <c r="R220" s="114">
        <v>0</v>
      </c>
      <c r="S220" s="114">
        <v>0</v>
      </c>
      <c r="T220" s="114">
        <v>0</v>
      </c>
      <c r="U220" s="115">
        <v>0</v>
      </c>
      <c r="V220" s="44">
        <f>VLOOKUP(F220,[9]毕教同事分值收集!B:X,23,0)</f>
        <v>100</v>
      </c>
      <c r="W220" s="116">
        <v>0</v>
      </c>
      <c r="X220" s="116">
        <v>80</v>
      </c>
      <c r="Y220" s="117">
        <v>60</v>
      </c>
      <c r="Z220" s="116">
        <v>120</v>
      </c>
      <c r="AA220" s="118">
        <v>0</v>
      </c>
      <c r="AB220" s="54">
        <f>VLOOKUP(F220,[9]毕教同事分值收集!B:R,17,0)</f>
        <v>0</v>
      </c>
      <c r="AC220" s="54">
        <f>VLOOKUP(F220,[9]毕教同事分值收集!B:T,19,0)</f>
        <v>0</v>
      </c>
      <c r="AD220" s="54">
        <f>VLOOKUP(F220,[9]毕教同事分值收集!B:V,21,0)</f>
        <v>0</v>
      </c>
      <c r="AE220" s="54">
        <f>VLOOKUP(F220,[9]毕教同事分值收集!B:Q,16,0)</f>
        <v>0</v>
      </c>
      <c r="AF220" s="54">
        <f>VLOOKUP(F220,[9]毕教同事分值收集!B:P,15,0)</f>
        <v>60</v>
      </c>
      <c r="AG220" s="54">
        <f>VLOOKUP(F220,[6]毕教同事分值收集!$B:$M,12,0)</f>
        <v>-20</v>
      </c>
      <c r="AH220" s="54">
        <v>0</v>
      </c>
      <c r="AI220" s="54">
        <v>0</v>
      </c>
      <c r="AJ220" s="54">
        <v>0</v>
      </c>
      <c r="AK220" s="54">
        <v>0</v>
      </c>
      <c r="AL220" s="54">
        <v>0</v>
      </c>
      <c r="AM220" s="58">
        <f t="shared" si="18"/>
        <v>560</v>
      </c>
      <c r="AN220" s="54" t="str">
        <f>VLOOKUP(H220,'[2]最终 公布版'!$F:$AL,33,0)</f>
        <v>检验医学科</v>
      </c>
      <c r="AO220" s="59">
        <f>SUMPRODUCT(($AN$4:$AN$1113=AN220)*($AM$4:$AM$1113&gt;AM220))+1</f>
        <v>16</v>
      </c>
      <c r="AP220" s="11">
        <f>COUNTIF(AN:AN,AN220)</f>
        <v>23</v>
      </c>
      <c r="AQ220" s="60">
        <f t="shared" si="19"/>
        <v>0.695652173913043</v>
      </c>
      <c r="AR220" s="11">
        <f t="shared" si="20"/>
        <v>0.75</v>
      </c>
      <c r="AS220" s="61">
        <v>1200</v>
      </c>
      <c r="AT220" s="62">
        <f>VLOOKUP(F220,[9]毕教同事分值收集!B:Y,24,0)</f>
        <v>21</v>
      </c>
      <c r="AU220" s="63">
        <f t="shared" si="21"/>
        <v>900</v>
      </c>
      <c r="AV220" s="63">
        <f t="shared" si="22"/>
        <v>900</v>
      </c>
      <c r="AW220" s="63">
        <v>0</v>
      </c>
      <c r="AX220" s="63">
        <f t="shared" si="23"/>
        <v>900</v>
      </c>
      <c r="AY220" s="65">
        <v>21</v>
      </c>
    </row>
    <row r="221" ht="24" spans="1:51">
      <c r="A221" s="4"/>
      <c r="B221" s="4"/>
      <c r="C221" s="5" t="s">
        <v>340</v>
      </c>
      <c r="D221" s="6">
        <v>219</v>
      </c>
      <c r="E221" s="107" t="s">
        <v>357</v>
      </c>
      <c r="F221" s="8" t="str">
        <f>VLOOKUP(E221,[1]需科室上报名单!$A:$B,2,0)</f>
        <v>7AO370</v>
      </c>
      <c r="G221" s="6" t="str">
        <f>VLOOKUP(F221,[3]需科室上报名单!$B:$I,8,0)</f>
        <v>规培研究生</v>
      </c>
      <c r="H221" s="8" t="str">
        <f>VLOOKUP(F221,[3]需科室上报名单!$B:$D,3,0)</f>
        <v>检验医学科</v>
      </c>
      <c r="I221" s="8" t="str">
        <f>VLOOKUP(F221,[3]需科室上报名单!$B:$F,5,0)</f>
        <v>2022年</v>
      </c>
      <c r="J221" s="31"/>
      <c r="K221" s="111" t="s">
        <v>106</v>
      </c>
      <c r="L221" s="113">
        <v>0</v>
      </c>
      <c r="M221" s="113">
        <v>0</v>
      </c>
      <c r="N221" s="113">
        <v>0</v>
      </c>
      <c r="O221" s="113">
        <v>160</v>
      </c>
      <c r="P221" s="114">
        <v>0</v>
      </c>
      <c r="Q221" s="114">
        <v>0</v>
      </c>
      <c r="R221" s="114">
        <v>0</v>
      </c>
      <c r="S221" s="114">
        <v>0</v>
      </c>
      <c r="T221" s="114">
        <v>0</v>
      </c>
      <c r="U221" s="115">
        <v>0</v>
      </c>
      <c r="V221" s="44">
        <f>VLOOKUP(F221,[9]毕教同事分值收集!B:X,23,0)</f>
        <v>100</v>
      </c>
      <c r="W221" s="116">
        <v>0</v>
      </c>
      <c r="X221" s="116">
        <v>80</v>
      </c>
      <c r="Y221" s="117">
        <v>60</v>
      </c>
      <c r="Z221" s="116">
        <v>120</v>
      </c>
      <c r="AA221" s="118">
        <v>0</v>
      </c>
      <c r="AB221" s="54">
        <f>VLOOKUP(F221,[9]毕教同事分值收集!B:R,17,0)</f>
        <v>0</v>
      </c>
      <c r="AC221" s="54">
        <f>VLOOKUP(F221,[9]毕教同事分值收集!B:T,19,0)</f>
        <v>0</v>
      </c>
      <c r="AD221" s="54">
        <f>VLOOKUP(F221,[9]毕教同事分值收集!B:V,21,0)</f>
        <v>0</v>
      </c>
      <c r="AE221" s="54">
        <f>VLOOKUP(F221,[9]毕教同事分值收集!B:Q,16,0)</f>
        <v>0</v>
      </c>
      <c r="AF221" s="54">
        <f>VLOOKUP(F221,[9]毕教同事分值收集!B:P,15,0)</f>
        <v>40</v>
      </c>
      <c r="AG221" s="54">
        <f>VLOOKUP(F221,[6]毕教同事分值收集!$B:$M,12,0)</f>
        <v>0</v>
      </c>
      <c r="AH221" s="54">
        <v>0</v>
      </c>
      <c r="AI221" s="54">
        <v>0</v>
      </c>
      <c r="AJ221" s="54">
        <v>0</v>
      </c>
      <c r="AK221" s="54">
        <v>0</v>
      </c>
      <c r="AL221" s="54">
        <v>0</v>
      </c>
      <c r="AM221" s="58">
        <f t="shared" si="18"/>
        <v>560</v>
      </c>
      <c r="AN221" s="54" t="str">
        <f>VLOOKUP(H221,'[2]最终 公布版'!$F:$AL,33,0)</f>
        <v>检验医学科</v>
      </c>
      <c r="AO221" s="59">
        <f>SUMPRODUCT(($AN$4:$AN$1113=AN221)*($AM$4:$AM$1113&gt;AM221))+1</f>
        <v>16</v>
      </c>
      <c r="AP221" s="11">
        <f>COUNTIF(AN:AN,AN221)</f>
        <v>23</v>
      </c>
      <c r="AQ221" s="60">
        <f t="shared" si="19"/>
        <v>0.695652173913043</v>
      </c>
      <c r="AR221" s="11">
        <f t="shared" si="20"/>
        <v>0.75</v>
      </c>
      <c r="AS221" s="61">
        <v>1200</v>
      </c>
      <c r="AT221" s="62">
        <f>VLOOKUP(F221,[9]毕教同事分值收集!B:Y,24,0)</f>
        <v>21</v>
      </c>
      <c r="AU221" s="63">
        <f t="shared" si="21"/>
        <v>900</v>
      </c>
      <c r="AV221" s="63">
        <f t="shared" si="22"/>
        <v>900</v>
      </c>
      <c r="AW221" s="63">
        <v>0</v>
      </c>
      <c r="AX221" s="63">
        <f t="shared" si="23"/>
        <v>900</v>
      </c>
      <c r="AY221" s="65">
        <v>21</v>
      </c>
    </row>
    <row r="222" ht="24" spans="1:51">
      <c r="A222" s="4"/>
      <c r="B222" s="4"/>
      <c r="C222" s="5" t="s">
        <v>340</v>
      </c>
      <c r="D222" s="6">
        <v>214</v>
      </c>
      <c r="E222" s="107" t="s">
        <v>358</v>
      </c>
      <c r="F222" s="8" t="str">
        <f>VLOOKUP(E222,[1]需科室上报名单!$A:$B,2,0)</f>
        <v>7AO377</v>
      </c>
      <c r="G222" s="6" t="str">
        <f>VLOOKUP(F222,[3]需科室上报名单!$B:$I,8,0)</f>
        <v>规培研究生</v>
      </c>
      <c r="H222" s="8" t="str">
        <f>VLOOKUP(F222,[3]需科室上报名单!$B:$D,3,0)</f>
        <v>检验医学科</v>
      </c>
      <c r="I222" s="8" t="str">
        <f>VLOOKUP(F222,[3]需科室上报名单!$B:$F,5,0)</f>
        <v>2022年</v>
      </c>
      <c r="J222" s="31"/>
      <c r="K222" s="111" t="s">
        <v>106</v>
      </c>
      <c r="L222" s="111">
        <v>0</v>
      </c>
      <c r="M222" s="111">
        <v>0</v>
      </c>
      <c r="N222" s="111">
        <v>0</v>
      </c>
      <c r="O222" s="111">
        <v>160</v>
      </c>
      <c r="P222" s="112">
        <v>0</v>
      </c>
      <c r="Q222" s="112">
        <v>0</v>
      </c>
      <c r="R222" s="112">
        <v>0</v>
      </c>
      <c r="S222" s="112">
        <v>0</v>
      </c>
      <c r="T222" s="112">
        <v>0</v>
      </c>
      <c r="U222" s="115">
        <v>0</v>
      </c>
      <c r="V222" s="44">
        <f>VLOOKUP(F222,[9]毕教同事分值收集!B:X,23,0)</f>
        <v>100</v>
      </c>
      <c r="W222" s="116">
        <v>0</v>
      </c>
      <c r="X222" s="116">
        <v>80</v>
      </c>
      <c r="Y222" s="117">
        <v>60</v>
      </c>
      <c r="Z222" s="116">
        <v>120</v>
      </c>
      <c r="AA222" s="118">
        <v>0</v>
      </c>
      <c r="AB222" s="54">
        <f>VLOOKUP(F222,[9]毕教同事分值收集!B:R,17,0)</f>
        <v>0</v>
      </c>
      <c r="AC222" s="54">
        <f>VLOOKUP(F222,[9]毕教同事分值收集!B:T,19,0)</f>
        <v>0</v>
      </c>
      <c r="AD222" s="54">
        <f>VLOOKUP(F222,[9]毕教同事分值收集!B:V,21,0)</f>
        <v>0</v>
      </c>
      <c r="AE222" s="54">
        <f>VLOOKUP(F222,[9]毕教同事分值收集!B:Q,16,0)</f>
        <v>0</v>
      </c>
      <c r="AF222" s="54">
        <f>VLOOKUP(F222,[9]毕教同事分值收集!B:P,15,0)</f>
        <v>80</v>
      </c>
      <c r="AG222" s="54">
        <f>VLOOKUP(F222,[6]毕教同事分值收集!$B:$M,12,0)</f>
        <v>-60</v>
      </c>
      <c r="AH222" s="54">
        <v>0</v>
      </c>
      <c r="AI222" s="54">
        <v>0</v>
      </c>
      <c r="AJ222" s="54">
        <v>0</v>
      </c>
      <c r="AK222" s="54">
        <v>0</v>
      </c>
      <c r="AL222" s="54">
        <v>0</v>
      </c>
      <c r="AM222" s="58">
        <f t="shared" si="18"/>
        <v>540</v>
      </c>
      <c r="AN222" s="54" t="str">
        <f>VLOOKUP(H222,'[2]最终 公布版'!$F:$AL,33,0)</f>
        <v>检验医学科</v>
      </c>
      <c r="AO222" s="59">
        <f>SUMPRODUCT(($AN$4:$AN$1113=AN222)*($AM$4:$AM$1113&gt;AM222))+1</f>
        <v>18</v>
      </c>
      <c r="AP222" s="11">
        <f>COUNTIF(AN:AN,AN222)</f>
        <v>23</v>
      </c>
      <c r="AQ222" s="60">
        <f t="shared" si="19"/>
        <v>0.782608695652174</v>
      </c>
      <c r="AR222" s="11">
        <f t="shared" si="20"/>
        <v>0.75</v>
      </c>
      <c r="AS222" s="61">
        <v>1200</v>
      </c>
      <c r="AT222" s="62">
        <f>VLOOKUP(F222,[9]毕教同事分值收集!B:Y,24,0)</f>
        <v>21</v>
      </c>
      <c r="AU222" s="63">
        <f t="shared" si="21"/>
        <v>900</v>
      </c>
      <c r="AV222" s="63">
        <f t="shared" si="22"/>
        <v>900</v>
      </c>
      <c r="AW222" s="63">
        <v>0</v>
      </c>
      <c r="AX222" s="63">
        <f t="shared" si="23"/>
        <v>900</v>
      </c>
      <c r="AY222" s="65">
        <v>21</v>
      </c>
    </row>
    <row r="223" ht="24" spans="1:51">
      <c r="A223" s="4"/>
      <c r="B223" s="4"/>
      <c r="C223" s="5" t="s">
        <v>340</v>
      </c>
      <c r="D223" s="6">
        <v>215</v>
      </c>
      <c r="E223" s="107" t="s">
        <v>359</v>
      </c>
      <c r="F223" s="8" t="str">
        <f>VLOOKUP(E223,[1]需科室上报名单!$A:$B,2,0)</f>
        <v>7AO376</v>
      </c>
      <c r="G223" s="6" t="str">
        <f>VLOOKUP(F223,[3]需科室上报名单!$B:$I,8,0)</f>
        <v>规培研究生</v>
      </c>
      <c r="H223" s="8" t="str">
        <f>VLOOKUP(F223,[3]需科室上报名单!$B:$D,3,0)</f>
        <v>检验医学科</v>
      </c>
      <c r="I223" s="8" t="str">
        <f>VLOOKUP(F223,[3]需科室上报名单!$B:$F,5,0)</f>
        <v>2022年</v>
      </c>
      <c r="J223" s="31"/>
      <c r="K223" s="111" t="s">
        <v>106</v>
      </c>
      <c r="L223" s="111">
        <v>0</v>
      </c>
      <c r="M223" s="111">
        <v>0</v>
      </c>
      <c r="N223" s="111">
        <v>0</v>
      </c>
      <c r="O223" s="111">
        <v>160</v>
      </c>
      <c r="P223" s="112">
        <v>0</v>
      </c>
      <c r="Q223" s="112">
        <v>0</v>
      </c>
      <c r="R223" s="112">
        <v>0</v>
      </c>
      <c r="S223" s="112">
        <v>0</v>
      </c>
      <c r="T223" s="112">
        <v>0</v>
      </c>
      <c r="U223" s="115">
        <v>0</v>
      </c>
      <c r="V223" s="44">
        <f>VLOOKUP(F223,[9]毕教同事分值收集!B:X,23,0)</f>
        <v>100</v>
      </c>
      <c r="W223" s="116">
        <v>0</v>
      </c>
      <c r="X223" s="116">
        <v>80</v>
      </c>
      <c r="Y223" s="117">
        <v>60</v>
      </c>
      <c r="Z223" s="116">
        <v>120</v>
      </c>
      <c r="AA223" s="118">
        <v>0</v>
      </c>
      <c r="AB223" s="54">
        <f>VLOOKUP(F223,[9]毕教同事分值收集!B:R,17,0)</f>
        <v>0</v>
      </c>
      <c r="AC223" s="54">
        <f>VLOOKUP(F223,[9]毕教同事分值收集!B:T,19,0)</f>
        <v>0</v>
      </c>
      <c r="AD223" s="54">
        <f>VLOOKUP(F223,[9]毕教同事分值收集!B:V,21,0)</f>
        <v>0</v>
      </c>
      <c r="AE223" s="54">
        <f>VLOOKUP(F223,[9]毕教同事分值收集!B:Q,16,0)</f>
        <v>0</v>
      </c>
      <c r="AF223" s="54">
        <f>VLOOKUP(F223,[9]毕教同事分值收集!B:P,15,0)</f>
        <v>80</v>
      </c>
      <c r="AG223" s="54">
        <f>VLOOKUP(F223,[6]毕教同事分值收集!$B:$M,12,0)</f>
        <v>-60</v>
      </c>
      <c r="AH223" s="54">
        <v>0</v>
      </c>
      <c r="AI223" s="54">
        <v>0</v>
      </c>
      <c r="AJ223" s="54">
        <v>0</v>
      </c>
      <c r="AK223" s="54">
        <v>0</v>
      </c>
      <c r="AL223" s="54">
        <v>0</v>
      </c>
      <c r="AM223" s="58">
        <f t="shared" si="18"/>
        <v>540</v>
      </c>
      <c r="AN223" s="54" t="str">
        <f>VLOOKUP(H223,'[2]最终 公布版'!$F:$AL,33,0)</f>
        <v>检验医学科</v>
      </c>
      <c r="AO223" s="59">
        <f>SUMPRODUCT(($AN$4:$AN$1113=AN223)*($AM$4:$AM$1113&gt;AM223))+1</f>
        <v>18</v>
      </c>
      <c r="AP223" s="11">
        <f>COUNTIF(AN:AN,AN223)</f>
        <v>23</v>
      </c>
      <c r="AQ223" s="60">
        <f t="shared" si="19"/>
        <v>0.782608695652174</v>
      </c>
      <c r="AR223" s="11">
        <f t="shared" si="20"/>
        <v>0.75</v>
      </c>
      <c r="AS223" s="61">
        <v>1200</v>
      </c>
      <c r="AT223" s="62">
        <f>VLOOKUP(F223,[9]毕教同事分值收集!B:Y,24,0)</f>
        <v>21</v>
      </c>
      <c r="AU223" s="63">
        <f t="shared" si="21"/>
        <v>900</v>
      </c>
      <c r="AV223" s="63">
        <f t="shared" si="22"/>
        <v>900</v>
      </c>
      <c r="AW223" s="63">
        <v>0</v>
      </c>
      <c r="AX223" s="63">
        <f t="shared" si="23"/>
        <v>900</v>
      </c>
      <c r="AY223" s="65">
        <v>21</v>
      </c>
    </row>
    <row r="224" ht="24" spans="1:51">
      <c r="A224" s="4"/>
      <c r="B224" s="4"/>
      <c r="C224" s="5" t="s">
        <v>340</v>
      </c>
      <c r="D224" s="6">
        <v>220</v>
      </c>
      <c r="E224" s="107" t="s">
        <v>360</v>
      </c>
      <c r="F224" s="8" t="str">
        <f>VLOOKUP(E224,[1]需科室上报名单!$A:$B,2,0)</f>
        <v>7AO375</v>
      </c>
      <c r="G224" s="6" t="str">
        <f>VLOOKUP(F224,[3]需科室上报名单!$B:$I,8,0)</f>
        <v>规培研究生</v>
      </c>
      <c r="H224" s="8" t="str">
        <f>VLOOKUP(F224,[3]需科室上报名单!$B:$D,3,0)</f>
        <v>检验医学科</v>
      </c>
      <c r="I224" s="8" t="str">
        <f>VLOOKUP(F224,[3]需科室上报名单!$B:$F,5,0)</f>
        <v>2022年</v>
      </c>
      <c r="J224" s="31"/>
      <c r="K224" s="111" t="s">
        <v>106</v>
      </c>
      <c r="L224" s="111">
        <v>0</v>
      </c>
      <c r="M224" s="111">
        <v>0</v>
      </c>
      <c r="N224" s="111">
        <v>0</v>
      </c>
      <c r="O224" s="111">
        <v>160</v>
      </c>
      <c r="P224" s="112">
        <v>0</v>
      </c>
      <c r="Q224" s="112">
        <v>0</v>
      </c>
      <c r="R224" s="112">
        <v>0</v>
      </c>
      <c r="S224" s="112">
        <v>0</v>
      </c>
      <c r="T224" s="112">
        <v>0</v>
      </c>
      <c r="U224" s="115">
        <v>0</v>
      </c>
      <c r="V224" s="44">
        <f>VLOOKUP(F224,[9]毕教同事分值收集!B:X,23,0)</f>
        <v>100</v>
      </c>
      <c r="W224" s="116">
        <v>0</v>
      </c>
      <c r="X224" s="116">
        <v>80</v>
      </c>
      <c r="Y224" s="117">
        <v>60</v>
      </c>
      <c r="Z224" s="116">
        <v>120</v>
      </c>
      <c r="AA224" s="118">
        <v>0</v>
      </c>
      <c r="AB224" s="54">
        <f>VLOOKUP(F224,[9]毕教同事分值收集!B:R,17,0)</f>
        <v>0</v>
      </c>
      <c r="AC224" s="54">
        <f>VLOOKUP(F224,[9]毕教同事分值收集!B:T,19,0)</f>
        <v>0</v>
      </c>
      <c r="AD224" s="54">
        <f>VLOOKUP(F224,[9]毕教同事分值收集!B:V,21,0)</f>
        <v>0</v>
      </c>
      <c r="AE224" s="54">
        <f>VLOOKUP(F224,[9]毕教同事分值收集!B:Q,16,0)</f>
        <v>0</v>
      </c>
      <c r="AF224" s="54">
        <f>VLOOKUP(F224,[9]毕教同事分值收集!B:P,15,0)</f>
        <v>20</v>
      </c>
      <c r="AG224" s="54">
        <f>VLOOKUP(F224,[6]毕教同事分值收集!$B:$M,12,0)</f>
        <v>0</v>
      </c>
      <c r="AH224" s="54">
        <v>0</v>
      </c>
      <c r="AI224" s="54">
        <v>0</v>
      </c>
      <c r="AJ224" s="54">
        <v>0</v>
      </c>
      <c r="AK224" s="54">
        <v>0</v>
      </c>
      <c r="AL224" s="54">
        <v>0</v>
      </c>
      <c r="AM224" s="58">
        <f t="shared" si="18"/>
        <v>540</v>
      </c>
      <c r="AN224" s="54" t="str">
        <f>VLOOKUP(H224,'[2]最终 公布版'!$F:$AL,33,0)</f>
        <v>检验医学科</v>
      </c>
      <c r="AO224" s="59">
        <f>SUMPRODUCT(($AN$4:$AN$1113=AN224)*($AM$4:$AM$1113&gt;AM224))+1</f>
        <v>18</v>
      </c>
      <c r="AP224" s="11">
        <f>COUNTIF(AN:AN,AN224)</f>
        <v>23</v>
      </c>
      <c r="AQ224" s="60">
        <f t="shared" si="19"/>
        <v>0.782608695652174</v>
      </c>
      <c r="AR224" s="11">
        <f t="shared" si="20"/>
        <v>0.75</v>
      </c>
      <c r="AS224" s="61">
        <v>1200</v>
      </c>
      <c r="AT224" s="62">
        <f>VLOOKUP(F224,[9]毕教同事分值收集!B:Y,24,0)</f>
        <v>21</v>
      </c>
      <c r="AU224" s="63">
        <f t="shared" si="21"/>
        <v>900</v>
      </c>
      <c r="AV224" s="63">
        <f t="shared" si="22"/>
        <v>900</v>
      </c>
      <c r="AW224" s="63">
        <v>0</v>
      </c>
      <c r="AX224" s="63">
        <f t="shared" si="23"/>
        <v>900</v>
      </c>
      <c r="AY224" s="65">
        <v>21</v>
      </c>
    </row>
    <row r="225" ht="24" spans="1:51">
      <c r="A225" s="4"/>
      <c r="B225" s="4"/>
      <c r="C225" s="5" t="s">
        <v>340</v>
      </c>
      <c r="D225" s="6">
        <v>218</v>
      </c>
      <c r="E225" s="107" t="s">
        <v>361</v>
      </c>
      <c r="F225" s="8" t="str">
        <f>VLOOKUP(E225,[1]需科室上报名单!$A:$B,2,0)</f>
        <v>7AK269</v>
      </c>
      <c r="G225" s="6" t="str">
        <f>VLOOKUP(F225,[3]需科室上报名单!$B:$I,8,0)</f>
        <v>规培研究生</v>
      </c>
      <c r="H225" s="8" t="str">
        <f>VLOOKUP(F225,[3]需科室上报名单!$B:$D,3,0)</f>
        <v>检验医学科</v>
      </c>
      <c r="I225" s="8" t="str">
        <f>VLOOKUP(F225,[3]需科室上报名单!$B:$F,5,0)</f>
        <v>2020年</v>
      </c>
      <c r="J225" s="31"/>
      <c r="K225" s="111" t="s">
        <v>106</v>
      </c>
      <c r="L225" s="111">
        <v>0</v>
      </c>
      <c r="M225" s="111">
        <v>0</v>
      </c>
      <c r="N225" s="111">
        <v>0</v>
      </c>
      <c r="O225" s="111">
        <v>160</v>
      </c>
      <c r="P225" s="112">
        <v>0</v>
      </c>
      <c r="Q225" s="112">
        <v>0</v>
      </c>
      <c r="R225" s="112">
        <v>0</v>
      </c>
      <c r="S225" s="112">
        <v>0</v>
      </c>
      <c r="T225" s="112">
        <v>0</v>
      </c>
      <c r="U225" s="115">
        <v>0</v>
      </c>
      <c r="V225" s="44">
        <f>VLOOKUP(F225,[9]毕教同事分值收集!B:X,23,0)</f>
        <v>100</v>
      </c>
      <c r="W225" s="116">
        <v>0</v>
      </c>
      <c r="X225" s="116">
        <v>20</v>
      </c>
      <c r="Y225" s="117">
        <v>0</v>
      </c>
      <c r="Z225" s="116">
        <v>30</v>
      </c>
      <c r="AA225" s="118">
        <v>0</v>
      </c>
      <c r="AB225" s="54">
        <f>VLOOKUP(F225,[9]毕教同事分值收集!B:R,17,0)</f>
        <v>100</v>
      </c>
      <c r="AC225" s="54">
        <f>VLOOKUP(F225,[9]毕教同事分值收集!B:T,19,0)</f>
        <v>150</v>
      </c>
      <c r="AD225" s="54">
        <f>VLOOKUP(F225,[9]毕教同事分值收集!B:V,21,0)</f>
        <v>0</v>
      </c>
      <c r="AE225" s="54">
        <f>VLOOKUP(F225,[9]毕教同事分值收集!B:Q,16,0)</f>
        <v>0</v>
      </c>
      <c r="AF225" s="54">
        <f>VLOOKUP(F225,[9]毕教同事分值收集!B:P,15,0)</f>
        <v>0</v>
      </c>
      <c r="AG225" s="54">
        <f>VLOOKUP(F225,[6]毕教同事分值收集!$B:$M,12,0)</f>
        <v>-60</v>
      </c>
      <c r="AH225" s="54">
        <v>0</v>
      </c>
      <c r="AI225" s="54">
        <v>0</v>
      </c>
      <c r="AJ225" s="54">
        <v>0</v>
      </c>
      <c r="AK225" s="54">
        <v>0</v>
      </c>
      <c r="AL225" s="54">
        <v>0</v>
      </c>
      <c r="AM225" s="58">
        <f t="shared" si="18"/>
        <v>500</v>
      </c>
      <c r="AN225" s="54" t="str">
        <f>VLOOKUP(H225,'[2]最终 公布版'!$F:$AL,33,0)</f>
        <v>检验医学科</v>
      </c>
      <c r="AO225" s="59">
        <f>SUMPRODUCT(($AN$4:$AN$1113=AN225)*($AM$4:$AM$1113&gt;AM225))+1</f>
        <v>21</v>
      </c>
      <c r="AP225" s="11">
        <f>COUNTIF(AN:AN,AN225)</f>
        <v>23</v>
      </c>
      <c r="AQ225" s="60">
        <f t="shared" si="19"/>
        <v>0.91304347826087</v>
      </c>
      <c r="AR225" s="11">
        <f t="shared" si="20"/>
        <v>0.5</v>
      </c>
      <c r="AS225" s="61">
        <v>1200</v>
      </c>
      <c r="AT225" s="62">
        <f>VLOOKUP(F225,[9]毕教同事分值收集!B:Y,24,0)</f>
        <v>21</v>
      </c>
      <c r="AU225" s="63">
        <f t="shared" si="21"/>
        <v>600</v>
      </c>
      <c r="AV225" s="63">
        <f t="shared" si="22"/>
        <v>600</v>
      </c>
      <c r="AW225" s="63">
        <f>VLOOKUP(F225,[7]涉及需要退费清单!$B:$S,18,0)</f>
        <v>-150</v>
      </c>
      <c r="AX225" s="63">
        <f t="shared" si="23"/>
        <v>450</v>
      </c>
      <c r="AY225" s="65">
        <v>21</v>
      </c>
    </row>
    <row r="226" ht="24" spans="1:51">
      <c r="A226" s="4"/>
      <c r="B226" s="4"/>
      <c r="C226" s="5" t="s">
        <v>340</v>
      </c>
      <c r="D226" s="6">
        <v>221</v>
      </c>
      <c r="E226" s="107" t="s">
        <v>362</v>
      </c>
      <c r="F226" s="8" t="str">
        <f>VLOOKUP(E226,[1]需科室上报名单!$A:$B,2,0)</f>
        <v>7AO374</v>
      </c>
      <c r="G226" s="6" t="str">
        <f>VLOOKUP(F226,[3]需科室上报名单!$B:$I,8,0)</f>
        <v>规培研究生</v>
      </c>
      <c r="H226" s="8" t="str">
        <f>VLOOKUP(F226,[3]需科室上报名单!$B:$D,3,0)</f>
        <v>检验医学科</v>
      </c>
      <c r="I226" s="8" t="str">
        <f>VLOOKUP(F226,[3]需科室上报名单!$B:$F,5,0)</f>
        <v>2022年</v>
      </c>
      <c r="J226" s="31"/>
      <c r="K226" s="111" t="s">
        <v>106</v>
      </c>
      <c r="L226" s="113">
        <v>0</v>
      </c>
      <c r="M226" s="113">
        <v>0</v>
      </c>
      <c r="N226" s="113">
        <v>0</v>
      </c>
      <c r="O226" s="113">
        <v>160</v>
      </c>
      <c r="P226" s="114">
        <v>0</v>
      </c>
      <c r="Q226" s="114">
        <v>0</v>
      </c>
      <c r="R226" s="114">
        <v>0</v>
      </c>
      <c r="S226" s="114">
        <v>0</v>
      </c>
      <c r="T226" s="114">
        <v>0</v>
      </c>
      <c r="U226" s="115">
        <v>0</v>
      </c>
      <c r="V226" s="44">
        <f>VLOOKUP(F226,[9]毕教同事分值收集!B:X,23,0)</f>
        <v>100</v>
      </c>
      <c r="W226" s="116">
        <v>0</v>
      </c>
      <c r="X226" s="116">
        <v>80</v>
      </c>
      <c r="Y226" s="117">
        <v>60</v>
      </c>
      <c r="Z226" s="116">
        <v>120</v>
      </c>
      <c r="AA226" s="118">
        <v>0</v>
      </c>
      <c r="AB226" s="54">
        <f>VLOOKUP(F226,[9]毕教同事分值收集!B:R,17,0)</f>
        <v>0</v>
      </c>
      <c r="AC226" s="54">
        <f>VLOOKUP(F226,[9]毕教同事分值收集!B:T,19,0)</f>
        <v>0</v>
      </c>
      <c r="AD226" s="54">
        <f>VLOOKUP(F226,[9]毕教同事分值收集!B:V,21,0)</f>
        <v>0</v>
      </c>
      <c r="AE226" s="54">
        <f>VLOOKUP(F226,[9]毕教同事分值收集!B:Q,16,0)</f>
        <v>0</v>
      </c>
      <c r="AF226" s="54">
        <f>VLOOKUP(F226,[9]毕教同事分值收集!B:P,15,0)</f>
        <v>0</v>
      </c>
      <c r="AG226" s="54">
        <f>VLOOKUP(F226,[6]毕教同事分值收集!$B:$M,12,0)</f>
        <v>-60</v>
      </c>
      <c r="AH226" s="54">
        <v>0</v>
      </c>
      <c r="AI226" s="54">
        <v>0</v>
      </c>
      <c r="AJ226" s="54">
        <v>0</v>
      </c>
      <c r="AK226" s="54">
        <v>0</v>
      </c>
      <c r="AL226" s="54">
        <v>0</v>
      </c>
      <c r="AM226" s="58">
        <f t="shared" si="18"/>
        <v>460</v>
      </c>
      <c r="AN226" s="54" t="str">
        <f>VLOOKUP(H226,'[2]最终 公布版'!$F:$AL,33,0)</f>
        <v>检验医学科</v>
      </c>
      <c r="AO226" s="59">
        <f>SUMPRODUCT(($AN$4:$AN$1113=AN226)*($AM$4:$AM$1113&gt;AM226))+1</f>
        <v>22</v>
      </c>
      <c r="AP226" s="11">
        <f>COUNTIF(AN:AN,AN226)</f>
        <v>23</v>
      </c>
      <c r="AQ226" s="60">
        <f t="shared" si="19"/>
        <v>0.956521739130435</v>
      </c>
      <c r="AR226" s="11">
        <f t="shared" si="20"/>
        <v>0.5</v>
      </c>
      <c r="AS226" s="61">
        <v>1200</v>
      </c>
      <c r="AT226" s="62">
        <f>VLOOKUP(F226,[9]毕教同事分值收集!B:Y,24,0)</f>
        <v>21</v>
      </c>
      <c r="AU226" s="63">
        <f t="shared" si="21"/>
        <v>600</v>
      </c>
      <c r="AV226" s="63">
        <f t="shared" si="22"/>
        <v>600</v>
      </c>
      <c r="AW226" s="63">
        <v>0</v>
      </c>
      <c r="AX226" s="63">
        <f t="shared" si="23"/>
        <v>600</v>
      </c>
      <c r="AY226" s="65">
        <v>21</v>
      </c>
    </row>
    <row r="227" ht="24" spans="1:51">
      <c r="A227" s="4"/>
      <c r="B227" s="4"/>
      <c r="C227" s="5" t="s">
        <v>340</v>
      </c>
      <c r="D227" s="6">
        <v>222</v>
      </c>
      <c r="E227" s="107" t="s">
        <v>363</v>
      </c>
      <c r="F227" s="8" t="str">
        <f>VLOOKUP(E227,[1]需科室上报名单!$A:$B,2,0)</f>
        <v>7AO372</v>
      </c>
      <c r="G227" s="6" t="str">
        <f>VLOOKUP(F227,[3]需科室上报名单!$B:$I,8,0)</f>
        <v>规培研究生</v>
      </c>
      <c r="H227" s="8" t="str">
        <f>VLOOKUP(F227,[3]需科室上报名单!$B:$D,3,0)</f>
        <v>检验医学科</v>
      </c>
      <c r="I227" s="8" t="str">
        <f>VLOOKUP(F227,[3]需科室上报名单!$B:$F,5,0)</f>
        <v>2022年</v>
      </c>
      <c r="J227" s="31"/>
      <c r="K227" s="111" t="s">
        <v>106</v>
      </c>
      <c r="L227" s="111">
        <v>0</v>
      </c>
      <c r="M227" s="111">
        <v>0</v>
      </c>
      <c r="N227" s="111">
        <v>0</v>
      </c>
      <c r="O227" s="111">
        <v>160</v>
      </c>
      <c r="P227" s="112">
        <v>0</v>
      </c>
      <c r="Q227" s="112">
        <v>0</v>
      </c>
      <c r="R227" s="112">
        <v>0</v>
      </c>
      <c r="S227" s="112">
        <v>0</v>
      </c>
      <c r="T227" s="112">
        <v>0</v>
      </c>
      <c r="U227" s="115">
        <v>0</v>
      </c>
      <c r="V227" s="44">
        <f>VLOOKUP(F227,[9]毕教同事分值收集!B:X,23,0)</f>
        <v>100</v>
      </c>
      <c r="W227" s="116">
        <v>0</v>
      </c>
      <c r="X227" s="116">
        <v>80</v>
      </c>
      <c r="Y227" s="117">
        <v>60</v>
      </c>
      <c r="Z227" s="116">
        <v>90</v>
      </c>
      <c r="AA227" s="118">
        <v>0</v>
      </c>
      <c r="AB227" s="54">
        <f>VLOOKUP(F227,[9]毕教同事分值收集!B:R,17,0)</f>
        <v>0</v>
      </c>
      <c r="AC227" s="54">
        <f>VLOOKUP(F227,[9]毕教同事分值收集!B:T,19,0)</f>
        <v>0</v>
      </c>
      <c r="AD227" s="54">
        <f>VLOOKUP(F227,[9]毕教同事分值收集!B:V,21,0)</f>
        <v>0</v>
      </c>
      <c r="AE227" s="54">
        <f>VLOOKUP(F227,[9]毕教同事分值收集!B:Q,16,0)</f>
        <v>0</v>
      </c>
      <c r="AF227" s="54">
        <f>VLOOKUP(F227,[9]毕教同事分值收集!B:P,15,0)</f>
        <v>20</v>
      </c>
      <c r="AG227" s="54">
        <f>VLOOKUP(F227,[6]毕教同事分值收集!$B:$M,12,0)</f>
        <v>-60</v>
      </c>
      <c r="AH227" s="54">
        <v>0</v>
      </c>
      <c r="AI227" s="54">
        <v>0</v>
      </c>
      <c r="AJ227" s="54">
        <v>0</v>
      </c>
      <c r="AK227" s="54">
        <v>0</v>
      </c>
      <c r="AL227" s="54">
        <v>0</v>
      </c>
      <c r="AM227" s="58">
        <f t="shared" si="18"/>
        <v>450</v>
      </c>
      <c r="AN227" s="54" t="str">
        <f>VLOOKUP(H227,'[2]最终 公布版'!$F:$AL,33,0)</f>
        <v>检验医学科</v>
      </c>
      <c r="AO227" s="59">
        <f>SUMPRODUCT(($AN$4:$AN$1113=AN227)*($AM$4:$AM$1113&gt;AM227))+1</f>
        <v>23</v>
      </c>
      <c r="AP227" s="11">
        <f>COUNTIF(AN:AN,AN227)</f>
        <v>23</v>
      </c>
      <c r="AQ227" s="60">
        <f t="shared" si="19"/>
        <v>1</v>
      </c>
      <c r="AR227" s="11">
        <f t="shared" si="20"/>
        <v>0.5</v>
      </c>
      <c r="AS227" s="61">
        <v>1200</v>
      </c>
      <c r="AT227" s="62">
        <f>VLOOKUP(F227,[9]毕教同事分值收集!B:Y,24,0)</f>
        <v>21</v>
      </c>
      <c r="AU227" s="63">
        <f t="shared" si="21"/>
        <v>600</v>
      </c>
      <c r="AV227" s="63">
        <f t="shared" si="22"/>
        <v>600</v>
      </c>
      <c r="AW227" s="63">
        <v>0</v>
      </c>
      <c r="AX227" s="63">
        <f t="shared" si="23"/>
        <v>600</v>
      </c>
      <c r="AY227" s="65">
        <v>21</v>
      </c>
    </row>
    <row r="228" spans="1:51">
      <c r="A228" s="4"/>
      <c r="B228" s="4"/>
      <c r="C228" s="5" t="s">
        <v>364</v>
      </c>
      <c r="D228" s="6">
        <v>223</v>
      </c>
      <c r="E228" s="108" t="s">
        <v>365</v>
      </c>
      <c r="F228" s="8" t="str">
        <f>VLOOKUP(E228,[1]需科室上报名单!$A:$B,2,0)</f>
        <v>7AM484</v>
      </c>
      <c r="G228" s="6" t="str">
        <f>VLOOKUP(F228,[3]需科室上报名单!$B:$I,8,0)</f>
        <v>规培研究生</v>
      </c>
      <c r="H228" s="8" t="str">
        <f>VLOOKUP(F228,[3]需科室上报名单!$B:$D,3,0)</f>
        <v>精神科</v>
      </c>
      <c r="I228" s="8" t="str">
        <f>VLOOKUP(F228,[3]需科室上报名单!$B:$F,5,0)</f>
        <v>2021年</v>
      </c>
      <c r="J228" s="31"/>
      <c r="K228" s="6" t="s">
        <v>106</v>
      </c>
      <c r="L228" s="6">
        <v>0</v>
      </c>
      <c r="M228" s="6">
        <v>0</v>
      </c>
      <c r="N228" s="36">
        <v>0</v>
      </c>
      <c r="O228" s="6">
        <v>160</v>
      </c>
      <c r="P228" s="30">
        <v>0</v>
      </c>
      <c r="Q228" s="30">
        <v>0</v>
      </c>
      <c r="R228" s="30">
        <v>0</v>
      </c>
      <c r="S228" s="30">
        <v>0</v>
      </c>
      <c r="T228" s="30">
        <v>1</v>
      </c>
      <c r="U228" s="43">
        <v>25</v>
      </c>
      <c r="V228" s="44">
        <f>VLOOKUP(F228,[9]毕教同事分值收集!B:X,23,0)</f>
        <v>100</v>
      </c>
      <c r="W228" s="44">
        <v>10</v>
      </c>
      <c r="X228" s="44">
        <v>80</v>
      </c>
      <c r="Y228" s="44">
        <v>60</v>
      </c>
      <c r="Z228" s="44">
        <v>120</v>
      </c>
      <c r="AA228" s="53">
        <v>80</v>
      </c>
      <c r="AB228" s="54">
        <f>VLOOKUP(F228,[9]毕教同事分值收集!B:R,17,0)</f>
        <v>100</v>
      </c>
      <c r="AC228" s="54">
        <f>VLOOKUP(F228,[9]毕教同事分值收集!B:T,19,0)</f>
        <v>150</v>
      </c>
      <c r="AD228" s="54">
        <f>VLOOKUP(F228,[9]毕教同事分值收集!B:V,21,0)</f>
        <v>100</v>
      </c>
      <c r="AE228" s="54">
        <f>VLOOKUP(F228,[9]毕教同事分值收集!B:Q,16,0)</f>
        <v>20</v>
      </c>
      <c r="AF228" s="54">
        <f>VLOOKUP(F228,[9]毕教同事分值收集!B:P,15,0)</f>
        <v>60</v>
      </c>
      <c r="AG228" s="54">
        <f>VLOOKUP(F228,[6]毕教同事分值收集!$B:$M,12,0)</f>
        <v>0</v>
      </c>
      <c r="AH228" s="54">
        <v>0</v>
      </c>
      <c r="AI228" s="54">
        <v>0</v>
      </c>
      <c r="AJ228" s="54">
        <v>0</v>
      </c>
      <c r="AK228" s="54">
        <v>0</v>
      </c>
      <c r="AL228" s="54">
        <v>0</v>
      </c>
      <c r="AM228" s="58">
        <f t="shared" si="18"/>
        <v>1065</v>
      </c>
      <c r="AN228" s="54" t="str">
        <f>VLOOKUP(H228,'[2]最终 公布版'!$F:$AL,33,0)</f>
        <v>精神科</v>
      </c>
      <c r="AO228" s="59">
        <f>SUMPRODUCT(($AN$4:$AN$1113=AN228)*($AM$4:$AM$1113&gt;AM228))+1</f>
        <v>1</v>
      </c>
      <c r="AP228" s="11">
        <f>COUNTIF(AN:AN,AN228)</f>
        <v>17</v>
      </c>
      <c r="AQ228" s="60">
        <f t="shared" si="19"/>
        <v>0.0588235294117647</v>
      </c>
      <c r="AR228" s="11">
        <f t="shared" si="20"/>
        <v>1.5</v>
      </c>
      <c r="AS228" s="61">
        <v>1200</v>
      </c>
      <c r="AT228" s="62">
        <f>VLOOKUP(F228,[9]毕教同事分值收集!B:Y,24,0)</f>
        <v>21</v>
      </c>
      <c r="AU228" s="63">
        <f t="shared" si="21"/>
        <v>1800</v>
      </c>
      <c r="AV228" s="63">
        <f t="shared" si="22"/>
        <v>1800</v>
      </c>
      <c r="AW228" s="63">
        <v>0</v>
      </c>
      <c r="AX228" s="63">
        <f t="shared" si="23"/>
        <v>1800</v>
      </c>
      <c r="AY228" s="65">
        <v>21</v>
      </c>
    </row>
    <row r="229" spans="1:51">
      <c r="A229" s="4" t="s">
        <v>366</v>
      </c>
      <c r="B229" s="4"/>
      <c r="C229" s="5" t="s">
        <v>364</v>
      </c>
      <c r="D229" s="6">
        <v>225</v>
      </c>
      <c r="E229" s="9" t="s">
        <v>367</v>
      </c>
      <c r="F229" s="8" t="str">
        <f>VLOOKUP(E229,[1]需科室上报名单!$A:$B,2,0)</f>
        <v>727L63</v>
      </c>
      <c r="G229" s="6" t="s">
        <v>104</v>
      </c>
      <c r="H229" s="8" t="str">
        <f>VLOOKUP(F229,[3]需科室上报名单!$B:$D,3,0)</f>
        <v>精神科</v>
      </c>
      <c r="I229" s="8" t="str">
        <f>VLOOKUP(F229,[3]需科室上报名单!$B:$F,5,0)</f>
        <v>2021年</v>
      </c>
      <c r="J229" s="31" t="s">
        <v>368</v>
      </c>
      <c r="K229" s="6" t="s">
        <v>106</v>
      </c>
      <c r="L229" s="6">
        <v>0</v>
      </c>
      <c r="M229" s="6">
        <v>0</v>
      </c>
      <c r="N229" s="36">
        <v>0</v>
      </c>
      <c r="O229" s="6">
        <v>160</v>
      </c>
      <c r="P229" s="30">
        <v>0</v>
      </c>
      <c r="Q229" s="30">
        <v>2</v>
      </c>
      <c r="R229" s="45">
        <v>1</v>
      </c>
      <c r="S229" s="30">
        <v>0</v>
      </c>
      <c r="T229" s="30">
        <v>0</v>
      </c>
      <c r="U229" s="43">
        <v>60</v>
      </c>
      <c r="V229" s="44">
        <f>VLOOKUP(F229,[9]毕教同事分值收集!B:X,23,0)</f>
        <v>100</v>
      </c>
      <c r="W229" s="44">
        <v>10</v>
      </c>
      <c r="X229" s="44">
        <v>60</v>
      </c>
      <c r="Y229" s="44">
        <v>60</v>
      </c>
      <c r="Z229" s="44">
        <v>120</v>
      </c>
      <c r="AA229" s="53">
        <v>60</v>
      </c>
      <c r="AB229" s="54">
        <f>VLOOKUP(F229,[9]毕教同事分值收集!B:R,17,0)</f>
        <v>100</v>
      </c>
      <c r="AC229" s="54">
        <f>VLOOKUP(F229,[9]毕教同事分值收集!B:T,19,0)</f>
        <v>150</v>
      </c>
      <c r="AD229" s="54">
        <f>VLOOKUP(F229,[9]毕教同事分值收集!B:V,21,0)</f>
        <v>100</v>
      </c>
      <c r="AE229" s="54">
        <f>VLOOKUP(F229,[9]毕教同事分值收集!B:Q,16,0)</f>
        <v>0</v>
      </c>
      <c r="AF229" s="54">
        <f>VLOOKUP(F229,[9]毕教同事分值收集!B:P,15,0)</f>
        <v>0</v>
      </c>
      <c r="AG229" s="54">
        <f>VLOOKUP(F229,'[8]0831修改'!$B:$M,12,0)</f>
        <v>0</v>
      </c>
      <c r="AH229" s="54">
        <v>0</v>
      </c>
      <c r="AI229" s="54">
        <v>0</v>
      </c>
      <c r="AJ229" s="54">
        <v>0</v>
      </c>
      <c r="AK229" s="54">
        <v>0</v>
      </c>
      <c r="AL229" s="54">
        <v>0</v>
      </c>
      <c r="AM229" s="58">
        <f t="shared" si="18"/>
        <v>980</v>
      </c>
      <c r="AN229" s="54" t="str">
        <f>VLOOKUP(H229,'[2]最终 公布版'!$F:$AL,33,0)</f>
        <v>精神科</v>
      </c>
      <c r="AO229" s="59">
        <f>SUMPRODUCT(($AN$4:$AN$1113=AN229)*($AM$4:$AM$1113&gt;AM229))+1</f>
        <v>2</v>
      </c>
      <c r="AP229" s="11">
        <f>COUNTIF(AN:AN,AN229)</f>
        <v>17</v>
      </c>
      <c r="AQ229" s="60">
        <f t="shared" si="19"/>
        <v>0.117647058823529</v>
      </c>
      <c r="AR229" s="11">
        <f t="shared" si="20"/>
        <v>1.25</v>
      </c>
      <c r="AS229" s="61">
        <v>1200</v>
      </c>
      <c r="AT229" s="62">
        <f>VLOOKUP(F229,[9]毕教同事分值收集!B:Y,24,0)</f>
        <v>21</v>
      </c>
      <c r="AU229" s="63">
        <f t="shared" si="21"/>
        <v>1500</v>
      </c>
      <c r="AV229" s="63">
        <f t="shared" si="22"/>
        <v>1500</v>
      </c>
      <c r="AW229" s="63">
        <v>0</v>
      </c>
      <c r="AX229" s="63">
        <f t="shared" si="23"/>
        <v>1500</v>
      </c>
      <c r="AY229" s="65">
        <v>21</v>
      </c>
    </row>
    <row r="230" spans="1:51">
      <c r="A230" s="4"/>
      <c r="B230" s="4"/>
      <c r="C230" s="5" t="s">
        <v>364</v>
      </c>
      <c r="D230" s="6">
        <v>224</v>
      </c>
      <c r="E230" s="9" t="s">
        <v>369</v>
      </c>
      <c r="F230" s="8" t="str">
        <f>VLOOKUP(E230,[1]需科室上报名单!$A:$B,2,0)</f>
        <v>726L27</v>
      </c>
      <c r="G230" s="6" t="s">
        <v>104</v>
      </c>
      <c r="H230" s="8" t="str">
        <f>VLOOKUP(F230,[3]需科室上报名单!$B:$D,3,0)</f>
        <v>精神科</v>
      </c>
      <c r="I230" s="8" t="str">
        <f>VLOOKUP(F230,[3]需科室上报名单!$B:$F,5,0)</f>
        <v>2020年</v>
      </c>
      <c r="J230" s="31"/>
      <c r="K230" s="6" t="s">
        <v>106</v>
      </c>
      <c r="L230" s="6">
        <v>0</v>
      </c>
      <c r="M230" s="6">
        <v>0</v>
      </c>
      <c r="N230" s="36">
        <v>0</v>
      </c>
      <c r="O230" s="6">
        <v>160</v>
      </c>
      <c r="P230" s="30">
        <v>0</v>
      </c>
      <c r="Q230" s="30">
        <v>1</v>
      </c>
      <c r="R230" s="45">
        <v>1</v>
      </c>
      <c r="S230" s="30">
        <v>0</v>
      </c>
      <c r="T230" s="30">
        <v>0</v>
      </c>
      <c r="U230" s="43">
        <v>40</v>
      </c>
      <c r="V230" s="44">
        <f>VLOOKUP(F230,[9]毕教同事分值收集!B:X,23,0)</f>
        <v>100</v>
      </c>
      <c r="W230" s="44">
        <v>10</v>
      </c>
      <c r="X230" s="44">
        <v>60</v>
      </c>
      <c r="Y230" s="44">
        <v>60</v>
      </c>
      <c r="Z230" s="44">
        <v>120</v>
      </c>
      <c r="AA230" s="53">
        <v>80</v>
      </c>
      <c r="AB230" s="54">
        <f>VLOOKUP(F230,[9]毕教同事分值收集!B:R,17,0)</f>
        <v>100</v>
      </c>
      <c r="AC230" s="54">
        <f>VLOOKUP(F230,[9]毕教同事分值收集!B:T,19,0)</f>
        <v>150</v>
      </c>
      <c r="AD230" s="54">
        <f>VLOOKUP(F230,[9]毕教同事分值收集!B:V,21,0)</f>
        <v>100</v>
      </c>
      <c r="AE230" s="54">
        <f>VLOOKUP(F230,[9]毕教同事分值收集!B:Q,16,0)</f>
        <v>0</v>
      </c>
      <c r="AF230" s="54">
        <f>VLOOKUP(F230,[9]毕教同事分值收集!B:P,15,0)</f>
        <v>0</v>
      </c>
      <c r="AG230" s="54">
        <f>VLOOKUP(F230,[6]毕教同事分值收集!$B:$M,12,0)</f>
        <v>-60</v>
      </c>
      <c r="AH230" s="54">
        <v>0</v>
      </c>
      <c r="AI230" s="54">
        <v>0</v>
      </c>
      <c r="AJ230" s="54">
        <v>0</v>
      </c>
      <c r="AK230" s="54">
        <v>0</v>
      </c>
      <c r="AL230" s="54">
        <v>0</v>
      </c>
      <c r="AM230" s="58">
        <f t="shared" si="18"/>
        <v>920</v>
      </c>
      <c r="AN230" s="54" t="str">
        <f>VLOOKUP(H230,'[2]最终 公布版'!$F:$AL,33,0)</f>
        <v>精神科</v>
      </c>
      <c r="AO230" s="59">
        <f>SUMPRODUCT(($AN$4:$AN$1113=AN230)*($AM$4:$AM$1113&gt;AM230))+1</f>
        <v>3</v>
      </c>
      <c r="AP230" s="11">
        <f>COUNTIF(AN:AN,AN230)</f>
        <v>17</v>
      </c>
      <c r="AQ230" s="60">
        <f t="shared" si="19"/>
        <v>0.176470588235294</v>
      </c>
      <c r="AR230" s="11">
        <f t="shared" si="20"/>
        <v>1.25</v>
      </c>
      <c r="AS230" s="61">
        <v>1200</v>
      </c>
      <c r="AT230" s="62">
        <f>VLOOKUP(F230,[9]毕教同事分值收集!B:Y,24,0)</f>
        <v>21</v>
      </c>
      <c r="AU230" s="63">
        <f t="shared" si="21"/>
        <v>1500</v>
      </c>
      <c r="AV230" s="63">
        <f t="shared" si="22"/>
        <v>1500</v>
      </c>
      <c r="AW230" s="63">
        <v>0</v>
      </c>
      <c r="AX230" s="63">
        <f t="shared" si="23"/>
        <v>1500</v>
      </c>
      <c r="AY230" s="65">
        <v>21</v>
      </c>
    </row>
    <row r="231" spans="1:51">
      <c r="A231" s="4"/>
      <c r="B231" s="4"/>
      <c r="C231" s="5" t="s">
        <v>364</v>
      </c>
      <c r="D231" s="6">
        <v>226</v>
      </c>
      <c r="E231" s="9" t="s">
        <v>370</v>
      </c>
      <c r="F231" s="8" t="str">
        <f>VLOOKUP(E231,[1]需科室上报名单!$A:$B,2,0)</f>
        <v>727L65</v>
      </c>
      <c r="G231" s="6" t="s">
        <v>104</v>
      </c>
      <c r="H231" s="8" t="str">
        <f>VLOOKUP(F231,[3]需科室上报名单!$B:$D,3,0)</f>
        <v>精神科</v>
      </c>
      <c r="I231" s="8" t="str">
        <f>VLOOKUP(F231,[3]需科室上报名单!$B:$F,5,0)</f>
        <v>2021年</v>
      </c>
      <c r="J231" s="31"/>
      <c r="K231" s="6" t="s">
        <v>106</v>
      </c>
      <c r="L231" s="6">
        <v>0</v>
      </c>
      <c r="M231" s="6">
        <v>0</v>
      </c>
      <c r="N231" s="36">
        <v>0</v>
      </c>
      <c r="O231" s="6">
        <v>160</v>
      </c>
      <c r="P231" s="30">
        <v>0</v>
      </c>
      <c r="Q231" s="30">
        <v>3</v>
      </c>
      <c r="R231" s="45">
        <v>0</v>
      </c>
      <c r="S231" s="30">
        <v>0</v>
      </c>
      <c r="T231" s="30">
        <v>0</v>
      </c>
      <c r="U231" s="43">
        <v>60</v>
      </c>
      <c r="V231" s="44">
        <f>VLOOKUP(F231,[9]毕教同事分值收集!B:X,23,0)</f>
        <v>100</v>
      </c>
      <c r="W231" s="44">
        <v>10</v>
      </c>
      <c r="X231" s="44">
        <v>80</v>
      </c>
      <c r="Y231" s="44">
        <v>60</v>
      </c>
      <c r="Z231" s="44">
        <v>90</v>
      </c>
      <c r="AA231" s="53">
        <v>20</v>
      </c>
      <c r="AB231" s="54">
        <f>VLOOKUP(F231,[9]毕教同事分值收集!B:R,17,0)</f>
        <v>100</v>
      </c>
      <c r="AC231" s="54">
        <f>VLOOKUP(F231,[9]毕教同事分值收集!B:T,19,0)</f>
        <v>150</v>
      </c>
      <c r="AD231" s="54">
        <f>VLOOKUP(F231,[9]毕教同事分值收集!B:V,21,0)</f>
        <v>100</v>
      </c>
      <c r="AE231" s="54">
        <f>VLOOKUP(F231,[9]毕教同事分值收集!B:Q,16,0)</f>
        <v>0</v>
      </c>
      <c r="AF231" s="54">
        <f>VLOOKUP(F231,[9]毕教同事分值收集!B:P,15,0)</f>
        <v>20</v>
      </c>
      <c r="AG231" s="54">
        <f>VLOOKUP(F231,[6]毕教同事分值收集!$B:$M,12,0)</f>
        <v>-40</v>
      </c>
      <c r="AH231" s="54">
        <v>0</v>
      </c>
      <c r="AI231" s="54">
        <v>0</v>
      </c>
      <c r="AJ231" s="54">
        <v>0</v>
      </c>
      <c r="AK231" s="54">
        <v>0</v>
      </c>
      <c r="AL231" s="54">
        <v>0</v>
      </c>
      <c r="AM231" s="58">
        <f t="shared" si="18"/>
        <v>910</v>
      </c>
      <c r="AN231" s="54" t="str">
        <f>VLOOKUP(H231,'[2]最终 公布版'!$F:$AL,33,0)</f>
        <v>精神科</v>
      </c>
      <c r="AO231" s="59">
        <f>SUMPRODUCT(($AN$4:$AN$1113=AN231)*($AM$4:$AM$1113&gt;AM231))+1</f>
        <v>4</v>
      </c>
      <c r="AP231" s="11">
        <f>COUNTIF(AN:AN,AN231)</f>
        <v>17</v>
      </c>
      <c r="AQ231" s="60">
        <f t="shared" si="19"/>
        <v>0.235294117647059</v>
      </c>
      <c r="AR231" s="11">
        <f t="shared" si="20"/>
        <v>1.25</v>
      </c>
      <c r="AS231" s="61">
        <v>1200</v>
      </c>
      <c r="AT231" s="62">
        <f>VLOOKUP(F231,[9]毕教同事分值收集!B:Y,24,0)</f>
        <v>21</v>
      </c>
      <c r="AU231" s="63">
        <f t="shared" si="21"/>
        <v>1500</v>
      </c>
      <c r="AV231" s="63">
        <f t="shared" si="22"/>
        <v>1500</v>
      </c>
      <c r="AW231" s="63">
        <v>0</v>
      </c>
      <c r="AX231" s="63">
        <f t="shared" si="23"/>
        <v>1500</v>
      </c>
      <c r="AY231" s="65">
        <v>21</v>
      </c>
    </row>
    <row r="232" spans="1:51">
      <c r="A232" s="4"/>
      <c r="B232" s="4"/>
      <c r="C232" s="5" t="s">
        <v>364</v>
      </c>
      <c r="D232" s="6">
        <v>229</v>
      </c>
      <c r="E232" s="9" t="s">
        <v>371</v>
      </c>
      <c r="F232" s="8" t="str">
        <f>VLOOKUP(E232,[1]需科室上报名单!$A:$B,2,0)</f>
        <v>726L26</v>
      </c>
      <c r="G232" s="6" t="s">
        <v>104</v>
      </c>
      <c r="H232" s="8" t="str">
        <f>VLOOKUP(F232,[3]需科室上报名单!$B:$D,3,0)</f>
        <v>精神科</v>
      </c>
      <c r="I232" s="8" t="str">
        <f>VLOOKUP(F232,[3]需科室上报名单!$B:$F,5,0)</f>
        <v>2020年</v>
      </c>
      <c r="J232" s="31"/>
      <c r="K232" s="6" t="s">
        <v>106</v>
      </c>
      <c r="L232" s="6">
        <v>0</v>
      </c>
      <c r="M232" s="6">
        <v>0</v>
      </c>
      <c r="N232" s="36">
        <v>0</v>
      </c>
      <c r="O232" s="6">
        <v>160</v>
      </c>
      <c r="P232" s="30">
        <v>0</v>
      </c>
      <c r="Q232" s="30">
        <v>1</v>
      </c>
      <c r="R232" s="30">
        <v>1</v>
      </c>
      <c r="S232" s="30">
        <v>0</v>
      </c>
      <c r="T232" s="30">
        <v>0</v>
      </c>
      <c r="U232" s="43">
        <v>40</v>
      </c>
      <c r="V232" s="44">
        <f>VLOOKUP(F232,[9]毕教同事分值收集!B:X,23,0)</f>
        <v>100</v>
      </c>
      <c r="W232" s="44">
        <v>10</v>
      </c>
      <c r="X232" s="44">
        <v>80</v>
      </c>
      <c r="Y232" s="44">
        <v>60</v>
      </c>
      <c r="Z232" s="44">
        <v>90</v>
      </c>
      <c r="AA232" s="53">
        <v>20</v>
      </c>
      <c r="AB232" s="54">
        <f>VLOOKUP(F232,[9]毕教同事分值收集!B:R,17,0)</f>
        <v>100</v>
      </c>
      <c r="AC232" s="54">
        <f>VLOOKUP(F232,[9]毕教同事分值收集!B:T,19,0)</f>
        <v>150</v>
      </c>
      <c r="AD232" s="54">
        <f>VLOOKUP(F232,[9]毕教同事分值收集!B:V,21,0)</f>
        <v>100</v>
      </c>
      <c r="AE232" s="54">
        <f>VLOOKUP(F232,[9]毕教同事分值收集!B:Q,16,0)</f>
        <v>0</v>
      </c>
      <c r="AF232" s="54">
        <f>VLOOKUP(F232,[9]毕教同事分值收集!B:P,15,0)</f>
        <v>0</v>
      </c>
      <c r="AG232" s="54">
        <f>VLOOKUP(F232,[6]毕教同事分值收集!$B:$M,12,0)</f>
        <v>0</v>
      </c>
      <c r="AH232" s="54">
        <v>0</v>
      </c>
      <c r="AI232" s="54">
        <v>0</v>
      </c>
      <c r="AJ232" s="54">
        <v>0</v>
      </c>
      <c r="AK232" s="54">
        <v>0</v>
      </c>
      <c r="AL232" s="54">
        <v>0</v>
      </c>
      <c r="AM232" s="58">
        <f t="shared" si="18"/>
        <v>910</v>
      </c>
      <c r="AN232" s="54" t="str">
        <f>VLOOKUP(H232,'[2]最终 公布版'!$F:$AL,33,0)</f>
        <v>精神科</v>
      </c>
      <c r="AO232" s="59">
        <f>SUMPRODUCT(($AN$4:$AN$1113=AN232)*($AM$4:$AM$1113&gt;AM232))+1</f>
        <v>4</v>
      </c>
      <c r="AP232" s="11">
        <f>COUNTIF(AN:AN,AN232)</f>
        <v>17</v>
      </c>
      <c r="AQ232" s="60">
        <f t="shared" si="19"/>
        <v>0.235294117647059</v>
      </c>
      <c r="AR232" s="11">
        <f t="shared" si="20"/>
        <v>1.25</v>
      </c>
      <c r="AS232" s="61">
        <v>1200</v>
      </c>
      <c r="AT232" s="62">
        <f>VLOOKUP(F232,[9]毕教同事分值收集!B:Y,24,0)</f>
        <v>21</v>
      </c>
      <c r="AU232" s="63">
        <f t="shared" si="21"/>
        <v>1500</v>
      </c>
      <c r="AV232" s="63">
        <f t="shared" si="22"/>
        <v>1500</v>
      </c>
      <c r="AW232" s="63">
        <v>0</v>
      </c>
      <c r="AX232" s="63">
        <f t="shared" si="23"/>
        <v>1500</v>
      </c>
      <c r="AY232" s="65">
        <v>21</v>
      </c>
    </row>
    <row r="233" spans="1:51">
      <c r="A233" s="4" t="s">
        <v>366</v>
      </c>
      <c r="B233" s="4"/>
      <c r="C233" s="5" t="s">
        <v>364</v>
      </c>
      <c r="D233" s="6">
        <v>228</v>
      </c>
      <c r="E233" s="108" t="s">
        <v>372</v>
      </c>
      <c r="F233" s="8" t="str">
        <f>VLOOKUP(E233,[1]需科室上报名单!$A:$B,2,0)</f>
        <v>7AK439</v>
      </c>
      <c r="G233" s="6" t="str">
        <f>VLOOKUP(F233,[3]需科室上报名单!$B:$I,8,0)</f>
        <v>规培研究生</v>
      </c>
      <c r="H233" s="8" t="str">
        <f>VLOOKUP(F233,[3]需科室上报名单!$B:$D,3,0)</f>
        <v>精神科</v>
      </c>
      <c r="I233" s="8" t="str">
        <f>VLOOKUP(F233,[3]需科室上报名单!$B:$F,5,0)</f>
        <v>2020年</v>
      </c>
      <c r="J233" s="31"/>
      <c r="K233" s="6" t="s">
        <v>106</v>
      </c>
      <c r="L233" s="6">
        <v>0</v>
      </c>
      <c r="M233" s="6">
        <v>0</v>
      </c>
      <c r="N233" s="36">
        <v>0</v>
      </c>
      <c r="O233" s="6">
        <v>160</v>
      </c>
      <c r="P233" s="30">
        <v>0</v>
      </c>
      <c r="Q233" s="30">
        <v>3</v>
      </c>
      <c r="R233" s="30">
        <v>0</v>
      </c>
      <c r="S233" s="30">
        <v>0</v>
      </c>
      <c r="T233" s="30">
        <v>0</v>
      </c>
      <c r="U233" s="43">
        <v>60</v>
      </c>
      <c r="V233" s="44">
        <f>VLOOKUP(F233,[9]毕教同事分值收集!B:X,23,0)</f>
        <v>100</v>
      </c>
      <c r="W233" s="44">
        <v>10</v>
      </c>
      <c r="X233" s="44">
        <v>40</v>
      </c>
      <c r="Y233" s="44">
        <v>30</v>
      </c>
      <c r="Z233" s="44">
        <v>120</v>
      </c>
      <c r="AA233" s="53">
        <v>0</v>
      </c>
      <c r="AB233" s="54">
        <f>VLOOKUP(F233,[9]毕教同事分值收集!B:R,17,0)</f>
        <v>100</v>
      </c>
      <c r="AC233" s="54">
        <f>VLOOKUP(F233,[9]毕教同事分值收集!B:T,19,0)</f>
        <v>150</v>
      </c>
      <c r="AD233" s="54">
        <f>VLOOKUP(F233,[9]毕教同事分值收集!B:V,21,0)</f>
        <v>100</v>
      </c>
      <c r="AE233" s="54">
        <f>VLOOKUP(F233,[9]毕教同事分值收集!B:Q,16,0)</f>
        <v>0</v>
      </c>
      <c r="AF233" s="54">
        <f>VLOOKUP(F233,[9]毕教同事分值收集!B:P,15,0)</f>
        <v>20</v>
      </c>
      <c r="AG233" s="54">
        <f>VLOOKUP(F233,'[8]0831修改'!$B:$M,12,0)</f>
        <v>-40</v>
      </c>
      <c r="AH233" s="54">
        <v>0</v>
      </c>
      <c r="AI233" s="54">
        <v>0</v>
      </c>
      <c r="AJ233" s="54">
        <v>0</v>
      </c>
      <c r="AK233" s="54">
        <f>VLOOKUP(E233,[5]年度业务水平测试结果!$A:$U,21,0)</f>
        <v>50</v>
      </c>
      <c r="AL233" s="54">
        <v>0</v>
      </c>
      <c r="AM233" s="58">
        <f>SUM(L233:O233,U233:AA233,AB233:AK233)</f>
        <v>900</v>
      </c>
      <c r="AN233" s="54" t="str">
        <f>VLOOKUP(H233,'[2]最终 公布版'!$F:$AL,33,0)</f>
        <v>精神科</v>
      </c>
      <c r="AO233" s="59">
        <f>SUMPRODUCT(($AN$4:$AN$1113=AN233)*($AM$4:$AM$1113&gt;AM233))+1</f>
        <v>6</v>
      </c>
      <c r="AP233" s="11">
        <f>COUNTIF(AN:AN,AN233)</f>
        <v>17</v>
      </c>
      <c r="AQ233" s="60">
        <f t="shared" si="19"/>
        <v>0.352941176470588</v>
      </c>
      <c r="AR233" s="11">
        <f t="shared" si="20"/>
        <v>1.25</v>
      </c>
      <c r="AS233" s="61">
        <v>1200</v>
      </c>
      <c r="AT233" s="62">
        <f>VLOOKUP(F233,[9]毕教同事分值收集!B:Y,24,0)</f>
        <v>21</v>
      </c>
      <c r="AU233" s="63">
        <f t="shared" si="21"/>
        <v>1500</v>
      </c>
      <c r="AV233" s="63">
        <f t="shared" si="22"/>
        <v>1500</v>
      </c>
      <c r="AW233" s="63">
        <v>0</v>
      </c>
      <c r="AX233" s="63">
        <f t="shared" si="23"/>
        <v>1500</v>
      </c>
      <c r="AY233" s="65">
        <v>21</v>
      </c>
    </row>
    <row r="234" spans="1:51">
      <c r="A234" s="4"/>
      <c r="B234" s="4"/>
      <c r="C234" s="5" t="s">
        <v>364</v>
      </c>
      <c r="D234" s="6">
        <v>227</v>
      </c>
      <c r="E234" s="108" t="s">
        <v>373</v>
      </c>
      <c r="F234" s="8" t="str">
        <f>VLOOKUP(E234,[1]需科室上报名单!$A:$B,2,0)</f>
        <v>7AM482</v>
      </c>
      <c r="G234" s="6" t="str">
        <f>VLOOKUP(F234,[3]需科室上报名单!$B:$I,8,0)</f>
        <v>规培研究生</v>
      </c>
      <c r="H234" s="8" t="str">
        <f>VLOOKUP(F234,[3]需科室上报名单!$B:$D,3,0)</f>
        <v>精神科</v>
      </c>
      <c r="I234" s="8" t="str">
        <f>VLOOKUP(F234,[3]需科室上报名单!$B:$F,5,0)</f>
        <v>2021年</v>
      </c>
      <c r="J234" s="31"/>
      <c r="K234" s="6" t="s">
        <v>106</v>
      </c>
      <c r="L234" s="6">
        <v>0</v>
      </c>
      <c r="M234" s="6">
        <v>0</v>
      </c>
      <c r="N234" s="36">
        <v>0</v>
      </c>
      <c r="O234" s="6">
        <v>160</v>
      </c>
      <c r="P234" s="30">
        <v>0</v>
      </c>
      <c r="Q234" s="30">
        <v>2</v>
      </c>
      <c r="R234" s="30">
        <v>0</v>
      </c>
      <c r="S234" s="30">
        <v>0</v>
      </c>
      <c r="T234" s="30">
        <v>0</v>
      </c>
      <c r="U234" s="43">
        <v>40</v>
      </c>
      <c r="V234" s="44">
        <f>VLOOKUP(F234,[9]毕教同事分值收集!B:X,23,0)</f>
        <v>100</v>
      </c>
      <c r="W234" s="44">
        <v>10</v>
      </c>
      <c r="X234" s="44">
        <v>80</v>
      </c>
      <c r="Y234" s="44">
        <v>60</v>
      </c>
      <c r="Z234" s="44">
        <v>120</v>
      </c>
      <c r="AA234" s="53">
        <v>20</v>
      </c>
      <c r="AB234" s="54">
        <f>VLOOKUP(F234,[9]毕教同事分值收集!B:R,17,0)</f>
        <v>100</v>
      </c>
      <c r="AC234" s="54">
        <f>VLOOKUP(F234,[9]毕教同事分值收集!B:T,19,0)</f>
        <v>150</v>
      </c>
      <c r="AD234" s="54">
        <f>VLOOKUP(F234,[9]毕教同事分值收集!B:V,21,0)</f>
        <v>100</v>
      </c>
      <c r="AE234" s="54">
        <f>VLOOKUP(F234,[9]毕教同事分值收集!B:Q,16,0)</f>
        <v>0</v>
      </c>
      <c r="AF234" s="54">
        <f>VLOOKUP(F234,[9]毕教同事分值收集!B:P,15,0)</f>
        <v>0</v>
      </c>
      <c r="AG234" s="54">
        <f>VLOOKUP(F234,[6]毕教同事分值收集!$B:$M,12,0)</f>
        <v>-60</v>
      </c>
      <c r="AH234" s="54">
        <v>0</v>
      </c>
      <c r="AI234" s="54">
        <v>0</v>
      </c>
      <c r="AJ234" s="54">
        <v>0</v>
      </c>
      <c r="AK234" s="54">
        <v>0</v>
      </c>
      <c r="AL234" s="54">
        <v>0</v>
      </c>
      <c r="AM234" s="58">
        <f t="shared" ref="AM234:AM297" si="24">SUM(L234:O234,U234:AA234,AB234:AJ234)</f>
        <v>880</v>
      </c>
      <c r="AN234" s="54" t="str">
        <f>VLOOKUP(H234,'[2]最终 公布版'!$F:$AL,33,0)</f>
        <v>精神科</v>
      </c>
      <c r="AO234" s="59">
        <f>SUMPRODUCT(($AN$4:$AN$1113=AN234)*($AM$4:$AM$1113&gt;AM234))+1</f>
        <v>7</v>
      </c>
      <c r="AP234" s="11">
        <f>COUNTIF(AN:AN,AN234)</f>
        <v>17</v>
      </c>
      <c r="AQ234" s="60">
        <f t="shared" si="19"/>
        <v>0.411764705882353</v>
      </c>
      <c r="AR234" s="11">
        <f t="shared" si="20"/>
        <v>1</v>
      </c>
      <c r="AS234" s="61">
        <v>1200</v>
      </c>
      <c r="AT234" s="62">
        <f>VLOOKUP(F234,[9]毕教同事分值收集!B:Y,24,0)</f>
        <v>21</v>
      </c>
      <c r="AU234" s="63">
        <f t="shared" si="21"/>
        <v>1200</v>
      </c>
      <c r="AV234" s="63">
        <f t="shared" si="22"/>
        <v>1200</v>
      </c>
      <c r="AW234" s="63">
        <v>0</v>
      </c>
      <c r="AX234" s="63">
        <f t="shared" si="23"/>
        <v>1200</v>
      </c>
      <c r="AY234" s="65">
        <v>21</v>
      </c>
    </row>
    <row r="235" spans="1:51">
      <c r="A235" s="4"/>
      <c r="B235" s="4"/>
      <c r="C235" s="5" t="s">
        <v>364</v>
      </c>
      <c r="D235" s="6">
        <v>230</v>
      </c>
      <c r="E235" s="7" t="s">
        <v>374</v>
      </c>
      <c r="F235" s="8" t="str">
        <f>VLOOKUP(E235,[1]需科室上报名单!$A:$B,2,0)</f>
        <v>729L78</v>
      </c>
      <c r="G235" s="6" t="s">
        <v>104</v>
      </c>
      <c r="H235" s="8" t="str">
        <f>VLOOKUP(F235,[3]需科室上报名单!$B:$D,3,0)</f>
        <v>精神科</v>
      </c>
      <c r="I235" s="8" t="str">
        <f>VLOOKUP(F235,[3]需科室上报名单!$B:$F,5,0)</f>
        <v>2022年</v>
      </c>
      <c r="J235" s="31"/>
      <c r="K235" s="6" t="s">
        <v>106</v>
      </c>
      <c r="L235" s="6">
        <v>0</v>
      </c>
      <c r="M235" s="6">
        <v>0</v>
      </c>
      <c r="N235" s="36">
        <v>0</v>
      </c>
      <c r="O235" s="6">
        <v>160</v>
      </c>
      <c r="P235" s="30">
        <v>0</v>
      </c>
      <c r="Q235" s="30">
        <v>2</v>
      </c>
      <c r="R235" s="45">
        <v>1</v>
      </c>
      <c r="S235" s="30">
        <v>0</v>
      </c>
      <c r="T235" s="30">
        <v>0</v>
      </c>
      <c r="U235" s="43">
        <v>60</v>
      </c>
      <c r="V235" s="44">
        <f>VLOOKUP(F235,[9]毕教同事分值收集!B:X,23,0)</f>
        <v>100</v>
      </c>
      <c r="W235" s="44">
        <v>10</v>
      </c>
      <c r="X235" s="44">
        <v>60</v>
      </c>
      <c r="Y235" s="44">
        <v>60</v>
      </c>
      <c r="Z235" s="44">
        <v>60</v>
      </c>
      <c r="AA235" s="53">
        <v>20</v>
      </c>
      <c r="AB235" s="54">
        <f>VLOOKUP(F235,[9]毕教同事分值收集!B:R,17,0)</f>
        <v>100</v>
      </c>
      <c r="AC235" s="54">
        <f>VLOOKUP(F235,[9]毕教同事分值收集!B:T,19,0)</f>
        <v>150</v>
      </c>
      <c r="AD235" s="54">
        <f>VLOOKUP(F235,[9]毕教同事分值收集!B:V,21,0)</f>
        <v>100</v>
      </c>
      <c r="AE235" s="54">
        <f>VLOOKUP(F235,[9]毕教同事分值收集!B:Q,16,0)</f>
        <v>0</v>
      </c>
      <c r="AF235" s="54">
        <f>VLOOKUP(F235,[9]毕教同事分值收集!B:P,15,0)</f>
        <v>0</v>
      </c>
      <c r="AG235" s="54">
        <f>VLOOKUP(F235,[6]毕教同事分值收集!$B:$M,12,0)</f>
        <v>0</v>
      </c>
      <c r="AH235" s="54">
        <v>0</v>
      </c>
      <c r="AI235" s="54">
        <v>0</v>
      </c>
      <c r="AJ235" s="54">
        <v>0</v>
      </c>
      <c r="AK235" s="54">
        <v>0</v>
      </c>
      <c r="AL235" s="54">
        <v>0</v>
      </c>
      <c r="AM235" s="58">
        <f t="shared" si="24"/>
        <v>880</v>
      </c>
      <c r="AN235" s="54" t="str">
        <f>VLOOKUP(H235,'[2]最终 公布版'!$F:$AL,33,0)</f>
        <v>精神科</v>
      </c>
      <c r="AO235" s="59">
        <f>SUMPRODUCT(($AN$4:$AN$1113=AN235)*($AM$4:$AM$1113&gt;AM235))+1</f>
        <v>7</v>
      </c>
      <c r="AP235" s="11">
        <f>COUNTIF(AN:AN,AN235)</f>
        <v>17</v>
      </c>
      <c r="AQ235" s="60">
        <f t="shared" si="19"/>
        <v>0.411764705882353</v>
      </c>
      <c r="AR235" s="11">
        <f t="shared" si="20"/>
        <v>1</v>
      </c>
      <c r="AS235" s="61">
        <v>1200</v>
      </c>
      <c r="AT235" s="62">
        <f>VLOOKUP(F235,[9]毕教同事分值收集!B:Y,24,0)</f>
        <v>21</v>
      </c>
      <c r="AU235" s="63">
        <f t="shared" si="21"/>
        <v>1200</v>
      </c>
      <c r="AV235" s="63">
        <f t="shared" si="22"/>
        <v>1200</v>
      </c>
      <c r="AW235" s="63">
        <v>0</v>
      </c>
      <c r="AX235" s="63">
        <f t="shared" si="23"/>
        <v>1200</v>
      </c>
      <c r="AY235" s="65">
        <v>21</v>
      </c>
    </row>
    <row r="236" spans="1:51">
      <c r="A236" s="4"/>
      <c r="B236" s="4"/>
      <c r="C236" s="5" t="s">
        <v>364</v>
      </c>
      <c r="D236" s="6">
        <v>231</v>
      </c>
      <c r="E236" s="108" t="s">
        <v>375</v>
      </c>
      <c r="F236" s="8" t="str">
        <f>VLOOKUP(E236,[1]需科室上报名单!$A:$B,2,0)</f>
        <v>7AK437</v>
      </c>
      <c r="G236" s="6" t="str">
        <f>VLOOKUP(F236,[3]需科室上报名单!$B:$I,8,0)</f>
        <v>规培研究生</v>
      </c>
      <c r="H236" s="8" t="str">
        <f>VLOOKUP(F236,[3]需科室上报名单!$B:$D,3,0)</f>
        <v>精神科</v>
      </c>
      <c r="I236" s="8" t="str">
        <f>VLOOKUP(F236,[3]需科室上报名单!$B:$F,5,0)</f>
        <v>2020年</v>
      </c>
      <c r="J236" s="31"/>
      <c r="K236" s="6" t="s">
        <v>106</v>
      </c>
      <c r="L236" s="6">
        <v>0</v>
      </c>
      <c r="M236" s="6">
        <v>0</v>
      </c>
      <c r="N236" s="36">
        <v>0</v>
      </c>
      <c r="O236" s="6">
        <v>160</v>
      </c>
      <c r="P236" s="30">
        <v>0</v>
      </c>
      <c r="Q236" s="30">
        <v>2</v>
      </c>
      <c r="R236" s="30">
        <v>0</v>
      </c>
      <c r="S236" s="30">
        <v>1</v>
      </c>
      <c r="T236" s="30">
        <v>0</v>
      </c>
      <c r="U236" s="43">
        <v>65</v>
      </c>
      <c r="V236" s="44">
        <f>VLOOKUP(F236,[9]毕教同事分值收集!B:X,23,0)</f>
        <v>100</v>
      </c>
      <c r="W236" s="44">
        <v>0</v>
      </c>
      <c r="X236" s="44">
        <v>40</v>
      </c>
      <c r="Y236" s="44">
        <v>60</v>
      </c>
      <c r="Z236" s="44">
        <v>90</v>
      </c>
      <c r="AA236" s="53">
        <v>0</v>
      </c>
      <c r="AB236" s="54">
        <f>VLOOKUP(F236,[9]毕教同事分值收集!B:R,17,0)</f>
        <v>100</v>
      </c>
      <c r="AC236" s="54">
        <f>VLOOKUP(F236,[9]毕教同事分值收集!B:T,19,0)</f>
        <v>150</v>
      </c>
      <c r="AD236" s="54">
        <f>VLOOKUP(F236,[9]毕教同事分值收集!B:V,21,0)</f>
        <v>100</v>
      </c>
      <c r="AE236" s="54">
        <f>VLOOKUP(F236,[9]毕教同事分值收集!B:Q,16,0)</f>
        <v>0</v>
      </c>
      <c r="AF236" s="54">
        <f>VLOOKUP(F236,[9]毕教同事分值收集!B:P,15,0)</f>
        <v>0</v>
      </c>
      <c r="AG236" s="54">
        <f>VLOOKUP(F236,[6]毕教同事分值收集!$B:$M,12,0)</f>
        <v>-60</v>
      </c>
      <c r="AH236" s="54">
        <v>0</v>
      </c>
      <c r="AI236" s="54">
        <v>0</v>
      </c>
      <c r="AJ236" s="54">
        <v>0</v>
      </c>
      <c r="AK236" s="54">
        <v>0</v>
      </c>
      <c r="AL236" s="54">
        <v>0</v>
      </c>
      <c r="AM236" s="58">
        <f t="shared" si="24"/>
        <v>805</v>
      </c>
      <c r="AN236" s="54" t="str">
        <f>VLOOKUP(H236,'[2]最终 公布版'!$F:$AL,33,0)</f>
        <v>精神科</v>
      </c>
      <c r="AO236" s="59">
        <f>SUMPRODUCT(($AN$4:$AN$1113=AN236)*($AM$4:$AM$1113&gt;AM236))+1</f>
        <v>9</v>
      </c>
      <c r="AP236" s="11">
        <f>COUNTIF(AN:AN,AN236)</f>
        <v>17</v>
      </c>
      <c r="AQ236" s="60">
        <f t="shared" si="19"/>
        <v>0.529411764705882</v>
      </c>
      <c r="AR236" s="11">
        <f t="shared" si="20"/>
        <v>1</v>
      </c>
      <c r="AS236" s="61">
        <v>1200</v>
      </c>
      <c r="AT236" s="62">
        <f>VLOOKUP(F236,[9]毕教同事分值收集!B:Y,24,0)</f>
        <v>21</v>
      </c>
      <c r="AU236" s="63">
        <f t="shared" si="21"/>
        <v>1200</v>
      </c>
      <c r="AV236" s="63">
        <f t="shared" si="22"/>
        <v>1200</v>
      </c>
      <c r="AW236" s="63">
        <v>0</v>
      </c>
      <c r="AX236" s="63">
        <f t="shared" si="23"/>
        <v>1200</v>
      </c>
      <c r="AY236" s="65">
        <v>21</v>
      </c>
    </row>
    <row r="237" spans="1:51">
      <c r="A237" s="4"/>
      <c r="B237" s="4"/>
      <c r="C237" s="5" t="s">
        <v>364</v>
      </c>
      <c r="D237" s="6">
        <v>232</v>
      </c>
      <c r="E237" s="108" t="s">
        <v>376</v>
      </c>
      <c r="F237" s="8" t="str">
        <f>VLOOKUP(E237,[1]需科室上报名单!$A:$B,2,0)</f>
        <v>7AM483</v>
      </c>
      <c r="G237" s="6" t="str">
        <f>VLOOKUP(F237,[3]需科室上报名单!$B:$I,8,0)</f>
        <v>规培研究生</v>
      </c>
      <c r="H237" s="8" t="str">
        <f>VLOOKUP(F237,[3]需科室上报名单!$B:$D,3,0)</f>
        <v>精神科</v>
      </c>
      <c r="I237" s="8" t="str">
        <f>VLOOKUP(F237,[3]需科室上报名单!$B:$F,5,0)</f>
        <v>2021年</v>
      </c>
      <c r="J237" s="31"/>
      <c r="K237" s="6" t="s">
        <v>106</v>
      </c>
      <c r="L237" s="6">
        <v>0</v>
      </c>
      <c r="M237" s="6">
        <v>0</v>
      </c>
      <c r="N237" s="36">
        <v>0</v>
      </c>
      <c r="O237" s="6">
        <v>160</v>
      </c>
      <c r="P237" s="30">
        <v>0</v>
      </c>
      <c r="Q237" s="30">
        <v>0</v>
      </c>
      <c r="R237" s="30">
        <v>0</v>
      </c>
      <c r="S237" s="30">
        <v>0</v>
      </c>
      <c r="T237" s="30">
        <v>0</v>
      </c>
      <c r="U237" s="43">
        <v>0</v>
      </c>
      <c r="V237" s="44">
        <f>VLOOKUP(F237,[9]毕教同事分值收集!B:X,23,0)</f>
        <v>100</v>
      </c>
      <c r="W237" s="44">
        <v>10</v>
      </c>
      <c r="X237" s="44">
        <v>80</v>
      </c>
      <c r="Y237" s="44">
        <v>60</v>
      </c>
      <c r="Z237" s="44">
        <v>90</v>
      </c>
      <c r="AA237" s="53">
        <v>0</v>
      </c>
      <c r="AB237" s="54">
        <f>VLOOKUP(F237,[9]毕教同事分值收集!B:R,17,0)</f>
        <v>100</v>
      </c>
      <c r="AC237" s="54">
        <f>VLOOKUP(F237,[9]毕教同事分值收集!B:T,19,0)</f>
        <v>150</v>
      </c>
      <c r="AD237" s="54">
        <f>VLOOKUP(F237,[9]毕教同事分值收集!B:V,21,0)</f>
        <v>100</v>
      </c>
      <c r="AE237" s="54">
        <f>VLOOKUP(F237,[9]毕教同事分值收集!B:Q,16,0)</f>
        <v>0</v>
      </c>
      <c r="AF237" s="54">
        <f>VLOOKUP(F237,[9]毕教同事分值收集!B:P,15,0)</f>
        <v>0</v>
      </c>
      <c r="AG237" s="54">
        <f>VLOOKUP(F237,[6]毕教同事分值收集!$B:$M,12,0)</f>
        <v>-60</v>
      </c>
      <c r="AH237" s="54">
        <v>0</v>
      </c>
      <c r="AI237" s="54">
        <v>0</v>
      </c>
      <c r="AJ237" s="54">
        <v>0</v>
      </c>
      <c r="AK237" s="54">
        <v>0</v>
      </c>
      <c r="AL237" s="54">
        <v>0</v>
      </c>
      <c r="AM237" s="58">
        <f t="shared" si="24"/>
        <v>790</v>
      </c>
      <c r="AN237" s="54" t="str">
        <f>VLOOKUP(H237,'[2]最终 公布版'!$F:$AL,33,0)</f>
        <v>精神科</v>
      </c>
      <c r="AO237" s="59">
        <f>SUMPRODUCT(($AN$4:$AN$1113=AN237)*($AM$4:$AM$1113&gt;AM237))+1</f>
        <v>10</v>
      </c>
      <c r="AP237" s="11">
        <f>COUNTIF(AN:AN,AN237)</f>
        <v>17</v>
      </c>
      <c r="AQ237" s="60">
        <f t="shared" si="19"/>
        <v>0.588235294117647</v>
      </c>
      <c r="AR237" s="11">
        <f t="shared" si="20"/>
        <v>1</v>
      </c>
      <c r="AS237" s="61">
        <v>1200</v>
      </c>
      <c r="AT237" s="62">
        <f>VLOOKUP(F237,[9]毕教同事分值收集!B:Y,24,0)</f>
        <v>21</v>
      </c>
      <c r="AU237" s="63">
        <f t="shared" si="21"/>
        <v>1200</v>
      </c>
      <c r="AV237" s="63">
        <f t="shared" si="22"/>
        <v>1200</v>
      </c>
      <c r="AW237" s="63">
        <v>0</v>
      </c>
      <c r="AX237" s="63">
        <f t="shared" si="23"/>
        <v>1200</v>
      </c>
      <c r="AY237" s="65">
        <v>21</v>
      </c>
    </row>
    <row r="238" spans="1:51">
      <c r="A238" s="4"/>
      <c r="B238" s="4"/>
      <c r="C238" s="5" t="s">
        <v>364</v>
      </c>
      <c r="D238" s="6">
        <v>233</v>
      </c>
      <c r="E238" s="108" t="s">
        <v>377</v>
      </c>
      <c r="F238" s="8" t="str">
        <f>VLOOKUP(E238,[1]需科室上报名单!$A:$B,2,0)</f>
        <v>7AM485</v>
      </c>
      <c r="G238" s="6" t="str">
        <f>VLOOKUP(F238,[3]需科室上报名单!$B:$I,8,0)</f>
        <v>规培研究生</v>
      </c>
      <c r="H238" s="8" t="str">
        <f>VLOOKUP(F238,[3]需科室上报名单!$B:$D,3,0)</f>
        <v>精神科</v>
      </c>
      <c r="I238" s="8" t="str">
        <f>VLOOKUP(F238,[3]需科室上报名单!$B:$F,5,0)</f>
        <v>2021年</v>
      </c>
      <c r="J238" s="31"/>
      <c r="K238" s="6" t="s">
        <v>106</v>
      </c>
      <c r="L238" s="6">
        <v>0</v>
      </c>
      <c r="M238" s="6">
        <v>0</v>
      </c>
      <c r="N238" s="36">
        <v>0</v>
      </c>
      <c r="O238" s="6">
        <v>160</v>
      </c>
      <c r="P238" s="30">
        <v>0</v>
      </c>
      <c r="Q238" s="30">
        <v>2</v>
      </c>
      <c r="R238" s="30">
        <v>0</v>
      </c>
      <c r="S238" s="30">
        <v>0</v>
      </c>
      <c r="T238" s="30">
        <v>0</v>
      </c>
      <c r="U238" s="43">
        <v>40</v>
      </c>
      <c r="V238" s="44">
        <f>VLOOKUP(F238,[9]毕教同事分值收集!B:X,23,0)</f>
        <v>100</v>
      </c>
      <c r="W238" s="44">
        <v>10</v>
      </c>
      <c r="X238" s="44">
        <v>80</v>
      </c>
      <c r="Y238" s="44">
        <v>60</v>
      </c>
      <c r="Z238" s="44">
        <v>120</v>
      </c>
      <c r="AA238" s="53">
        <v>20</v>
      </c>
      <c r="AB238" s="54">
        <f>VLOOKUP(F238,[9]毕教同事分值收集!B:R,17,0)</f>
        <v>100</v>
      </c>
      <c r="AC238" s="54">
        <f>VLOOKUP(F238,[9]毕教同事分值收集!B:T,19,0)</f>
        <v>150</v>
      </c>
      <c r="AD238" s="54">
        <f>VLOOKUP(F238,[9]毕教同事分值收集!B:V,21,0)</f>
        <v>0</v>
      </c>
      <c r="AE238" s="54">
        <f>VLOOKUP(F238,[9]毕教同事分值收集!B:Q,16,0)</f>
        <v>0</v>
      </c>
      <c r="AF238" s="54">
        <f>VLOOKUP(F238,[9]毕教同事分值收集!B:P,15,0)</f>
        <v>0</v>
      </c>
      <c r="AG238" s="54">
        <f>VLOOKUP(F238,[6]毕教同事分值收集!$B:$M,12,0)</f>
        <v>-60</v>
      </c>
      <c r="AH238" s="54">
        <v>0</v>
      </c>
      <c r="AI238" s="54">
        <v>0</v>
      </c>
      <c r="AJ238" s="54">
        <v>0</v>
      </c>
      <c r="AK238" s="54">
        <v>0</v>
      </c>
      <c r="AL238" s="54">
        <v>0</v>
      </c>
      <c r="AM238" s="58">
        <f t="shared" si="24"/>
        <v>780</v>
      </c>
      <c r="AN238" s="54" t="str">
        <f>VLOOKUP(H238,'[2]最终 公布版'!$F:$AL,33,0)</f>
        <v>精神科</v>
      </c>
      <c r="AO238" s="59">
        <f>SUMPRODUCT(($AN$4:$AN$1113=AN238)*($AM$4:$AM$1113&gt;AM238))+1</f>
        <v>11</v>
      </c>
      <c r="AP238" s="11">
        <f>COUNTIF(AN:AN,AN238)</f>
        <v>17</v>
      </c>
      <c r="AQ238" s="60">
        <f t="shared" si="19"/>
        <v>0.647058823529412</v>
      </c>
      <c r="AR238" s="11">
        <f t="shared" si="20"/>
        <v>0.75</v>
      </c>
      <c r="AS238" s="61">
        <v>1200</v>
      </c>
      <c r="AT238" s="62">
        <f>VLOOKUP(F238,[9]毕教同事分值收集!B:Y,24,0)</f>
        <v>21</v>
      </c>
      <c r="AU238" s="63">
        <f t="shared" si="21"/>
        <v>900</v>
      </c>
      <c r="AV238" s="63">
        <f t="shared" si="22"/>
        <v>900</v>
      </c>
      <c r="AW238" s="63">
        <v>0</v>
      </c>
      <c r="AX238" s="63">
        <f t="shared" si="23"/>
        <v>900</v>
      </c>
      <c r="AY238" s="65">
        <v>21</v>
      </c>
    </row>
    <row r="239" spans="1:51">
      <c r="A239" s="4"/>
      <c r="B239" s="4"/>
      <c r="C239" s="5" t="s">
        <v>364</v>
      </c>
      <c r="D239" s="6">
        <v>234</v>
      </c>
      <c r="E239" s="108" t="s">
        <v>378</v>
      </c>
      <c r="F239" s="8" t="str">
        <f>VLOOKUP(E239,[1]需科室上报名单!$A:$B,2,0)</f>
        <v>7AO448</v>
      </c>
      <c r="G239" s="6" t="str">
        <f>VLOOKUP(F239,[3]需科室上报名单!$B:$I,8,0)</f>
        <v>规培研究生</v>
      </c>
      <c r="H239" s="8" t="str">
        <f>VLOOKUP(F239,[3]需科室上报名单!$B:$D,3,0)</f>
        <v>精神科</v>
      </c>
      <c r="I239" s="8" t="str">
        <f>VLOOKUP(F239,[3]需科室上报名单!$B:$F,5,0)</f>
        <v>2022年</v>
      </c>
      <c r="J239" s="31"/>
      <c r="K239" s="6" t="s">
        <v>106</v>
      </c>
      <c r="L239" s="6">
        <v>0</v>
      </c>
      <c r="M239" s="6">
        <v>0</v>
      </c>
      <c r="N239" s="36">
        <v>0</v>
      </c>
      <c r="O239" s="6">
        <v>160</v>
      </c>
      <c r="P239" s="30">
        <v>0</v>
      </c>
      <c r="Q239" s="30">
        <v>2</v>
      </c>
      <c r="R239" s="30">
        <v>1</v>
      </c>
      <c r="S239" s="30">
        <v>0</v>
      </c>
      <c r="T239" s="30">
        <v>0</v>
      </c>
      <c r="U239" s="43">
        <v>60</v>
      </c>
      <c r="V239" s="44">
        <f>VLOOKUP(F239,[9]毕教同事分值收集!B:X,23,0)</f>
        <v>100</v>
      </c>
      <c r="W239" s="44">
        <v>10</v>
      </c>
      <c r="X239" s="44">
        <v>80</v>
      </c>
      <c r="Y239" s="44">
        <v>60</v>
      </c>
      <c r="Z239" s="44">
        <v>120</v>
      </c>
      <c r="AA239" s="53">
        <v>80</v>
      </c>
      <c r="AB239" s="54">
        <f>VLOOKUP(F239,[9]毕教同事分值收集!B:R,17,0)</f>
        <v>0</v>
      </c>
      <c r="AC239" s="54">
        <f>VLOOKUP(F239,[9]毕教同事分值收集!B:T,19,0)</f>
        <v>0</v>
      </c>
      <c r="AD239" s="54">
        <f>VLOOKUP(F239,[9]毕教同事分值收集!B:V,21,0)</f>
        <v>0</v>
      </c>
      <c r="AE239" s="54">
        <f>VLOOKUP(F239,[9]毕教同事分值收集!B:Q,16,0)</f>
        <v>40</v>
      </c>
      <c r="AF239" s="54">
        <f>VLOOKUP(F239,[9]毕教同事分值收集!B:P,15,0)</f>
        <v>60</v>
      </c>
      <c r="AG239" s="54">
        <f>VLOOKUP(F239,[6]毕教同事分值收集!$B:$M,12,0)</f>
        <v>-20</v>
      </c>
      <c r="AH239" s="54">
        <v>0</v>
      </c>
      <c r="AI239" s="54">
        <v>0</v>
      </c>
      <c r="AJ239" s="54">
        <v>0</v>
      </c>
      <c r="AK239" s="54">
        <v>0</v>
      </c>
      <c r="AL239" s="54">
        <v>0</v>
      </c>
      <c r="AM239" s="58">
        <f t="shared" si="24"/>
        <v>750</v>
      </c>
      <c r="AN239" s="54" t="str">
        <f>VLOOKUP(H239,'[2]最终 公布版'!$F:$AL,33,0)</f>
        <v>精神科</v>
      </c>
      <c r="AO239" s="59">
        <f>SUMPRODUCT(($AN$4:$AN$1113=AN239)*($AM$4:$AM$1113&gt;AM239))+1</f>
        <v>12</v>
      </c>
      <c r="AP239" s="11">
        <f>COUNTIF(AN:AN,AN239)</f>
        <v>17</v>
      </c>
      <c r="AQ239" s="60">
        <f t="shared" si="19"/>
        <v>0.705882352941177</v>
      </c>
      <c r="AR239" s="11">
        <f t="shared" si="20"/>
        <v>0.75</v>
      </c>
      <c r="AS239" s="61">
        <v>1200</v>
      </c>
      <c r="AT239" s="62">
        <f>VLOOKUP(F239,[9]毕教同事分值收集!B:Y,24,0)</f>
        <v>21</v>
      </c>
      <c r="AU239" s="63">
        <f t="shared" si="21"/>
        <v>900</v>
      </c>
      <c r="AV239" s="63">
        <f t="shared" si="22"/>
        <v>900</v>
      </c>
      <c r="AW239" s="63">
        <v>0</v>
      </c>
      <c r="AX239" s="63">
        <f t="shared" si="23"/>
        <v>900</v>
      </c>
      <c r="AY239" s="65">
        <v>21</v>
      </c>
    </row>
    <row r="240" spans="1:51">
      <c r="A240" s="4"/>
      <c r="B240" s="4"/>
      <c r="C240" s="5" t="s">
        <v>364</v>
      </c>
      <c r="D240" s="6">
        <v>236</v>
      </c>
      <c r="E240" s="108" t="s">
        <v>379</v>
      </c>
      <c r="F240" s="8" t="str">
        <f>VLOOKUP(E240,[1]需科室上报名单!$A:$B,2,0)</f>
        <v>7AO277</v>
      </c>
      <c r="G240" s="6" t="str">
        <f>VLOOKUP(F240,[3]需科室上报名单!$B:$I,8,0)</f>
        <v>规培研究生</v>
      </c>
      <c r="H240" s="8" t="str">
        <f>VLOOKUP(F240,[3]需科室上报名单!$B:$D,3,0)</f>
        <v>精神科</v>
      </c>
      <c r="I240" s="8" t="str">
        <f>VLOOKUP(F240,[3]需科室上报名单!$B:$F,5,0)</f>
        <v>2022年</v>
      </c>
      <c r="J240" s="31"/>
      <c r="K240" s="6" t="s">
        <v>106</v>
      </c>
      <c r="L240" s="6">
        <v>0</v>
      </c>
      <c r="M240" s="6">
        <v>0</v>
      </c>
      <c r="N240" s="36">
        <v>0</v>
      </c>
      <c r="O240" s="6">
        <v>160</v>
      </c>
      <c r="P240" s="30">
        <v>0</v>
      </c>
      <c r="Q240" s="30">
        <v>2</v>
      </c>
      <c r="R240" s="30">
        <v>1</v>
      </c>
      <c r="S240" s="30">
        <v>0</v>
      </c>
      <c r="T240" s="30">
        <v>0</v>
      </c>
      <c r="U240" s="43">
        <v>60</v>
      </c>
      <c r="V240" s="44">
        <f>VLOOKUP(F240,[9]毕教同事分值收集!B:X,23,0)</f>
        <v>100</v>
      </c>
      <c r="W240" s="44">
        <v>10</v>
      </c>
      <c r="X240" s="44">
        <v>80</v>
      </c>
      <c r="Y240" s="44">
        <v>60</v>
      </c>
      <c r="Z240" s="44">
        <v>120</v>
      </c>
      <c r="AA240" s="53">
        <v>0</v>
      </c>
      <c r="AB240" s="54">
        <f>VLOOKUP(F240,[9]毕教同事分值收集!B:R,17,0)</f>
        <v>0</v>
      </c>
      <c r="AC240" s="54">
        <f>VLOOKUP(F240,[9]毕教同事分值收集!B:T,19,0)</f>
        <v>0</v>
      </c>
      <c r="AD240" s="54">
        <f>VLOOKUP(F240,[9]毕教同事分值收集!B:V,21,0)</f>
        <v>0</v>
      </c>
      <c r="AE240" s="54">
        <f>VLOOKUP(F240,[9]毕教同事分值收集!B:Q,16,0)</f>
        <v>0</v>
      </c>
      <c r="AF240" s="54">
        <f>VLOOKUP(F240,[9]毕教同事分值收集!B:P,15,0)</f>
        <v>0</v>
      </c>
      <c r="AG240" s="54">
        <f>VLOOKUP(F240,[6]毕教同事分值收集!$B:$M,12,0)</f>
        <v>0</v>
      </c>
      <c r="AH240" s="54">
        <v>0</v>
      </c>
      <c r="AI240" s="54">
        <v>0</v>
      </c>
      <c r="AJ240" s="54">
        <v>0</v>
      </c>
      <c r="AK240" s="54">
        <v>0</v>
      </c>
      <c r="AL240" s="54">
        <v>0</v>
      </c>
      <c r="AM240" s="58">
        <f t="shared" si="24"/>
        <v>590</v>
      </c>
      <c r="AN240" s="54" t="str">
        <f>VLOOKUP(H240,'[2]最终 公布版'!$F:$AL,33,0)</f>
        <v>精神科</v>
      </c>
      <c r="AO240" s="59">
        <f>SUMPRODUCT(($AN$4:$AN$1113=AN240)*($AM$4:$AM$1113&gt;AM240))+1</f>
        <v>13</v>
      </c>
      <c r="AP240" s="11">
        <f>COUNTIF(AN:AN,AN240)</f>
        <v>17</v>
      </c>
      <c r="AQ240" s="60">
        <f t="shared" si="19"/>
        <v>0.764705882352941</v>
      </c>
      <c r="AR240" s="11">
        <f t="shared" si="20"/>
        <v>0.75</v>
      </c>
      <c r="AS240" s="61">
        <v>1200</v>
      </c>
      <c r="AT240" s="62">
        <f>VLOOKUP(F240,[9]毕教同事分值收集!B:Y,24,0)</f>
        <v>21</v>
      </c>
      <c r="AU240" s="63">
        <f t="shared" si="21"/>
        <v>900</v>
      </c>
      <c r="AV240" s="63">
        <f t="shared" si="22"/>
        <v>900</v>
      </c>
      <c r="AW240" s="63">
        <v>0</v>
      </c>
      <c r="AX240" s="63">
        <f t="shared" si="23"/>
        <v>900</v>
      </c>
      <c r="AY240" s="65">
        <v>21</v>
      </c>
    </row>
    <row r="241" spans="1:51">
      <c r="A241" s="4"/>
      <c r="B241" s="4"/>
      <c r="C241" s="5" t="s">
        <v>157</v>
      </c>
      <c r="D241" s="6">
        <v>237</v>
      </c>
      <c r="E241" s="20" t="s">
        <v>380</v>
      </c>
      <c r="F241" s="8" t="str">
        <f>VLOOKUP(E241,[1]需科室上报名单!$A:$B,2,0)</f>
        <v>7AO445</v>
      </c>
      <c r="G241" s="6" t="str">
        <f>VLOOKUP(F241,[3]需科室上报名单!$B:$I,8,0)</f>
        <v>规培研究生</v>
      </c>
      <c r="H241" s="8" t="str">
        <f>VLOOKUP(F241,[3]需科室上报名单!$B:$D,3,0)</f>
        <v>精神科</v>
      </c>
      <c r="I241" s="8" t="str">
        <f>VLOOKUP(F241,[3]需科室上报名单!$B:$F,5,0)</f>
        <v>2022年</v>
      </c>
      <c r="J241" s="35"/>
      <c r="K241" s="6" t="s">
        <v>106</v>
      </c>
      <c r="L241" s="6">
        <v>0</v>
      </c>
      <c r="M241" s="6">
        <v>0</v>
      </c>
      <c r="N241" s="6">
        <v>0</v>
      </c>
      <c r="O241" s="6">
        <v>160</v>
      </c>
      <c r="P241" s="30">
        <v>0</v>
      </c>
      <c r="Q241" s="48">
        <v>3</v>
      </c>
      <c r="R241" s="48">
        <v>2</v>
      </c>
      <c r="S241" s="30">
        <v>0</v>
      </c>
      <c r="T241" s="30">
        <v>0</v>
      </c>
      <c r="U241" s="43">
        <v>100</v>
      </c>
      <c r="V241" s="44">
        <f>VLOOKUP(F241,[9]毕教同事分值收集!B:X,23,0)</f>
        <v>100</v>
      </c>
      <c r="W241" s="49">
        <v>10</v>
      </c>
      <c r="X241" s="49">
        <v>60</v>
      </c>
      <c r="Y241" s="49">
        <v>60</v>
      </c>
      <c r="Z241" s="49">
        <v>60</v>
      </c>
      <c r="AA241" s="53">
        <v>0</v>
      </c>
      <c r="AB241" s="54">
        <f>VLOOKUP(F241,[9]毕教同事分值收集!B:R,17,0)</f>
        <v>0</v>
      </c>
      <c r="AC241" s="54">
        <f>VLOOKUP(F241,[9]毕教同事分值收集!B:T,19,0)</f>
        <v>0</v>
      </c>
      <c r="AD241" s="54">
        <f>VLOOKUP(F241,[9]毕教同事分值收集!B:V,21,0)</f>
        <v>0</v>
      </c>
      <c r="AE241" s="54">
        <f>VLOOKUP(F241,[9]毕教同事分值收集!B:Q,16,0)</f>
        <v>0</v>
      </c>
      <c r="AF241" s="54">
        <f>VLOOKUP(F241,[9]毕教同事分值收集!B:P,15,0)</f>
        <v>40</v>
      </c>
      <c r="AG241" s="54">
        <f>VLOOKUP(F241,[6]毕教同事分值收集!$B:$M,12,0)</f>
        <v>0</v>
      </c>
      <c r="AH241" s="54">
        <v>0</v>
      </c>
      <c r="AI241" s="54">
        <v>0</v>
      </c>
      <c r="AJ241" s="54">
        <v>0</v>
      </c>
      <c r="AK241" s="54">
        <v>0</v>
      </c>
      <c r="AL241" s="54">
        <v>0</v>
      </c>
      <c r="AM241" s="58">
        <f t="shared" si="24"/>
        <v>590</v>
      </c>
      <c r="AN241" s="54" t="str">
        <f>VLOOKUP(H241,'[2]最终 公布版'!$F:$AL,33,0)</f>
        <v>精神科</v>
      </c>
      <c r="AO241" s="59">
        <f>SUMPRODUCT(($AN$4:$AN$1113=AN241)*($AM$4:$AM$1113&gt;AM241))+1</f>
        <v>13</v>
      </c>
      <c r="AP241" s="11">
        <f>COUNTIF(AN:AN,AN241)</f>
        <v>17</v>
      </c>
      <c r="AQ241" s="60">
        <f t="shared" si="19"/>
        <v>0.764705882352941</v>
      </c>
      <c r="AR241" s="11">
        <f t="shared" si="20"/>
        <v>0.75</v>
      </c>
      <c r="AS241" s="61">
        <v>1200</v>
      </c>
      <c r="AT241" s="62">
        <f>VLOOKUP(F241,[9]毕教同事分值收集!B:Y,24,0)</f>
        <v>21</v>
      </c>
      <c r="AU241" s="63">
        <f t="shared" si="21"/>
        <v>900</v>
      </c>
      <c r="AV241" s="63">
        <f t="shared" si="22"/>
        <v>900</v>
      </c>
      <c r="AW241" s="63">
        <v>0</v>
      </c>
      <c r="AX241" s="63">
        <f t="shared" si="23"/>
        <v>900</v>
      </c>
      <c r="AY241" s="65">
        <v>21</v>
      </c>
    </row>
    <row r="242" spans="1:51">
      <c r="A242" s="4"/>
      <c r="B242" s="4"/>
      <c r="C242" s="5" t="s">
        <v>364</v>
      </c>
      <c r="D242" s="6">
        <v>235</v>
      </c>
      <c r="E242" s="108" t="s">
        <v>381</v>
      </c>
      <c r="F242" s="8" t="str">
        <f>VLOOKUP(E242,[1]需科室上报名单!$A:$B,2,0)</f>
        <v>7AK438</v>
      </c>
      <c r="G242" s="6" t="str">
        <f>VLOOKUP(F242,[3]需科室上报名单!$B:$I,8,0)</f>
        <v>规培研究生</v>
      </c>
      <c r="H242" s="8" t="str">
        <f>VLOOKUP(F242,[3]需科室上报名单!$B:$D,3,0)</f>
        <v>精神科</v>
      </c>
      <c r="I242" s="8" t="str">
        <f>VLOOKUP(F242,[3]需科室上报名单!$B:$F,5,0)</f>
        <v>2020年</v>
      </c>
      <c r="J242" s="31"/>
      <c r="K242" s="6" t="s">
        <v>106</v>
      </c>
      <c r="L242" s="6">
        <v>0</v>
      </c>
      <c r="M242" s="6">
        <v>0</v>
      </c>
      <c r="N242" s="36">
        <v>0</v>
      </c>
      <c r="O242" s="6">
        <v>160</v>
      </c>
      <c r="P242" s="30">
        <v>0</v>
      </c>
      <c r="Q242" s="30">
        <v>1</v>
      </c>
      <c r="R242" s="30">
        <v>1</v>
      </c>
      <c r="S242" s="30">
        <v>0</v>
      </c>
      <c r="T242" s="30">
        <v>0</v>
      </c>
      <c r="U242" s="43">
        <v>40</v>
      </c>
      <c r="V242" s="44">
        <f>VLOOKUP(F242,[9]毕教同事分值收集!B:X,23,0)</f>
        <v>100</v>
      </c>
      <c r="W242" s="44">
        <v>10</v>
      </c>
      <c r="X242" s="44">
        <v>60</v>
      </c>
      <c r="Y242" s="44">
        <v>30</v>
      </c>
      <c r="Z242" s="44">
        <v>90</v>
      </c>
      <c r="AA242" s="53">
        <v>0</v>
      </c>
      <c r="AB242" s="54">
        <f>VLOOKUP(F242,[9]毕教同事分值收集!B:R,17,0)</f>
        <v>100</v>
      </c>
      <c r="AC242" s="54">
        <f>VLOOKUP(F242,[9]毕教同事分值收集!B:T,19,0)</f>
        <v>0</v>
      </c>
      <c r="AD242" s="54">
        <f>VLOOKUP(F242,[9]毕教同事分值收集!B:V,21,0)</f>
        <v>0</v>
      </c>
      <c r="AE242" s="54">
        <f>VLOOKUP(F242,[9]毕教同事分值收集!B:Q,16,0)</f>
        <v>0</v>
      </c>
      <c r="AF242" s="54">
        <f>VLOOKUP(F242,[9]毕教同事分值收集!B:P,15,0)</f>
        <v>0</v>
      </c>
      <c r="AG242" s="54">
        <f>VLOOKUP(F242,[6]毕教同事分值收集!$B:$M,12,0)</f>
        <v>-60</v>
      </c>
      <c r="AH242" s="54">
        <v>0</v>
      </c>
      <c r="AI242" s="54">
        <v>0</v>
      </c>
      <c r="AJ242" s="54">
        <v>0</v>
      </c>
      <c r="AK242" s="54">
        <v>0</v>
      </c>
      <c r="AL242" s="54">
        <v>0</v>
      </c>
      <c r="AM242" s="58">
        <f t="shared" si="24"/>
        <v>530</v>
      </c>
      <c r="AN242" s="54" t="str">
        <f>VLOOKUP(H242,'[2]最终 公布版'!$F:$AL,33,0)</f>
        <v>精神科</v>
      </c>
      <c r="AO242" s="59">
        <f>SUMPRODUCT(($AN$4:$AN$1113=AN242)*($AM$4:$AM$1113&gt;AM242))+1</f>
        <v>15</v>
      </c>
      <c r="AP242" s="11">
        <f>COUNTIF(AN:AN,AN242)</f>
        <v>17</v>
      </c>
      <c r="AQ242" s="60">
        <f t="shared" si="19"/>
        <v>0.882352941176471</v>
      </c>
      <c r="AR242" s="11">
        <f t="shared" si="20"/>
        <v>0.75</v>
      </c>
      <c r="AS242" s="61">
        <v>1200</v>
      </c>
      <c r="AT242" s="62">
        <f>VLOOKUP(F242,[9]毕教同事分值收集!B:Y,24,0)</f>
        <v>21</v>
      </c>
      <c r="AU242" s="63">
        <f t="shared" si="21"/>
        <v>900</v>
      </c>
      <c r="AV242" s="63">
        <f t="shared" si="22"/>
        <v>900</v>
      </c>
      <c r="AW242" s="63">
        <v>0</v>
      </c>
      <c r="AX242" s="63">
        <f t="shared" si="23"/>
        <v>900</v>
      </c>
      <c r="AY242" s="65">
        <v>21</v>
      </c>
    </row>
    <row r="243" spans="1:51">
      <c r="A243" s="4"/>
      <c r="B243" s="4"/>
      <c r="C243" s="5" t="s">
        <v>364</v>
      </c>
      <c r="D243" s="6">
        <v>238</v>
      </c>
      <c r="E243" s="9" t="s">
        <v>382</v>
      </c>
      <c r="F243" s="8" t="str">
        <f>VLOOKUP(E243,[1]需科室上报名单!$A:$B,2,0)</f>
        <v>726L25</v>
      </c>
      <c r="G243" s="6" t="s">
        <v>104</v>
      </c>
      <c r="H243" s="8" t="str">
        <f>VLOOKUP(F243,[3]需科室上报名单!$B:$D,3,0)</f>
        <v>精神科</v>
      </c>
      <c r="I243" s="8" t="str">
        <f>VLOOKUP(F243,[3]需科室上报名单!$B:$F,5,0)</f>
        <v>2020年</v>
      </c>
      <c r="J243" s="31"/>
      <c r="K243" s="6" t="s">
        <v>106</v>
      </c>
      <c r="L243" s="6">
        <v>0</v>
      </c>
      <c r="M243" s="6">
        <v>0</v>
      </c>
      <c r="N243" s="36">
        <v>0</v>
      </c>
      <c r="O243" s="6">
        <v>160</v>
      </c>
      <c r="P243" s="30">
        <v>0</v>
      </c>
      <c r="Q243" s="30">
        <v>2</v>
      </c>
      <c r="R243" s="30">
        <v>0</v>
      </c>
      <c r="S243" s="30">
        <v>0</v>
      </c>
      <c r="T243" s="30">
        <v>0</v>
      </c>
      <c r="U243" s="43">
        <v>40</v>
      </c>
      <c r="V243" s="44">
        <f>VLOOKUP(F243,[9]毕教同事分值收集!B:X,23,0)</f>
        <v>100</v>
      </c>
      <c r="W243" s="44">
        <v>0</v>
      </c>
      <c r="X243" s="44">
        <v>20</v>
      </c>
      <c r="Y243" s="44">
        <v>30</v>
      </c>
      <c r="Z243" s="44">
        <v>90</v>
      </c>
      <c r="AA243" s="53">
        <v>20</v>
      </c>
      <c r="AB243" s="54">
        <f>VLOOKUP(F243,[9]毕教同事分值收集!B:R,17,0)</f>
        <v>0</v>
      </c>
      <c r="AC243" s="54">
        <f>VLOOKUP(F243,[9]毕教同事分值收集!B:T,19,0)</f>
        <v>0</v>
      </c>
      <c r="AD243" s="54">
        <f>VLOOKUP(F243,[9]毕教同事分值收集!B:V,21,0)</f>
        <v>0</v>
      </c>
      <c r="AE243" s="54">
        <f>VLOOKUP(F243,[9]毕教同事分值收集!B:Q,16,0)</f>
        <v>0</v>
      </c>
      <c r="AF243" s="54">
        <f>VLOOKUP(F243,[9]毕教同事分值收集!B:P,15,0)</f>
        <v>0</v>
      </c>
      <c r="AG243" s="54">
        <f>VLOOKUP(F243,[6]毕教同事分值收集!$B:$M,12,0)</f>
        <v>-60</v>
      </c>
      <c r="AH243" s="54">
        <v>0</v>
      </c>
      <c r="AI243" s="54">
        <v>0</v>
      </c>
      <c r="AJ243" s="54">
        <v>0</v>
      </c>
      <c r="AK243" s="54">
        <v>0</v>
      </c>
      <c r="AL243" s="54">
        <v>0</v>
      </c>
      <c r="AM243" s="58">
        <f t="shared" si="24"/>
        <v>400</v>
      </c>
      <c r="AN243" s="54" t="str">
        <f>VLOOKUP(H243,'[2]最终 公布版'!$F:$AL,33,0)</f>
        <v>精神科</v>
      </c>
      <c r="AO243" s="59">
        <f>SUMPRODUCT(($AN$4:$AN$1113=AN243)*($AM$4:$AM$1113&gt;AM243))+1</f>
        <v>16</v>
      </c>
      <c r="AP243" s="11">
        <f>COUNTIF(AN:AN,AN243)</f>
        <v>17</v>
      </c>
      <c r="AQ243" s="60">
        <f t="shared" si="19"/>
        <v>0.941176470588235</v>
      </c>
      <c r="AR243" s="11">
        <f t="shared" si="20"/>
        <v>0.5</v>
      </c>
      <c r="AS243" s="61">
        <v>1200</v>
      </c>
      <c r="AT243" s="62">
        <f>VLOOKUP(F243,[9]毕教同事分值收集!B:Y,24,0)</f>
        <v>21</v>
      </c>
      <c r="AU243" s="63">
        <f t="shared" si="21"/>
        <v>600</v>
      </c>
      <c r="AV243" s="63">
        <f t="shared" si="22"/>
        <v>600</v>
      </c>
      <c r="AW243" s="63">
        <v>0</v>
      </c>
      <c r="AX243" s="63">
        <f t="shared" si="23"/>
        <v>600</v>
      </c>
      <c r="AY243" s="65">
        <v>21</v>
      </c>
    </row>
    <row r="244" spans="1:51">
      <c r="A244" s="4"/>
      <c r="B244" s="4"/>
      <c r="C244" s="5" t="s">
        <v>157</v>
      </c>
      <c r="D244" s="6">
        <v>239</v>
      </c>
      <c r="E244" s="20" t="s">
        <v>383</v>
      </c>
      <c r="F244" s="8" t="str">
        <f>VLOOKUP(E244,[1]需科室上报名单!$A:$B,2,0)</f>
        <v>7AO447</v>
      </c>
      <c r="G244" s="6" t="str">
        <f>VLOOKUP(F244,[3]需科室上报名单!$B:$I,8,0)</f>
        <v>规培研究生</v>
      </c>
      <c r="H244" s="8" t="str">
        <f>VLOOKUP(F244,[3]需科室上报名单!$B:$D,3,0)</f>
        <v>精神科</v>
      </c>
      <c r="I244" s="8" t="str">
        <f>VLOOKUP(F244,[3]需科室上报名单!$B:$F,5,0)</f>
        <v>2022年</v>
      </c>
      <c r="J244" s="35"/>
      <c r="K244" s="6" t="s">
        <v>106</v>
      </c>
      <c r="L244" s="6">
        <v>0</v>
      </c>
      <c r="M244" s="6">
        <v>0</v>
      </c>
      <c r="N244" s="6">
        <v>0</v>
      </c>
      <c r="O244" s="6">
        <v>160</v>
      </c>
      <c r="P244" s="30">
        <v>0</v>
      </c>
      <c r="Q244" s="48">
        <v>2</v>
      </c>
      <c r="R244" s="48">
        <v>2</v>
      </c>
      <c r="S244" s="30">
        <v>1</v>
      </c>
      <c r="T244" s="30">
        <v>0</v>
      </c>
      <c r="U244" s="43">
        <v>105</v>
      </c>
      <c r="V244" s="44">
        <f>VLOOKUP(F244,[9]毕教同事分值收集!B:X,23,0)</f>
        <v>100</v>
      </c>
      <c r="W244" s="49">
        <v>0</v>
      </c>
      <c r="X244" s="49">
        <v>20</v>
      </c>
      <c r="Y244" s="49">
        <v>0</v>
      </c>
      <c r="Z244" s="49">
        <v>30</v>
      </c>
      <c r="AA244" s="53">
        <v>0</v>
      </c>
      <c r="AB244" s="54">
        <f>VLOOKUP(F244,[9]毕教同事分值收集!B:R,17,0)</f>
        <v>0</v>
      </c>
      <c r="AC244" s="54">
        <f>VLOOKUP(F244,[9]毕教同事分值收集!B:T,19,0)</f>
        <v>0</v>
      </c>
      <c r="AD244" s="54">
        <f>VLOOKUP(F244,[9]毕教同事分值收集!B:V,21,0)</f>
        <v>0</v>
      </c>
      <c r="AE244" s="54">
        <f>VLOOKUP(F244,[9]毕教同事分值收集!B:Q,16,0)</f>
        <v>0</v>
      </c>
      <c r="AF244" s="54">
        <f>VLOOKUP(F244,[9]毕教同事分值收集!B:P,15,0)</f>
        <v>0</v>
      </c>
      <c r="AG244" s="54">
        <f>VLOOKUP(F244,[6]毕教同事分值收集!$B:$M,12,0)</f>
        <v>-60</v>
      </c>
      <c r="AH244" s="54">
        <v>0</v>
      </c>
      <c r="AI244" s="54">
        <v>0</v>
      </c>
      <c r="AJ244" s="54">
        <v>0</v>
      </c>
      <c r="AK244" s="54">
        <v>0</v>
      </c>
      <c r="AL244" s="54">
        <v>0</v>
      </c>
      <c r="AM244" s="58">
        <f t="shared" si="24"/>
        <v>355</v>
      </c>
      <c r="AN244" s="54" t="str">
        <f>VLOOKUP(H244,'[2]最终 公布版'!$F:$AL,33,0)</f>
        <v>精神科</v>
      </c>
      <c r="AO244" s="59">
        <f>SUMPRODUCT(($AN$4:$AN$1113=AN244)*($AM$4:$AM$1113&gt;AM244))+1</f>
        <v>17</v>
      </c>
      <c r="AP244" s="11">
        <f>COUNTIF(AN:AN,AN244)</f>
        <v>17</v>
      </c>
      <c r="AQ244" s="60">
        <f t="shared" si="19"/>
        <v>1</v>
      </c>
      <c r="AR244" s="11">
        <f t="shared" si="20"/>
        <v>0.5</v>
      </c>
      <c r="AS244" s="61">
        <v>1200</v>
      </c>
      <c r="AT244" s="62">
        <f>VLOOKUP(F244,[9]毕教同事分值收集!B:Y,24,0)</f>
        <v>21</v>
      </c>
      <c r="AU244" s="63">
        <f t="shared" si="21"/>
        <v>600</v>
      </c>
      <c r="AV244" s="63">
        <f t="shared" si="22"/>
        <v>600</v>
      </c>
      <c r="AW244" s="63">
        <v>0</v>
      </c>
      <c r="AX244" s="63">
        <f t="shared" si="23"/>
        <v>600</v>
      </c>
      <c r="AY244" s="65">
        <v>21</v>
      </c>
    </row>
    <row r="245" ht="24" spans="1:51">
      <c r="A245" s="4"/>
      <c r="B245" s="4"/>
      <c r="C245" s="5" t="s">
        <v>259</v>
      </c>
      <c r="D245" s="6">
        <v>241</v>
      </c>
      <c r="E245" s="109" t="s">
        <v>384</v>
      </c>
      <c r="F245" s="8" t="str">
        <f>VLOOKUP(E245,[1]需科室上报名单!$A:$B,2,0)</f>
        <v>7AM250</v>
      </c>
      <c r="G245" s="6" t="str">
        <f>VLOOKUP(F245,[3]需科室上报名单!$B:$I,8,0)</f>
        <v>规培研究生</v>
      </c>
      <c r="H245" s="8" t="str">
        <f>VLOOKUP(F245,[3]需科室上报名单!$B:$D,3,0)</f>
        <v>康复医学科</v>
      </c>
      <c r="I245" s="8" t="str">
        <f>VLOOKUP(F245,[3]需科室上报名单!$B:$F,5,0)</f>
        <v>2021年</v>
      </c>
      <c r="J245" s="31"/>
      <c r="K245" s="6" t="s">
        <v>106</v>
      </c>
      <c r="L245" s="6">
        <v>0</v>
      </c>
      <c r="M245" s="6">
        <v>0</v>
      </c>
      <c r="N245" s="6">
        <v>0</v>
      </c>
      <c r="O245" s="6">
        <v>160</v>
      </c>
      <c r="P245" s="30">
        <v>0</v>
      </c>
      <c r="Q245" s="30">
        <v>2</v>
      </c>
      <c r="R245" s="30">
        <v>1</v>
      </c>
      <c r="S245" s="30">
        <v>0</v>
      </c>
      <c r="T245" s="30">
        <v>0</v>
      </c>
      <c r="U245" s="43">
        <v>60</v>
      </c>
      <c r="V245" s="44">
        <f>VLOOKUP(F245,[9]毕教同事分值收集!B:X,23,0)</f>
        <v>100</v>
      </c>
      <c r="W245" s="44">
        <v>10</v>
      </c>
      <c r="X245" s="44">
        <v>80</v>
      </c>
      <c r="Y245" s="44">
        <v>60</v>
      </c>
      <c r="Z245" s="44">
        <v>120</v>
      </c>
      <c r="AA245" s="53">
        <v>0</v>
      </c>
      <c r="AB245" s="54">
        <f>VLOOKUP(F245,[9]毕教同事分值收集!B:R,17,0)</f>
        <v>100</v>
      </c>
      <c r="AC245" s="54">
        <f>VLOOKUP(F245,[9]毕教同事分值收集!B:T,19,0)</f>
        <v>150</v>
      </c>
      <c r="AD245" s="54">
        <f>VLOOKUP(F245,[9]毕教同事分值收集!B:V,21,0)</f>
        <v>100</v>
      </c>
      <c r="AE245" s="54">
        <f>VLOOKUP(F245,[9]毕教同事分值收集!B:Q,16,0)</f>
        <v>0</v>
      </c>
      <c r="AF245" s="54">
        <f>VLOOKUP(F245,[9]毕教同事分值收集!B:P,15,0)</f>
        <v>20</v>
      </c>
      <c r="AG245" s="54">
        <f>VLOOKUP(F245,[6]毕教同事分值收集!$B:$M,12,0)</f>
        <v>-20</v>
      </c>
      <c r="AH245" s="54">
        <v>0</v>
      </c>
      <c r="AI245" s="54">
        <v>0</v>
      </c>
      <c r="AJ245" s="54">
        <v>0</v>
      </c>
      <c r="AK245" s="54">
        <v>0</v>
      </c>
      <c r="AL245" s="54">
        <v>0</v>
      </c>
      <c r="AM245" s="58">
        <f t="shared" si="24"/>
        <v>940</v>
      </c>
      <c r="AN245" s="54" t="str">
        <f>VLOOKUP(H245,'[2]最终 公布版'!$F:$AL,33,0)</f>
        <v>康复医学科</v>
      </c>
      <c r="AO245" s="59">
        <f>SUMPRODUCT(($AN$4:$AN$1113=AN245)*($AM$4:$AM$1113&gt;AM245))+1</f>
        <v>1</v>
      </c>
      <c r="AP245" s="11">
        <f>COUNTIF(AN:AN,AN245)</f>
        <v>19</v>
      </c>
      <c r="AQ245" s="60">
        <f t="shared" si="19"/>
        <v>0.0526315789473684</v>
      </c>
      <c r="AR245" s="11">
        <f t="shared" si="20"/>
        <v>1.5</v>
      </c>
      <c r="AS245" s="61">
        <v>1200</v>
      </c>
      <c r="AT245" s="62">
        <f>VLOOKUP(F245,[9]毕教同事分值收集!B:Y,24,0)</f>
        <v>21</v>
      </c>
      <c r="AU245" s="63">
        <f t="shared" si="21"/>
        <v>1800</v>
      </c>
      <c r="AV245" s="63">
        <f t="shared" si="22"/>
        <v>1800</v>
      </c>
      <c r="AW245" s="63">
        <v>0</v>
      </c>
      <c r="AX245" s="63">
        <f t="shared" si="23"/>
        <v>1800</v>
      </c>
      <c r="AY245" s="65">
        <v>21</v>
      </c>
    </row>
    <row r="246" ht="24" spans="1:51">
      <c r="A246" s="4"/>
      <c r="B246" s="4"/>
      <c r="C246" s="5" t="s">
        <v>259</v>
      </c>
      <c r="D246" s="6">
        <v>243</v>
      </c>
      <c r="E246" s="109" t="s">
        <v>385</v>
      </c>
      <c r="F246" s="8" t="str">
        <f>VLOOKUP(E246,[1]需科室上报名单!$A:$B,2,0)</f>
        <v>7AM363</v>
      </c>
      <c r="G246" s="6" t="str">
        <f>VLOOKUP(F246,[3]需科室上报名单!$B:$I,8,0)</f>
        <v>规培研究生</v>
      </c>
      <c r="H246" s="8" t="str">
        <f>VLOOKUP(F246,[3]需科室上报名单!$B:$D,3,0)</f>
        <v>康复医学科</v>
      </c>
      <c r="I246" s="8" t="str">
        <f>VLOOKUP(F246,[3]需科室上报名单!$B:$F,5,0)</f>
        <v>2021年</v>
      </c>
      <c r="J246" s="31"/>
      <c r="K246" s="6" t="s">
        <v>106</v>
      </c>
      <c r="L246" s="6">
        <v>0</v>
      </c>
      <c r="M246" s="6">
        <v>0</v>
      </c>
      <c r="N246" s="6">
        <v>0</v>
      </c>
      <c r="O246" s="6">
        <v>160</v>
      </c>
      <c r="P246" s="30">
        <v>0</v>
      </c>
      <c r="Q246" s="30">
        <v>3</v>
      </c>
      <c r="R246" s="30">
        <v>0</v>
      </c>
      <c r="S246" s="30">
        <v>0</v>
      </c>
      <c r="T246" s="30">
        <v>0</v>
      </c>
      <c r="U246" s="43">
        <v>60</v>
      </c>
      <c r="V246" s="44">
        <f>VLOOKUP(F246,[9]毕教同事分值收集!B:X,23,0)</f>
        <v>100</v>
      </c>
      <c r="W246" s="44">
        <v>10</v>
      </c>
      <c r="X246" s="44">
        <v>80</v>
      </c>
      <c r="Y246" s="44">
        <v>60</v>
      </c>
      <c r="Z246" s="44">
        <v>120</v>
      </c>
      <c r="AA246" s="53">
        <v>0</v>
      </c>
      <c r="AB246" s="54">
        <f>VLOOKUP(F246,[9]毕教同事分值收集!B:R,17,0)</f>
        <v>100</v>
      </c>
      <c r="AC246" s="54">
        <f>VLOOKUP(F246,[9]毕教同事分值收集!B:T,19,0)</f>
        <v>150</v>
      </c>
      <c r="AD246" s="54">
        <f>VLOOKUP(F246,[9]毕教同事分值收集!B:V,21,0)</f>
        <v>100</v>
      </c>
      <c r="AE246" s="54">
        <f>VLOOKUP(F246,[9]毕教同事分值收集!B:Q,16,0)</f>
        <v>0</v>
      </c>
      <c r="AF246" s="54">
        <f>VLOOKUP(F246,[9]毕教同事分值收集!B:P,15,0)</f>
        <v>0</v>
      </c>
      <c r="AG246" s="54">
        <f>VLOOKUP(F246,[6]毕教同事分值收集!$B:$M,12,0)</f>
        <v>0</v>
      </c>
      <c r="AH246" s="54">
        <v>0</v>
      </c>
      <c r="AI246" s="54">
        <v>0</v>
      </c>
      <c r="AJ246" s="54">
        <v>0</v>
      </c>
      <c r="AK246" s="54">
        <v>0</v>
      </c>
      <c r="AL246" s="54">
        <v>0</v>
      </c>
      <c r="AM246" s="58">
        <f t="shared" si="24"/>
        <v>940</v>
      </c>
      <c r="AN246" s="54" t="str">
        <f>VLOOKUP(H246,'[2]最终 公布版'!$F:$AL,33,0)</f>
        <v>康复医学科</v>
      </c>
      <c r="AO246" s="59">
        <f>SUMPRODUCT(($AN$4:$AN$1113=AN246)*($AM$4:$AM$1113&gt;AM246))+1</f>
        <v>1</v>
      </c>
      <c r="AP246" s="11">
        <f>COUNTIF(AN:AN,AN246)</f>
        <v>19</v>
      </c>
      <c r="AQ246" s="60">
        <f t="shared" si="19"/>
        <v>0.0526315789473684</v>
      </c>
      <c r="AR246" s="11">
        <f t="shared" si="20"/>
        <v>1.5</v>
      </c>
      <c r="AS246" s="61">
        <v>1200</v>
      </c>
      <c r="AT246" s="62">
        <f>VLOOKUP(F246,[9]毕教同事分值收集!B:Y,24,0)</f>
        <v>21</v>
      </c>
      <c r="AU246" s="63">
        <f t="shared" si="21"/>
        <v>1800</v>
      </c>
      <c r="AV246" s="63">
        <f t="shared" si="22"/>
        <v>1800</v>
      </c>
      <c r="AW246" s="63">
        <v>0</v>
      </c>
      <c r="AX246" s="63">
        <f t="shared" si="23"/>
        <v>1800</v>
      </c>
      <c r="AY246" s="65">
        <v>21</v>
      </c>
    </row>
    <row r="247" ht="24" spans="1:51">
      <c r="A247" s="4"/>
      <c r="B247" s="4"/>
      <c r="C247" s="5" t="s">
        <v>259</v>
      </c>
      <c r="D247" s="6">
        <v>244</v>
      </c>
      <c r="E247" s="36" t="s">
        <v>386</v>
      </c>
      <c r="F247" s="8" t="str">
        <f>VLOOKUP(E247,[1]需科室上报名单!$A:$B,2,0)</f>
        <v>7AM247</v>
      </c>
      <c r="G247" s="6" t="str">
        <f>VLOOKUP(F247,[3]需科室上报名单!$B:$I,8,0)</f>
        <v>规培研究生</v>
      </c>
      <c r="H247" s="8" t="str">
        <f>VLOOKUP(F247,[3]需科室上报名单!$B:$D,3,0)</f>
        <v>康复医学科</v>
      </c>
      <c r="I247" s="8" t="str">
        <f>VLOOKUP(F247,[3]需科室上报名单!$B:$F,5,0)</f>
        <v>2021年</v>
      </c>
      <c r="J247" s="31"/>
      <c r="K247" s="6" t="s">
        <v>106</v>
      </c>
      <c r="L247" s="6">
        <v>0</v>
      </c>
      <c r="M247" s="6">
        <v>0</v>
      </c>
      <c r="N247" s="6">
        <v>0</v>
      </c>
      <c r="O247" s="6">
        <v>120</v>
      </c>
      <c r="P247" s="30">
        <v>0</v>
      </c>
      <c r="Q247" s="30">
        <v>0</v>
      </c>
      <c r="R247" s="30">
        <v>0</v>
      </c>
      <c r="S247" s="30">
        <v>0</v>
      </c>
      <c r="T247" s="30">
        <v>0</v>
      </c>
      <c r="U247" s="43">
        <v>0</v>
      </c>
      <c r="V247" s="44">
        <f>VLOOKUP(F247,[9]毕教同事分值收集!B:X,23,0)</f>
        <v>100</v>
      </c>
      <c r="W247" s="44">
        <v>10</v>
      </c>
      <c r="X247" s="44">
        <v>80</v>
      </c>
      <c r="Y247" s="44">
        <v>120</v>
      </c>
      <c r="Z247" s="44">
        <v>120</v>
      </c>
      <c r="AA247" s="53">
        <v>0</v>
      </c>
      <c r="AB247" s="54">
        <f>VLOOKUP(F247,[9]毕教同事分值收集!B:R,17,0)</f>
        <v>100</v>
      </c>
      <c r="AC247" s="54">
        <f>VLOOKUP(F247,[9]毕教同事分值收集!B:T,19,0)</f>
        <v>150</v>
      </c>
      <c r="AD247" s="54">
        <f>VLOOKUP(F247,[9]毕教同事分值收集!B:V,21,0)</f>
        <v>100</v>
      </c>
      <c r="AE247" s="54">
        <f>VLOOKUP(F247,[9]毕教同事分值收集!B:Q,16,0)</f>
        <v>0</v>
      </c>
      <c r="AF247" s="54">
        <f>VLOOKUP(F247,[9]毕教同事分值收集!B:P,15,0)</f>
        <v>20</v>
      </c>
      <c r="AG247" s="54">
        <f>VLOOKUP(F247,[6]毕教同事分值收集!$B:$M,12,0)</f>
        <v>0</v>
      </c>
      <c r="AH247" s="54">
        <v>0</v>
      </c>
      <c r="AI247" s="54">
        <v>0</v>
      </c>
      <c r="AJ247" s="54">
        <v>0</v>
      </c>
      <c r="AK247" s="54">
        <v>0</v>
      </c>
      <c r="AL247" s="54">
        <v>0</v>
      </c>
      <c r="AM247" s="58">
        <f t="shared" si="24"/>
        <v>920</v>
      </c>
      <c r="AN247" s="54" t="str">
        <f>VLOOKUP(H247,'[2]最终 公布版'!$F:$AL,33,0)</f>
        <v>康复医学科</v>
      </c>
      <c r="AO247" s="59">
        <f>SUMPRODUCT(($AN$4:$AN$1113=AN247)*($AM$4:$AM$1113&gt;AM247))+1</f>
        <v>3</v>
      </c>
      <c r="AP247" s="11">
        <f>COUNTIF(AN:AN,AN247)</f>
        <v>19</v>
      </c>
      <c r="AQ247" s="60">
        <f t="shared" si="19"/>
        <v>0.157894736842105</v>
      </c>
      <c r="AR247" s="11">
        <f t="shared" si="20"/>
        <v>1.25</v>
      </c>
      <c r="AS247" s="61">
        <v>1200</v>
      </c>
      <c r="AT247" s="62">
        <f>VLOOKUP(F247,[9]毕教同事分值收集!B:Y,24,0)</f>
        <v>21</v>
      </c>
      <c r="AU247" s="63">
        <f t="shared" si="21"/>
        <v>1500</v>
      </c>
      <c r="AV247" s="63">
        <f t="shared" si="22"/>
        <v>1500</v>
      </c>
      <c r="AW247" s="63">
        <v>0</v>
      </c>
      <c r="AX247" s="63">
        <f t="shared" si="23"/>
        <v>1500</v>
      </c>
      <c r="AY247" s="65">
        <v>21</v>
      </c>
    </row>
    <row r="248" ht="24" spans="1:51">
      <c r="A248" s="4"/>
      <c r="B248" s="4"/>
      <c r="C248" s="5" t="s">
        <v>259</v>
      </c>
      <c r="D248" s="6">
        <v>240</v>
      </c>
      <c r="E248" s="109" t="s">
        <v>387</v>
      </c>
      <c r="F248" s="8" t="str">
        <f>VLOOKUP(E248,[1]需科室上报名单!$A:$B,2,0)</f>
        <v>7AM248</v>
      </c>
      <c r="G248" s="6" t="str">
        <f>VLOOKUP(F248,[3]需科室上报名单!$B:$I,8,0)</f>
        <v>规培研究生</v>
      </c>
      <c r="H248" s="8" t="str">
        <f>VLOOKUP(F248,[3]需科室上报名单!$B:$D,3,0)</f>
        <v>康复医学科</v>
      </c>
      <c r="I248" s="8" t="str">
        <f>VLOOKUP(F248,[3]需科室上报名单!$B:$F,5,0)</f>
        <v>2021年</v>
      </c>
      <c r="J248" s="31"/>
      <c r="K248" s="6" t="s">
        <v>106</v>
      </c>
      <c r="L248" s="6">
        <v>0</v>
      </c>
      <c r="M248" s="6">
        <v>0</v>
      </c>
      <c r="N248" s="6">
        <v>0</v>
      </c>
      <c r="O248" s="6">
        <v>160</v>
      </c>
      <c r="P248" s="30">
        <v>0</v>
      </c>
      <c r="Q248" s="30">
        <v>1</v>
      </c>
      <c r="R248" s="30">
        <v>0</v>
      </c>
      <c r="S248" s="30">
        <v>1</v>
      </c>
      <c r="T248" s="30">
        <v>1</v>
      </c>
      <c r="U248" s="43">
        <v>70</v>
      </c>
      <c r="V248" s="44">
        <f>VLOOKUP(F248,[9]毕教同事分值收集!B:X,23,0)</f>
        <v>100</v>
      </c>
      <c r="W248" s="44">
        <v>10</v>
      </c>
      <c r="X248" s="44">
        <v>80</v>
      </c>
      <c r="Y248" s="44">
        <v>60</v>
      </c>
      <c r="Z248" s="44">
        <v>120</v>
      </c>
      <c r="AA248" s="53">
        <v>0</v>
      </c>
      <c r="AB248" s="54">
        <f>VLOOKUP(F248,[9]毕教同事分值收集!B:R,17,0)</f>
        <v>100</v>
      </c>
      <c r="AC248" s="54">
        <f>VLOOKUP(F248,[9]毕教同事分值收集!B:T,19,0)</f>
        <v>150</v>
      </c>
      <c r="AD248" s="54">
        <f>VLOOKUP(F248,[9]毕教同事分值收集!B:V,21,0)</f>
        <v>100</v>
      </c>
      <c r="AE248" s="54">
        <f>VLOOKUP(F248,[9]毕教同事分值收集!B:Q,16,0)</f>
        <v>0</v>
      </c>
      <c r="AF248" s="54">
        <f>VLOOKUP(F248,[9]毕教同事分值收集!B:P,15,0)</f>
        <v>20</v>
      </c>
      <c r="AG248" s="54">
        <f>VLOOKUP(F248,[6]毕教同事分值收集!$B:$M,12,0)</f>
        <v>-60</v>
      </c>
      <c r="AH248" s="54">
        <v>0</v>
      </c>
      <c r="AI248" s="54">
        <v>0</v>
      </c>
      <c r="AJ248" s="54">
        <v>0</v>
      </c>
      <c r="AK248" s="54">
        <v>0</v>
      </c>
      <c r="AL248" s="54">
        <v>0</v>
      </c>
      <c r="AM248" s="58">
        <f t="shared" si="24"/>
        <v>910</v>
      </c>
      <c r="AN248" s="54" t="str">
        <f>VLOOKUP(H248,'[2]最终 公布版'!$F:$AL,33,0)</f>
        <v>康复医学科</v>
      </c>
      <c r="AO248" s="59">
        <f>SUMPRODUCT(($AN$4:$AN$1113=AN248)*($AM$4:$AM$1113&gt;AM248))+1</f>
        <v>4</v>
      </c>
      <c r="AP248" s="11">
        <f>COUNTIF(AN:AN,AN248)</f>
        <v>19</v>
      </c>
      <c r="AQ248" s="60">
        <f t="shared" si="19"/>
        <v>0.210526315789474</v>
      </c>
      <c r="AR248" s="11">
        <f t="shared" si="20"/>
        <v>1.25</v>
      </c>
      <c r="AS248" s="61">
        <v>1200</v>
      </c>
      <c r="AT248" s="62">
        <f>VLOOKUP(F248,[9]毕教同事分值收集!B:Y,24,0)</f>
        <v>21</v>
      </c>
      <c r="AU248" s="63">
        <f t="shared" si="21"/>
        <v>1500</v>
      </c>
      <c r="AV248" s="63">
        <f t="shared" si="22"/>
        <v>1500</v>
      </c>
      <c r="AW248" s="63">
        <v>0</v>
      </c>
      <c r="AX248" s="63">
        <f t="shared" si="23"/>
        <v>1500</v>
      </c>
      <c r="AY248" s="65">
        <v>21</v>
      </c>
    </row>
    <row r="249" ht="24" spans="1:51">
      <c r="A249" s="4"/>
      <c r="B249" s="4"/>
      <c r="C249" s="5" t="s">
        <v>259</v>
      </c>
      <c r="D249" s="6">
        <v>242</v>
      </c>
      <c r="E249" s="109" t="s">
        <v>388</v>
      </c>
      <c r="F249" s="8" t="str">
        <f>VLOOKUP(E249,[1]需科室上报名单!$A:$B,2,0)</f>
        <v>726L29</v>
      </c>
      <c r="G249" s="6" t="s">
        <v>104</v>
      </c>
      <c r="H249" s="8" t="str">
        <f>VLOOKUP(F249,[3]需科室上报名单!$B:$D,3,0)</f>
        <v>康复医学科</v>
      </c>
      <c r="I249" s="8" t="str">
        <f>VLOOKUP(F249,[3]需科室上报名单!$B:$F,5,0)</f>
        <v>2020年</v>
      </c>
      <c r="J249" s="31"/>
      <c r="K249" s="6" t="s">
        <v>106</v>
      </c>
      <c r="L249" s="6">
        <v>0</v>
      </c>
      <c r="M249" s="6">
        <v>0</v>
      </c>
      <c r="N249" s="6">
        <v>0</v>
      </c>
      <c r="O249" s="6">
        <v>160</v>
      </c>
      <c r="P249" s="30">
        <v>0</v>
      </c>
      <c r="Q249" s="30">
        <v>2</v>
      </c>
      <c r="R249" s="30">
        <v>1</v>
      </c>
      <c r="S249" s="30">
        <v>0</v>
      </c>
      <c r="T249" s="30">
        <v>0</v>
      </c>
      <c r="U249" s="43">
        <v>60</v>
      </c>
      <c r="V249" s="44">
        <f>VLOOKUP(F249,[9]毕教同事分值收集!B:X,23,0)</f>
        <v>100</v>
      </c>
      <c r="W249" s="44">
        <v>10</v>
      </c>
      <c r="X249" s="44">
        <v>80</v>
      </c>
      <c r="Y249" s="44">
        <v>60</v>
      </c>
      <c r="Z249" s="44">
        <v>120</v>
      </c>
      <c r="AA249" s="53">
        <v>0</v>
      </c>
      <c r="AB249" s="54">
        <f>VLOOKUP(F249,[9]毕教同事分值收集!B:R,17,0)</f>
        <v>100</v>
      </c>
      <c r="AC249" s="54">
        <f>VLOOKUP(F249,[9]毕教同事分值收集!B:T,19,0)</f>
        <v>150</v>
      </c>
      <c r="AD249" s="54">
        <f>VLOOKUP(F249,[9]毕教同事分值收集!B:V,21,0)</f>
        <v>100</v>
      </c>
      <c r="AE249" s="54">
        <f>VLOOKUP(F249,[9]毕教同事分值收集!B:Q,16,0)</f>
        <v>0</v>
      </c>
      <c r="AF249" s="54">
        <f>VLOOKUP(F249,[9]毕教同事分值收集!B:P,15,0)</f>
        <v>0</v>
      </c>
      <c r="AG249" s="54">
        <f>VLOOKUP(F249,[6]毕教同事分值收集!$B:$M,12,0)</f>
        <v>-60</v>
      </c>
      <c r="AH249" s="54">
        <v>0</v>
      </c>
      <c r="AI249" s="54">
        <v>0</v>
      </c>
      <c r="AJ249" s="54">
        <v>0</v>
      </c>
      <c r="AK249" s="54">
        <v>0</v>
      </c>
      <c r="AL249" s="54">
        <v>0</v>
      </c>
      <c r="AM249" s="58">
        <f t="shared" si="24"/>
        <v>880</v>
      </c>
      <c r="AN249" s="54" t="str">
        <f>VLOOKUP(H249,'[2]最终 公布版'!$F:$AL,33,0)</f>
        <v>康复医学科</v>
      </c>
      <c r="AO249" s="59">
        <f>SUMPRODUCT(($AN$4:$AN$1113=AN249)*($AM$4:$AM$1113&gt;AM249))+1</f>
        <v>5</v>
      </c>
      <c r="AP249" s="11">
        <f>COUNTIF(AN:AN,AN249)</f>
        <v>19</v>
      </c>
      <c r="AQ249" s="60">
        <f t="shared" si="19"/>
        <v>0.263157894736842</v>
      </c>
      <c r="AR249" s="11">
        <f t="shared" si="20"/>
        <v>1.25</v>
      </c>
      <c r="AS249" s="61">
        <v>1200</v>
      </c>
      <c r="AT249" s="62">
        <f>VLOOKUP(F249,[9]毕教同事分值收集!B:Y,24,0)</f>
        <v>21</v>
      </c>
      <c r="AU249" s="63">
        <f t="shared" si="21"/>
        <v>1500</v>
      </c>
      <c r="AV249" s="63">
        <f t="shared" si="22"/>
        <v>1500</v>
      </c>
      <c r="AW249" s="63">
        <v>0</v>
      </c>
      <c r="AX249" s="63">
        <f t="shared" si="23"/>
        <v>1500</v>
      </c>
      <c r="AY249" s="65">
        <v>21</v>
      </c>
    </row>
    <row r="250" ht="24" spans="1:51">
      <c r="A250" s="4"/>
      <c r="B250" s="4"/>
      <c r="C250" s="5" t="s">
        <v>259</v>
      </c>
      <c r="D250" s="6">
        <v>247</v>
      </c>
      <c r="E250" s="109" t="s">
        <v>389</v>
      </c>
      <c r="F250" s="8" t="str">
        <f>VLOOKUP(E250,[1]需科室上报名单!$A:$B,2,0)</f>
        <v>7AM249</v>
      </c>
      <c r="G250" s="6" t="str">
        <f>VLOOKUP(F250,[3]需科室上报名单!$B:$I,8,0)</f>
        <v>规培研究生</v>
      </c>
      <c r="H250" s="8" t="str">
        <f>VLOOKUP(F250,[3]需科室上报名单!$B:$D,3,0)</f>
        <v>康复医学科</v>
      </c>
      <c r="I250" s="8" t="str">
        <f>VLOOKUP(F250,[3]需科室上报名单!$B:$F,5,0)</f>
        <v>2021年</v>
      </c>
      <c r="J250" s="31"/>
      <c r="K250" s="6" t="s">
        <v>106</v>
      </c>
      <c r="L250" s="6">
        <v>0</v>
      </c>
      <c r="M250" s="6">
        <v>0</v>
      </c>
      <c r="N250" s="6">
        <v>0</v>
      </c>
      <c r="O250" s="6">
        <v>160</v>
      </c>
      <c r="P250" s="30">
        <v>0</v>
      </c>
      <c r="Q250" s="30">
        <v>2</v>
      </c>
      <c r="R250" s="30">
        <v>1</v>
      </c>
      <c r="S250" s="30">
        <v>0</v>
      </c>
      <c r="T250" s="30">
        <v>0</v>
      </c>
      <c r="U250" s="43">
        <v>60</v>
      </c>
      <c r="V250" s="44">
        <f>VLOOKUP(F250,[9]毕教同事分值收集!B:X,23,0)</f>
        <v>100</v>
      </c>
      <c r="W250" s="44">
        <v>10</v>
      </c>
      <c r="X250" s="44">
        <v>80</v>
      </c>
      <c r="Y250" s="44">
        <v>60</v>
      </c>
      <c r="Z250" s="44">
        <v>120</v>
      </c>
      <c r="AA250" s="53">
        <v>0</v>
      </c>
      <c r="AB250" s="54">
        <f>VLOOKUP(F250,[9]毕教同事分值收集!B:R,17,0)</f>
        <v>100</v>
      </c>
      <c r="AC250" s="54">
        <f>VLOOKUP(F250,[9]毕教同事分值收集!B:T,19,0)</f>
        <v>150</v>
      </c>
      <c r="AD250" s="54">
        <f>VLOOKUP(F250,[9]毕教同事分值收集!B:V,21,0)</f>
        <v>0</v>
      </c>
      <c r="AE250" s="54">
        <f>VLOOKUP(F250,[9]毕教同事分值收集!B:Q,16,0)</f>
        <v>0</v>
      </c>
      <c r="AF250" s="54">
        <f>VLOOKUP(F250,[9]毕教同事分值收集!B:P,15,0)</f>
        <v>0</v>
      </c>
      <c r="AG250" s="54">
        <f>VLOOKUP(F250,[6]毕教同事分值收集!$B:$M,12,0)</f>
        <v>0</v>
      </c>
      <c r="AH250" s="54">
        <v>0</v>
      </c>
      <c r="AI250" s="54">
        <v>0</v>
      </c>
      <c r="AJ250" s="54">
        <v>0</v>
      </c>
      <c r="AK250" s="54">
        <v>0</v>
      </c>
      <c r="AL250" s="54">
        <v>0</v>
      </c>
      <c r="AM250" s="58">
        <f t="shared" si="24"/>
        <v>840</v>
      </c>
      <c r="AN250" s="54" t="str">
        <f>VLOOKUP(H250,'[2]最终 公布版'!$F:$AL,33,0)</f>
        <v>康复医学科</v>
      </c>
      <c r="AO250" s="59">
        <f>SUMPRODUCT(($AN$4:$AN$1113=AN250)*($AM$4:$AM$1113&gt;AM250))+1</f>
        <v>6</v>
      </c>
      <c r="AP250" s="11">
        <f>COUNTIF(AN:AN,AN250)</f>
        <v>19</v>
      </c>
      <c r="AQ250" s="60">
        <f t="shared" si="19"/>
        <v>0.315789473684211</v>
      </c>
      <c r="AR250" s="11">
        <f t="shared" si="20"/>
        <v>1.25</v>
      </c>
      <c r="AS250" s="61">
        <v>1200</v>
      </c>
      <c r="AT250" s="62">
        <f>VLOOKUP(F250,[9]毕教同事分值收集!B:Y,24,0)</f>
        <v>21</v>
      </c>
      <c r="AU250" s="63">
        <f t="shared" si="21"/>
        <v>1500</v>
      </c>
      <c r="AV250" s="63">
        <f t="shared" si="22"/>
        <v>1500</v>
      </c>
      <c r="AW250" s="63">
        <v>0</v>
      </c>
      <c r="AX250" s="63">
        <f t="shared" si="23"/>
        <v>1500</v>
      </c>
      <c r="AY250" s="65">
        <v>21</v>
      </c>
    </row>
    <row r="251" ht="24" spans="1:51">
      <c r="A251" s="4"/>
      <c r="B251" s="4"/>
      <c r="C251" s="5" t="s">
        <v>259</v>
      </c>
      <c r="D251" s="6">
        <v>245</v>
      </c>
      <c r="E251" s="109" t="s">
        <v>390</v>
      </c>
      <c r="F251" s="8" t="str">
        <f>VLOOKUP(E251,[1]需科室上报名单!$A:$B,2,0)</f>
        <v>7AK362</v>
      </c>
      <c r="G251" s="6" t="str">
        <f>VLOOKUP(F251,[3]需科室上报名单!$B:$I,8,0)</f>
        <v>规培研究生</v>
      </c>
      <c r="H251" s="8" t="str">
        <f>VLOOKUP(F251,[3]需科室上报名单!$B:$D,3,0)</f>
        <v>康复医学科</v>
      </c>
      <c r="I251" s="8" t="str">
        <f>VLOOKUP(F251,[3]需科室上报名单!$B:$F,5,0)</f>
        <v>2020年</v>
      </c>
      <c r="J251" s="31"/>
      <c r="K251" s="6" t="s">
        <v>106</v>
      </c>
      <c r="L251" s="6">
        <v>0</v>
      </c>
      <c r="M251" s="6">
        <v>0</v>
      </c>
      <c r="N251" s="6">
        <v>0</v>
      </c>
      <c r="O251" s="6">
        <v>160</v>
      </c>
      <c r="P251" s="30">
        <v>0</v>
      </c>
      <c r="Q251" s="30">
        <v>1</v>
      </c>
      <c r="R251" s="30">
        <v>1</v>
      </c>
      <c r="S251" s="30">
        <v>0</v>
      </c>
      <c r="T251" s="30">
        <v>0</v>
      </c>
      <c r="U251" s="43">
        <v>40</v>
      </c>
      <c r="V251" s="44">
        <f>VLOOKUP(F251,[9]毕教同事分值收集!B:X,23,0)</f>
        <v>100</v>
      </c>
      <c r="W251" s="44">
        <v>10</v>
      </c>
      <c r="X251" s="44">
        <v>60</v>
      </c>
      <c r="Y251" s="44">
        <v>30</v>
      </c>
      <c r="Z251" s="44">
        <v>90</v>
      </c>
      <c r="AA251" s="53">
        <v>0</v>
      </c>
      <c r="AB251" s="54">
        <f>VLOOKUP(F251,[9]毕教同事分值收集!B:R,17,0)</f>
        <v>100</v>
      </c>
      <c r="AC251" s="54">
        <f>VLOOKUP(F251,[9]毕教同事分值收集!B:T,19,0)</f>
        <v>150</v>
      </c>
      <c r="AD251" s="54">
        <f>VLOOKUP(F251,[9]毕教同事分值收集!B:V,21,0)</f>
        <v>100</v>
      </c>
      <c r="AE251" s="54">
        <f>VLOOKUP(F251,[9]毕教同事分值收集!B:Q,16,0)</f>
        <v>0</v>
      </c>
      <c r="AF251" s="54">
        <f>VLOOKUP(F251,[9]毕教同事分值收集!B:P,15,0)</f>
        <v>20</v>
      </c>
      <c r="AG251" s="54">
        <f>VLOOKUP(F251,[6]毕教同事分值收集!$B:$M,12,0)</f>
        <v>-60</v>
      </c>
      <c r="AH251" s="54">
        <v>0</v>
      </c>
      <c r="AI251" s="54">
        <v>0</v>
      </c>
      <c r="AJ251" s="54">
        <v>0</v>
      </c>
      <c r="AK251" s="54">
        <v>0</v>
      </c>
      <c r="AL251" s="54">
        <v>0</v>
      </c>
      <c r="AM251" s="58">
        <f t="shared" si="24"/>
        <v>800</v>
      </c>
      <c r="AN251" s="54" t="str">
        <f>VLOOKUP(H251,'[2]最终 公布版'!$F:$AL,33,0)</f>
        <v>康复医学科</v>
      </c>
      <c r="AO251" s="59">
        <f>SUMPRODUCT(($AN$4:$AN$1113=AN251)*($AM$4:$AM$1113&gt;AM251))+1</f>
        <v>7</v>
      </c>
      <c r="AP251" s="11">
        <f>COUNTIF(AN:AN,AN251)</f>
        <v>19</v>
      </c>
      <c r="AQ251" s="60">
        <f t="shared" si="19"/>
        <v>0.368421052631579</v>
      </c>
      <c r="AR251" s="11">
        <f t="shared" si="20"/>
        <v>1.25</v>
      </c>
      <c r="AS251" s="61">
        <v>1200</v>
      </c>
      <c r="AT251" s="62">
        <f>VLOOKUP(F251,[9]毕教同事分值收集!B:Y,24,0)</f>
        <v>21</v>
      </c>
      <c r="AU251" s="63">
        <f t="shared" si="21"/>
        <v>1500</v>
      </c>
      <c r="AV251" s="63">
        <f t="shared" si="22"/>
        <v>1500</v>
      </c>
      <c r="AW251" s="63">
        <v>0</v>
      </c>
      <c r="AX251" s="63">
        <f t="shared" si="23"/>
        <v>1500</v>
      </c>
      <c r="AY251" s="65">
        <v>21</v>
      </c>
    </row>
    <row r="252" ht="24" spans="1:51">
      <c r="A252" s="4"/>
      <c r="B252" s="4"/>
      <c r="C252" s="5" t="s">
        <v>259</v>
      </c>
      <c r="D252" s="6">
        <v>246</v>
      </c>
      <c r="E252" s="109" t="s">
        <v>391</v>
      </c>
      <c r="F252" s="8" t="str">
        <f>VLOOKUP(E252,[1]需科室上报名单!$A:$B,2,0)</f>
        <v>7AK366</v>
      </c>
      <c r="G252" s="6" t="str">
        <f>VLOOKUP(F252,[3]需科室上报名单!$B:$I,8,0)</f>
        <v>规培研究生</v>
      </c>
      <c r="H252" s="8" t="str">
        <f>VLOOKUP(F252,[3]需科室上报名单!$B:$D,3,0)</f>
        <v>康复医学科</v>
      </c>
      <c r="I252" s="8" t="str">
        <f>VLOOKUP(F252,[3]需科室上报名单!$B:$F,5,0)</f>
        <v>2020年</v>
      </c>
      <c r="J252" s="31"/>
      <c r="K252" s="6" t="s">
        <v>106</v>
      </c>
      <c r="L252" s="6">
        <v>0</v>
      </c>
      <c r="M252" s="6">
        <v>0</v>
      </c>
      <c r="N252" s="6">
        <v>0</v>
      </c>
      <c r="O252" s="6">
        <v>160</v>
      </c>
      <c r="P252" s="30">
        <v>0</v>
      </c>
      <c r="Q252" s="30">
        <v>1</v>
      </c>
      <c r="R252" s="30">
        <v>1</v>
      </c>
      <c r="S252" s="30">
        <v>0</v>
      </c>
      <c r="T252" s="30">
        <v>0</v>
      </c>
      <c r="U252" s="43">
        <v>40</v>
      </c>
      <c r="V252" s="44">
        <f>VLOOKUP(F252,[9]毕教同事分值收集!B:X,23,0)</f>
        <v>100</v>
      </c>
      <c r="W252" s="44">
        <v>10</v>
      </c>
      <c r="X252" s="44">
        <v>60</v>
      </c>
      <c r="Y252" s="44">
        <v>30</v>
      </c>
      <c r="Z252" s="44">
        <v>90</v>
      </c>
      <c r="AA252" s="53">
        <v>0</v>
      </c>
      <c r="AB252" s="54">
        <f>VLOOKUP(F252,[9]毕教同事分值收集!B:R,17,0)</f>
        <v>100</v>
      </c>
      <c r="AC252" s="54">
        <f>VLOOKUP(F252,[9]毕教同事分值收集!B:T,19,0)</f>
        <v>150</v>
      </c>
      <c r="AD252" s="54">
        <f>VLOOKUP(F252,[9]毕教同事分值收集!B:V,21,0)</f>
        <v>100</v>
      </c>
      <c r="AE252" s="54">
        <f>VLOOKUP(F252,[9]毕教同事分值收集!B:Q,16,0)</f>
        <v>0</v>
      </c>
      <c r="AF252" s="54">
        <f>VLOOKUP(F252,[9]毕教同事分值收集!B:P,15,0)</f>
        <v>0</v>
      </c>
      <c r="AG252" s="54">
        <f>VLOOKUP(F252,[6]毕教同事分值收集!$B:$M,12,0)</f>
        <v>-60</v>
      </c>
      <c r="AH252" s="54">
        <v>0</v>
      </c>
      <c r="AI252" s="54">
        <v>0</v>
      </c>
      <c r="AJ252" s="54">
        <v>0</v>
      </c>
      <c r="AK252" s="54">
        <v>0</v>
      </c>
      <c r="AL252" s="54">
        <v>0</v>
      </c>
      <c r="AM252" s="58">
        <f t="shared" si="24"/>
        <v>780</v>
      </c>
      <c r="AN252" s="54" t="str">
        <f>VLOOKUP(H252,'[2]最终 公布版'!$F:$AL,33,0)</f>
        <v>康复医学科</v>
      </c>
      <c r="AO252" s="59">
        <f>SUMPRODUCT(($AN$4:$AN$1113=AN252)*($AM$4:$AM$1113&gt;AM252))+1</f>
        <v>8</v>
      </c>
      <c r="AP252" s="11">
        <f>COUNTIF(AN:AN,AN252)</f>
        <v>19</v>
      </c>
      <c r="AQ252" s="60">
        <f t="shared" si="19"/>
        <v>0.421052631578947</v>
      </c>
      <c r="AR252" s="11">
        <f t="shared" si="20"/>
        <v>1</v>
      </c>
      <c r="AS252" s="61">
        <v>1200</v>
      </c>
      <c r="AT252" s="62">
        <f>VLOOKUP(F252,[9]毕教同事分值收集!B:Y,24,0)</f>
        <v>21</v>
      </c>
      <c r="AU252" s="63">
        <f t="shared" si="21"/>
        <v>1200</v>
      </c>
      <c r="AV252" s="63">
        <f t="shared" si="22"/>
        <v>1200</v>
      </c>
      <c r="AW252" s="63">
        <v>0</v>
      </c>
      <c r="AX252" s="63">
        <f t="shared" si="23"/>
        <v>1200</v>
      </c>
      <c r="AY252" s="65">
        <v>21</v>
      </c>
    </row>
    <row r="253" ht="24" spans="1:51">
      <c r="A253" s="4"/>
      <c r="B253" s="4"/>
      <c r="C253" s="5" t="s">
        <v>259</v>
      </c>
      <c r="D253" s="6">
        <v>248</v>
      </c>
      <c r="E253" s="109" t="s">
        <v>392</v>
      </c>
      <c r="F253" s="8" t="str">
        <f>VLOOKUP(E253,[1]需科室上报名单!$A:$B,2,0)</f>
        <v>7AK364</v>
      </c>
      <c r="G253" s="6" t="str">
        <f>VLOOKUP(F253,[3]需科室上报名单!$B:$I,8,0)</f>
        <v>规培研究生</v>
      </c>
      <c r="H253" s="8" t="str">
        <f>VLOOKUP(F253,[3]需科室上报名单!$B:$D,3,0)</f>
        <v>康复医学科</v>
      </c>
      <c r="I253" s="8" t="str">
        <f>VLOOKUP(F253,[3]需科室上报名单!$B:$F,5,0)</f>
        <v>2020年</v>
      </c>
      <c r="J253" s="31"/>
      <c r="K253" s="6" t="s">
        <v>106</v>
      </c>
      <c r="L253" s="6">
        <v>0</v>
      </c>
      <c r="M253" s="6">
        <v>0</v>
      </c>
      <c r="N253" s="6">
        <v>0</v>
      </c>
      <c r="O253" s="6">
        <v>160</v>
      </c>
      <c r="P253" s="30">
        <v>0</v>
      </c>
      <c r="Q253" s="30">
        <v>1</v>
      </c>
      <c r="R253" s="30">
        <v>1</v>
      </c>
      <c r="S253" s="30">
        <v>0</v>
      </c>
      <c r="T253" s="30">
        <v>0</v>
      </c>
      <c r="U253" s="43">
        <v>40</v>
      </c>
      <c r="V253" s="44">
        <f>VLOOKUP(F253,[9]毕教同事分值收集!B:X,23,0)</f>
        <v>100</v>
      </c>
      <c r="W253" s="44">
        <v>10</v>
      </c>
      <c r="X253" s="44">
        <v>60</v>
      </c>
      <c r="Y253" s="44">
        <v>30</v>
      </c>
      <c r="Z253" s="44">
        <v>90</v>
      </c>
      <c r="AA253" s="53">
        <v>0</v>
      </c>
      <c r="AB253" s="54">
        <f>VLOOKUP(F253,[9]毕教同事分值收集!B:R,17,0)</f>
        <v>100</v>
      </c>
      <c r="AC253" s="54">
        <f>VLOOKUP(F253,[9]毕教同事分值收集!B:T,19,0)</f>
        <v>150</v>
      </c>
      <c r="AD253" s="54">
        <f>VLOOKUP(F253,[9]毕教同事分值收集!B:V,21,0)</f>
        <v>100</v>
      </c>
      <c r="AE253" s="54">
        <f>VLOOKUP(F253,[9]毕教同事分值收集!B:Q,16,0)</f>
        <v>0</v>
      </c>
      <c r="AF253" s="54">
        <f>VLOOKUP(F253,[9]毕教同事分值收集!B:P,15,0)</f>
        <v>0</v>
      </c>
      <c r="AG253" s="54">
        <f>VLOOKUP(F253,[6]毕教同事分值收集!$B:$M,12,0)</f>
        <v>-60</v>
      </c>
      <c r="AH253" s="54">
        <v>0</v>
      </c>
      <c r="AI253" s="54">
        <v>0</v>
      </c>
      <c r="AJ253" s="54">
        <v>0</v>
      </c>
      <c r="AK253" s="54">
        <v>0</v>
      </c>
      <c r="AL253" s="54">
        <v>0</v>
      </c>
      <c r="AM253" s="58">
        <f t="shared" si="24"/>
        <v>780</v>
      </c>
      <c r="AN253" s="54" t="str">
        <f>VLOOKUP(H253,'[2]最终 公布版'!$F:$AL,33,0)</f>
        <v>康复医学科</v>
      </c>
      <c r="AO253" s="59">
        <f>SUMPRODUCT(($AN$4:$AN$1113=AN253)*($AM$4:$AM$1113&gt;AM253))+1</f>
        <v>8</v>
      </c>
      <c r="AP253" s="11">
        <f>COUNTIF(AN:AN,AN253)</f>
        <v>19</v>
      </c>
      <c r="AQ253" s="60">
        <f t="shared" si="19"/>
        <v>0.421052631578947</v>
      </c>
      <c r="AR253" s="11">
        <f t="shared" si="20"/>
        <v>1</v>
      </c>
      <c r="AS253" s="61">
        <v>1200</v>
      </c>
      <c r="AT253" s="62">
        <f>VLOOKUP(F253,[9]毕教同事分值收集!B:Y,24,0)</f>
        <v>21</v>
      </c>
      <c r="AU253" s="63">
        <f t="shared" si="21"/>
        <v>1200</v>
      </c>
      <c r="AV253" s="63">
        <f t="shared" si="22"/>
        <v>1200</v>
      </c>
      <c r="AW253" s="63">
        <v>0</v>
      </c>
      <c r="AX253" s="63">
        <f t="shared" si="23"/>
        <v>1200</v>
      </c>
      <c r="AY253" s="65">
        <v>21</v>
      </c>
    </row>
    <row r="254" ht="24" spans="1:51">
      <c r="A254" s="4"/>
      <c r="B254" s="4"/>
      <c r="C254" s="5" t="s">
        <v>259</v>
      </c>
      <c r="D254" s="6">
        <v>249</v>
      </c>
      <c r="E254" s="109" t="s">
        <v>393</v>
      </c>
      <c r="F254" s="8" t="str">
        <f>VLOOKUP(E254,[1]需科室上报名单!$A:$B,2,0)</f>
        <v>7AK363</v>
      </c>
      <c r="G254" s="6" t="str">
        <f>VLOOKUP(F254,[3]需科室上报名单!$B:$I,8,0)</f>
        <v>规培研究生</v>
      </c>
      <c r="H254" s="8" t="str">
        <f>VLOOKUP(F254,[3]需科室上报名单!$B:$D,3,0)</f>
        <v>康复医学科</v>
      </c>
      <c r="I254" s="8" t="str">
        <f>VLOOKUP(F254,[3]需科室上报名单!$B:$F,5,0)</f>
        <v>2020年</v>
      </c>
      <c r="J254" s="31"/>
      <c r="K254" s="6" t="s">
        <v>106</v>
      </c>
      <c r="L254" s="6">
        <v>0</v>
      </c>
      <c r="M254" s="6">
        <v>0</v>
      </c>
      <c r="N254" s="6">
        <v>0</v>
      </c>
      <c r="O254" s="6">
        <v>160</v>
      </c>
      <c r="P254" s="30">
        <v>0</v>
      </c>
      <c r="Q254" s="30">
        <v>0</v>
      </c>
      <c r="R254" s="30">
        <v>0</v>
      </c>
      <c r="S254" s="30">
        <v>0</v>
      </c>
      <c r="T254" s="30">
        <v>0</v>
      </c>
      <c r="U254" s="43">
        <v>0</v>
      </c>
      <c r="V254" s="44">
        <f>VLOOKUP(F254,[9]毕教同事分值收集!B:X,23,0)</f>
        <v>100</v>
      </c>
      <c r="W254" s="44">
        <v>10</v>
      </c>
      <c r="X254" s="44">
        <v>60</v>
      </c>
      <c r="Y254" s="44">
        <v>30</v>
      </c>
      <c r="Z254" s="44">
        <v>90</v>
      </c>
      <c r="AA254" s="53">
        <v>0</v>
      </c>
      <c r="AB254" s="54">
        <f>VLOOKUP(F254,[9]毕教同事分值收集!B:R,17,0)</f>
        <v>100</v>
      </c>
      <c r="AC254" s="54">
        <f>VLOOKUP(F254,[9]毕教同事分值收集!B:T,19,0)</f>
        <v>150</v>
      </c>
      <c r="AD254" s="54">
        <f>VLOOKUP(F254,[9]毕教同事分值收集!B:V,21,0)</f>
        <v>100</v>
      </c>
      <c r="AE254" s="54">
        <f>VLOOKUP(F254,[9]毕教同事分值收集!B:Q,16,0)</f>
        <v>0</v>
      </c>
      <c r="AF254" s="54">
        <f>VLOOKUP(F254,[9]毕教同事分值收集!B:P,15,0)</f>
        <v>0</v>
      </c>
      <c r="AG254" s="54">
        <f>VLOOKUP(F254,[6]毕教同事分值收集!$B:$M,12,0)</f>
        <v>-60</v>
      </c>
      <c r="AH254" s="54">
        <v>0</v>
      </c>
      <c r="AI254" s="54">
        <v>0</v>
      </c>
      <c r="AJ254" s="54">
        <v>0</v>
      </c>
      <c r="AK254" s="54">
        <v>0</v>
      </c>
      <c r="AL254" s="54">
        <v>0</v>
      </c>
      <c r="AM254" s="58">
        <f t="shared" si="24"/>
        <v>740</v>
      </c>
      <c r="AN254" s="54" t="str">
        <f>VLOOKUP(H254,'[2]最终 公布版'!$F:$AL,33,0)</f>
        <v>康复医学科</v>
      </c>
      <c r="AO254" s="59">
        <f>SUMPRODUCT(($AN$4:$AN$1113=AN254)*($AM$4:$AM$1113&gt;AM254))+1</f>
        <v>10</v>
      </c>
      <c r="AP254" s="11">
        <f>COUNTIF(AN:AN,AN254)</f>
        <v>19</v>
      </c>
      <c r="AQ254" s="60">
        <f t="shared" si="19"/>
        <v>0.526315789473684</v>
      </c>
      <c r="AR254" s="11">
        <f t="shared" si="20"/>
        <v>1</v>
      </c>
      <c r="AS254" s="61">
        <v>1200</v>
      </c>
      <c r="AT254" s="62">
        <f>VLOOKUP(F254,[9]毕教同事分值收集!B:Y,24,0)</f>
        <v>21</v>
      </c>
      <c r="AU254" s="63">
        <f t="shared" si="21"/>
        <v>1200</v>
      </c>
      <c r="AV254" s="63">
        <f t="shared" si="22"/>
        <v>1200</v>
      </c>
      <c r="AW254" s="63">
        <v>0</v>
      </c>
      <c r="AX254" s="63">
        <f t="shared" si="23"/>
        <v>1200</v>
      </c>
      <c r="AY254" s="65">
        <v>21</v>
      </c>
    </row>
    <row r="255" ht="24" spans="1:51">
      <c r="A255" s="4"/>
      <c r="B255" s="4"/>
      <c r="C255" s="5" t="s">
        <v>259</v>
      </c>
      <c r="D255" s="6">
        <v>250</v>
      </c>
      <c r="E255" s="109" t="s">
        <v>394</v>
      </c>
      <c r="F255" s="8" t="str">
        <f>VLOOKUP(E255,[1]需科室上报名单!$A:$B,2,0)</f>
        <v>726L28</v>
      </c>
      <c r="G255" s="6" t="s">
        <v>104</v>
      </c>
      <c r="H255" s="8" t="str">
        <f>VLOOKUP(F255,[3]需科室上报名单!$B:$D,3,0)</f>
        <v>康复医学科</v>
      </c>
      <c r="I255" s="8" t="str">
        <f>VLOOKUP(F255,[3]需科室上报名单!$B:$F,5,0)</f>
        <v>2020年</v>
      </c>
      <c r="J255" s="31"/>
      <c r="K255" s="6" t="s">
        <v>106</v>
      </c>
      <c r="L255" s="6">
        <v>0</v>
      </c>
      <c r="M255" s="6">
        <v>0</v>
      </c>
      <c r="N255" s="6">
        <v>0</v>
      </c>
      <c r="O255" s="6">
        <v>160</v>
      </c>
      <c r="P255" s="30">
        <v>0</v>
      </c>
      <c r="Q255" s="30">
        <v>2</v>
      </c>
      <c r="R255" s="30">
        <v>1</v>
      </c>
      <c r="S255" s="30">
        <v>0</v>
      </c>
      <c r="T255" s="30">
        <v>0</v>
      </c>
      <c r="U255" s="43">
        <v>60</v>
      </c>
      <c r="V255" s="44">
        <f>VLOOKUP(F255,[9]毕教同事分值收集!B:X,23,0)</f>
        <v>100</v>
      </c>
      <c r="W255" s="44">
        <v>10</v>
      </c>
      <c r="X255" s="44">
        <v>80</v>
      </c>
      <c r="Y255" s="44">
        <v>60</v>
      </c>
      <c r="Z255" s="44">
        <v>120</v>
      </c>
      <c r="AA255" s="53">
        <v>0</v>
      </c>
      <c r="AB255" s="54">
        <f>VLOOKUP(F255,[9]毕教同事分值收集!B:R,17,0)</f>
        <v>100</v>
      </c>
      <c r="AC255" s="54">
        <f>VLOOKUP(F255,[9]毕教同事分值收集!B:T,19,0)</f>
        <v>0</v>
      </c>
      <c r="AD255" s="54">
        <f>VLOOKUP(F255,[9]毕教同事分值收集!B:V,21,0)</f>
        <v>0</v>
      </c>
      <c r="AE255" s="54">
        <f>VLOOKUP(F255,[9]毕教同事分值收集!B:Q,16,0)</f>
        <v>0</v>
      </c>
      <c r="AF255" s="54">
        <f>VLOOKUP(F255,[9]毕教同事分值收集!B:P,15,0)</f>
        <v>0</v>
      </c>
      <c r="AG255" s="54">
        <f>VLOOKUP(F255,[6]毕教同事分值收集!$B:$M,12,0)</f>
        <v>-60</v>
      </c>
      <c r="AH255" s="54">
        <v>0</v>
      </c>
      <c r="AI255" s="54">
        <v>0</v>
      </c>
      <c r="AJ255" s="54">
        <v>0</v>
      </c>
      <c r="AK255" s="54">
        <v>0</v>
      </c>
      <c r="AL255" s="54">
        <v>0</v>
      </c>
      <c r="AM255" s="58">
        <f t="shared" si="24"/>
        <v>630</v>
      </c>
      <c r="AN255" s="54" t="str">
        <f>VLOOKUP(H255,'[2]最终 公布版'!$F:$AL,33,0)</f>
        <v>康复医学科</v>
      </c>
      <c r="AO255" s="59">
        <f>SUMPRODUCT(($AN$4:$AN$1113=AN255)*($AM$4:$AM$1113&gt;AM255))+1</f>
        <v>11</v>
      </c>
      <c r="AP255" s="11">
        <f>COUNTIF(AN:AN,AN255)</f>
        <v>19</v>
      </c>
      <c r="AQ255" s="60">
        <f t="shared" si="19"/>
        <v>0.578947368421053</v>
      </c>
      <c r="AR255" s="11">
        <f t="shared" si="20"/>
        <v>1</v>
      </c>
      <c r="AS255" s="61">
        <v>1200</v>
      </c>
      <c r="AT255" s="62">
        <f>VLOOKUP(F255,[9]毕教同事分值收集!B:Y,24,0)</f>
        <v>21</v>
      </c>
      <c r="AU255" s="63">
        <f t="shared" si="21"/>
        <v>1200</v>
      </c>
      <c r="AV255" s="63">
        <f t="shared" si="22"/>
        <v>1200</v>
      </c>
      <c r="AW255" s="63">
        <v>0</v>
      </c>
      <c r="AX255" s="63">
        <f t="shared" si="23"/>
        <v>1200</v>
      </c>
      <c r="AY255" s="65">
        <v>21</v>
      </c>
    </row>
    <row r="256" ht="24" spans="1:51">
      <c r="A256" s="4"/>
      <c r="B256" s="4"/>
      <c r="C256" s="5" t="s">
        <v>259</v>
      </c>
      <c r="D256" s="6">
        <v>252</v>
      </c>
      <c r="E256" s="36" t="s">
        <v>395</v>
      </c>
      <c r="F256" s="8" t="str">
        <f>VLOOKUP(E256,[1]需科室上报名单!$A:$B,2,0)</f>
        <v>7AO294</v>
      </c>
      <c r="G256" s="6" t="str">
        <f>VLOOKUP(F256,[3]需科室上报名单!$B:$I,8,0)</f>
        <v>规培研究生</v>
      </c>
      <c r="H256" s="8" t="str">
        <f>VLOOKUP(F256,[3]需科室上报名单!$B:$D,3,0)</f>
        <v>康复医学科</v>
      </c>
      <c r="I256" s="8" t="str">
        <f>VLOOKUP(F256,[3]需科室上报名单!$B:$F,5,0)</f>
        <v>2022年</v>
      </c>
      <c r="J256" s="31"/>
      <c r="K256" s="6" t="s">
        <v>106</v>
      </c>
      <c r="L256" s="6">
        <v>0</v>
      </c>
      <c r="M256" s="6">
        <v>0</v>
      </c>
      <c r="N256" s="6">
        <v>0</v>
      </c>
      <c r="O256" s="6">
        <v>120</v>
      </c>
      <c r="P256" s="30">
        <v>0</v>
      </c>
      <c r="Q256" s="30">
        <v>2</v>
      </c>
      <c r="R256" s="30">
        <v>1</v>
      </c>
      <c r="S256" s="30">
        <v>0</v>
      </c>
      <c r="T256" s="30">
        <v>0</v>
      </c>
      <c r="U256" s="43">
        <v>60</v>
      </c>
      <c r="V256" s="44">
        <f>VLOOKUP(F256,[9]毕教同事分值收集!B:X,23,0)</f>
        <v>100</v>
      </c>
      <c r="W256" s="44">
        <v>10</v>
      </c>
      <c r="X256" s="44">
        <v>80</v>
      </c>
      <c r="Y256" s="44">
        <v>60</v>
      </c>
      <c r="Z256" s="44">
        <v>120</v>
      </c>
      <c r="AA256" s="53">
        <v>0</v>
      </c>
      <c r="AB256" s="54">
        <f>VLOOKUP(F256,[9]毕教同事分值收集!B:R,17,0)</f>
        <v>0</v>
      </c>
      <c r="AC256" s="54">
        <f>VLOOKUP(F256,[9]毕教同事分值收集!B:T,19,0)</f>
        <v>0</v>
      </c>
      <c r="AD256" s="54">
        <f>VLOOKUP(F256,[9]毕教同事分值收集!B:V,21,0)</f>
        <v>0</v>
      </c>
      <c r="AE256" s="54">
        <f>VLOOKUP(F256,[9]毕教同事分值收集!B:Q,16,0)</f>
        <v>0</v>
      </c>
      <c r="AF256" s="54">
        <f>VLOOKUP(F256,[9]毕教同事分值收集!B:P,15,0)</f>
        <v>0</v>
      </c>
      <c r="AG256" s="54">
        <f>VLOOKUP(F256,[6]毕教同事分值收集!$B:$M,12,0)</f>
        <v>0</v>
      </c>
      <c r="AH256" s="54">
        <v>0</v>
      </c>
      <c r="AI256" s="54">
        <v>0</v>
      </c>
      <c r="AJ256" s="54">
        <v>0</v>
      </c>
      <c r="AK256" s="54">
        <v>0</v>
      </c>
      <c r="AL256" s="54">
        <v>0</v>
      </c>
      <c r="AM256" s="58">
        <f t="shared" si="24"/>
        <v>550</v>
      </c>
      <c r="AN256" s="54" t="str">
        <f>VLOOKUP(H256,'[2]最终 公布版'!$F:$AL,33,0)</f>
        <v>康复医学科</v>
      </c>
      <c r="AO256" s="59">
        <f>SUMPRODUCT(($AN$4:$AN$1113=AN256)*($AM$4:$AM$1113&gt;AM256))+1</f>
        <v>12</v>
      </c>
      <c r="AP256" s="11">
        <f>COUNTIF(AN:AN,AN256)</f>
        <v>19</v>
      </c>
      <c r="AQ256" s="60">
        <f t="shared" si="19"/>
        <v>0.631578947368421</v>
      </c>
      <c r="AR256" s="11">
        <f t="shared" si="20"/>
        <v>0.75</v>
      </c>
      <c r="AS256" s="61">
        <v>1200</v>
      </c>
      <c r="AT256" s="62">
        <f>VLOOKUP(F256,[9]毕教同事分值收集!B:Y,24,0)</f>
        <v>21</v>
      </c>
      <c r="AU256" s="63">
        <f t="shared" si="21"/>
        <v>900</v>
      </c>
      <c r="AV256" s="63">
        <f t="shared" si="22"/>
        <v>900</v>
      </c>
      <c r="AW256" s="63">
        <v>0</v>
      </c>
      <c r="AX256" s="63">
        <f t="shared" si="23"/>
        <v>900</v>
      </c>
      <c r="AY256" s="65">
        <v>21</v>
      </c>
    </row>
    <row r="257" ht="24" spans="1:51">
      <c r="A257" s="4"/>
      <c r="B257" s="4"/>
      <c r="C257" s="5" t="s">
        <v>259</v>
      </c>
      <c r="D257" s="6">
        <v>256</v>
      </c>
      <c r="E257" s="36" t="s">
        <v>396</v>
      </c>
      <c r="F257" s="8" t="str">
        <f>VLOOKUP(E257,[1]需科室上报名单!$A:$B,2,0)</f>
        <v>7AO293</v>
      </c>
      <c r="G257" s="6" t="str">
        <f>VLOOKUP(F257,[3]需科室上报名单!$B:$I,8,0)</f>
        <v>规培研究生</v>
      </c>
      <c r="H257" s="8" t="str">
        <f>VLOOKUP(F257,[3]需科室上报名单!$B:$D,3,0)</f>
        <v>康复医学科</v>
      </c>
      <c r="I257" s="8" t="str">
        <f>VLOOKUP(F257,[3]需科室上报名单!$B:$F,5,0)</f>
        <v>2022年</v>
      </c>
      <c r="J257" s="31"/>
      <c r="K257" s="6" t="s">
        <v>106</v>
      </c>
      <c r="L257" s="6">
        <v>0</v>
      </c>
      <c r="M257" s="6">
        <v>0</v>
      </c>
      <c r="N257" s="6">
        <v>0</v>
      </c>
      <c r="O257" s="6">
        <v>160</v>
      </c>
      <c r="P257" s="30">
        <v>0</v>
      </c>
      <c r="Q257" s="30">
        <v>0</v>
      </c>
      <c r="R257" s="30">
        <v>0</v>
      </c>
      <c r="S257" s="30">
        <v>0</v>
      </c>
      <c r="T257" s="30">
        <v>0</v>
      </c>
      <c r="U257" s="43">
        <v>0</v>
      </c>
      <c r="V257" s="44">
        <f>VLOOKUP(F257,[9]毕教同事分值收集!B:X,23,0)</f>
        <v>100</v>
      </c>
      <c r="W257" s="44">
        <v>10</v>
      </c>
      <c r="X257" s="44">
        <v>80</v>
      </c>
      <c r="Y257" s="44">
        <v>60</v>
      </c>
      <c r="Z257" s="44">
        <v>120</v>
      </c>
      <c r="AA257" s="53">
        <v>0</v>
      </c>
      <c r="AB257" s="54">
        <f>VLOOKUP(F257,[9]毕教同事分值收集!B:R,17,0)</f>
        <v>0</v>
      </c>
      <c r="AC257" s="54">
        <f>VLOOKUP(F257,[9]毕教同事分值收集!B:T,19,0)</f>
        <v>0</v>
      </c>
      <c r="AD257" s="54">
        <f>VLOOKUP(F257,[9]毕教同事分值收集!B:V,21,0)</f>
        <v>0</v>
      </c>
      <c r="AE257" s="54">
        <f>VLOOKUP(F257,[9]毕教同事分值收集!B:Q,16,0)</f>
        <v>0</v>
      </c>
      <c r="AF257" s="54">
        <f>VLOOKUP(F257,[9]毕教同事分值收集!B:P,15,0)</f>
        <v>0</v>
      </c>
      <c r="AG257" s="54">
        <f>VLOOKUP(F257,[6]毕教同事分值收集!$B:$M,12,0)</f>
        <v>0</v>
      </c>
      <c r="AH257" s="54">
        <v>0</v>
      </c>
      <c r="AI257" s="54">
        <v>0</v>
      </c>
      <c r="AJ257" s="54">
        <v>0</v>
      </c>
      <c r="AK257" s="54">
        <v>0</v>
      </c>
      <c r="AL257" s="54">
        <v>0</v>
      </c>
      <c r="AM257" s="58">
        <f t="shared" si="24"/>
        <v>530</v>
      </c>
      <c r="AN257" s="54" t="str">
        <f>VLOOKUP(H257,'[2]最终 公布版'!$F:$AL,33,0)</f>
        <v>康复医学科</v>
      </c>
      <c r="AO257" s="59">
        <f>SUMPRODUCT(($AN$4:$AN$1113=AN257)*($AM$4:$AM$1113&gt;AM257))+1</f>
        <v>13</v>
      </c>
      <c r="AP257" s="11">
        <f>COUNTIF(AN:AN,AN257)</f>
        <v>19</v>
      </c>
      <c r="AQ257" s="60">
        <f t="shared" si="19"/>
        <v>0.684210526315789</v>
      </c>
      <c r="AR257" s="11">
        <f t="shared" si="20"/>
        <v>0.75</v>
      </c>
      <c r="AS257" s="61">
        <v>1200</v>
      </c>
      <c r="AT257" s="62">
        <f>VLOOKUP(F257,[9]毕教同事分值收集!B:Y,24,0)</f>
        <v>21</v>
      </c>
      <c r="AU257" s="63">
        <f t="shared" si="21"/>
        <v>900</v>
      </c>
      <c r="AV257" s="63">
        <f t="shared" si="22"/>
        <v>900</v>
      </c>
      <c r="AW257" s="63">
        <v>0</v>
      </c>
      <c r="AX257" s="63">
        <f t="shared" si="23"/>
        <v>900</v>
      </c>
      <c r="AY257" s="65">
        <v>21</v>
      </c>
    </row>
    <row r="258" ht="24" spans="1:51">
      <c r="A258" s="4"/>
      <c r="B258" s="4"/>
      <c r="C258" s="5" t="s">
        <v>259</v>
      </c>
      <c r="D258" s="6">
        <v>254</v>
      </c>
      <c r="E258" s="36" t="s">
        <v>397</v>
      </c>
      <c r="F258" s="8" t="str">
        <f>VLOOKUP(E258,[1]需科室上报名单!$A:$B,2,0)</f>
        <v>7AO289</v>
      </c>
      <c r="G258" s="6" t="str">
        <f>VLOOKUP(F258,[3]需科室上报名单!$B:$I,8,0)</f>
        <v>规培研究生</v>
      </c>
      <c r="H258" s="8" t="str">
        <f>VLOOKUP(F258,[3]需科室上报名单!$B:$D,3,0)</f>
        <v>康复医学科</v>
      </c>
      <c r="I258" s="8" t="str">
        <f>VLOOKUP(F258,[3]需科室上报名单!$B:$F,5,0)</f>
        <v>2022年</v>
      </c>
      <c r="J258" s="31"/>
      <c r="K258" s="6" t="s">
        <v>106</v>
      </c>
      <c r="L258" s="6">
        <v>0</v>
      </c>
      <c r="M258" s="6">
        <v>0</v>
      </c>
      <c r="N258" s="6">
        <v>0</v>
      </c>
      <c r="O258" s="6">
        <v>120</v>
      </c>
      <c r="P258" s="30">
        <v>0</v>
      </c>
      <c r="Q258" s="30">
        <v>0</v>
      </c>
      <c r="R258" s="30">
        <v>0</v>
      </c>
      <c r="S258" s="30">
        <v>0</v>
      </c>
      <c r="T258" s="30">
        <v>0</v>
      </c>
      <c r="U258" s="43">
        <v>0</v>
      </c>
      <c r="V258" s="44">
        <f>VLOOKUP(F258,[9]毕教同事分值收集!B:X,23,0)</f>
        <v>100</v>
      </c>
      <c r="W258" s="44">
        <v>10</v>
      </c>
      <c r="X258" s="44">
        <v>80</v>
      </c>
      <c r="Y258" s="44">
        <v>120</v>
      </c>
      <c r="Z258" s="44">
        <v>120</v>
      </c>
      <c r="AA258" s="53">
        <v>0</v>
      </c>
      <c r="AB258" s="54">
        <f>VLOOKUP(F258,[9]毕教同事分值收集!B:R,17,0)</f>
        <v>0</v>
      </c>
      <c r="AC258" s="54">
        <f>VLOOKUP(F258,[9]毕教同事分值收集!B:T,19,0)</f>
        <v>0</v>
      </c>
      <c r="AD258" s="54">
        <f>VLOOKUP(F258,[9]毕教同事分值收集!B:V,21,0)</f>
        <v>0</v>
      </c>
      <c r="AE258" s="54">
        <f>VLOOKUP(F258,[9]毕教同事分值收集!B:Q,16,0)</f>
        <v>0</v>
      </c>
      <c r="AF258" s="54">
        <f>VLOOKUP(F258,[9]毕教同事分值收集!B:P,15,0)</f>
        <v>0</v>
      </c>
      <c r="AG258" s="54">
        <f>VLOOKUP(F258,[6]毕教同事分值收集!$B:$M,12,0)</f>
        <v>-40</v>
      </c>
      <c r="AH258" s="54">
        <v>0</v>
      </c>
      <c r="AI258" s="54">
        <v>0</v>
      </c>
      <c r="AJ258" s="54">
        <v>0</v>
      </c>
      <c r="AK258" s="54">
        <v>0</v>
      </c>
      <c r="AL258" s="54">
        <v>0</v>
      </c>
      <c r="AM258" s="58">
        <f t="shared" si="24"/>
        <v>510</v>
      </c>
      <c r="AN258" s="54" t="str">
        <f>VLOOKUP(H258,'[2]最终 公布版'!$F:$AL,33,0)</f>
        <v>康复医学科</v>
      </c>
      <c r="AO258" s="59">
        <f>SUMPRODUCT(($AN$4:$AN$1113=AN258)*($AM$4:$AM$1113&gt;AM258))+1</f>
        <v>14</v>
      </c>
      <c r="AP258" s="11">
        <f>COUNTIF(AN:AN,AN258)</f>
        <v>19</v>
      </c>
      <c r="AQ258" s="60">
        <f t="shared" si="19"/>
        <v>0.736842105263158</v>
      </c>
      <c r="AR258" s="11">
        <f t="shared" si="20"/>
        <v>0.75</v>
      </c>
      <c r="AS258" s="61">
        <v>1200</v>
      </c>
      <c r="AT258" s="62">
        <f>VLOOKUP(F258,[9]毕教同事分值收集!B:Y,24,0)</f>
        <v>21</v>
      </c>
      <c r="AU258" s="63">
        <f t="shared" si="21"/>
        <v>900</v>
      </c>
      <c r="AV258" s="63">
        <f t="shared" si="22"/>
        <v>900</v>
      </c>
      <c r="AW258" s="63">
        <v>0</v>
      </c>
      <c r="AX258" s="63">
        <f t="shared" si="23"/>
        <v>900</v>
      </c>
      <c r="AY258" s="65">
        <v>21</v>
      </c>
    </row>
    <row r="259" ht="24" spans="1:51">
      <c r="A259" s="4"/>
      <c r="B259" s="4"/>
      <c r="C259" s="5" t="s">
        <v>259</v>
      </c>
      <c r="D259" s="6">
        <v>251</v>
      </c>
      <c r="E259" s="36" t="s">
        <v>398</v>
      </c>
      <c r="F259" s="8" t="str">
        <f>VLOOKUP(E259,[1]需科室上报名单!$A:$B,2,0)</f>
        <v>7AO292</v>
      </c>
      <c r="G259" s="6" t="str">
        <f>VLOOKUP(F259,[3]需科室上报名单!$B:$I,8,0)</f>
        <v>规培研究生</v>
      </c>
      <c r="H259" s="8" t="str">
        <f>VLOOKUP(F259,[3]需科室上报名单!$B:$D,3,0)</f>
        <v>康复医学科</v>
      </c>
      <c r="I259" s="8" t="str">
        <f>VLOOKUP(F259,[3]需科室上报名单!$B:$F,5,0)</f>
        <v>2022年</v>
      </c>
      <c r="J259" s="31"/>
      <c r="K259" s="6" t="s">
        <v>106</v>
      </c>
      <c r="L259" s="6">
        <v>0</v>
      </c>
      <c r="M259" s="6">
        <v>0</v>
      </c>
      <c r="N259" s="6">
        <v>0</v>
      </c>
      <c r="O259" s="6">
        <v>120</v>
      </c>
      <c r="P259" s="30">
        <v>0</v>
      </c>
      <c r="Q259" s="30">
        <v>2</v>
      </c>
      <c r="R259" s="30">
        <v>1</v>
      </c>
      <c r="S259" s="30">
        <v>0</v>
      </c>
      <c r="T259" s="30">
        <v>0</v>
      </c>
      <c r="U259" s="43">
        <v>60</v>
      </c>
      <c r="V259" s="44">
        <f>VLOOKUP(F259,[9]毕教同事分值收集!B:X,23,0)</f>
        <v>100</v>
      </c>
      <c r="W259" s="44">
        <v>10</v>
      </c>
      <c r="X259" s="44">
        <v>80</v>
      </c>
      <c r="Y259" s="44">
        <v>60</v>
      </c>
      <c r="Z259" s="44">
        <v>120</v>
      </c>
      <c r="AA259" s="53">
        <v>0</v>
      </c>
      <c r="AB259" s="54">
        <f>VLOOKUP(F259,[9]毕教同事分值收集!B:R,17,0)</f>
        <v>0</v>
      </c>
      <c r="AC259" s="54">
        <f>VLOOKUP(F259,[9]毕教同事分值收集!B:T,19,0)</f>
        <v>0</v>
      </c>
      <c r="AD259" s="54">
        <f>VLOOKUP(F259,[9]毕教同事分值收集!B:V,21,0)</f>
        <v>0</v>
      </c>
      <c r="AE259" s="54">
        <f>VLOOKUP(F259,[9]毕教同事分值收集!B:Q,16,0)</f>
        <v>0</v>
      </c>
      <c r="AF259" s="54">
        <f>VLOOKUP(F259,[9]毕教同事分值收集!B:P,15,0)</f>
        <v>0</v>
      </c>
      <c r="AG259" s="54">
        <f>VLOOKUP(F259,[6]毕教同事分值收集!$B:$M,12,0)</f>
        <v>-60</v>
      </c>
      <c r="AH259" s="54">
        <v>0</v>
      </c>
      <c r="AI259" s="54">
        <v>0</v>
      </c>
      <c r="AJ259" s="54">
        <v>0</v>
      </c>
      <c r="AK259" s="54">
        <v>0</v>
      </c>
      <c r="AL259" s="54">
        <v>0</v>
      </c>
      <c r="AM259" s="58">
        <f t="shared" si="24"/>
        <v>490</v>
      </c>
      <c r="AN259" s="54" t="str">
        <f>VLOOKUP(H259,'[2]最终 公布版'!$F:$AL,33,0)</f>
        <v>康复医学科</v>
      </c>
      <c r="AO259" s="59">
        <f>SUMPRODUCT(($AN$4:$AN$1113=AN259)*($AM$4:$AM$1113&gt;AM259))+1</f>
        <v>15</v>
      </c>
      <c r="AP259" s="11">
        <f>COUNTIF(AN:AN,AN259)</f>
        <v>19</v>
      </c>
      <c r="AQ259" s="60">
        <f t="shared" si="19"/>
        <v>0.789473684210526</v>
      </c>
      <c r="AR259" s="11">
        <f t="shared" si="20"/>
        <v>0.75</v>
      </c>
      <c r="AS259" s="61">
        <v>1200</v>
      </c>
      <c r="AT259" s="62">
        <f>VLOOKUP(F259,[9]毕教同事分值收集!B:Y,24,0)</f>
        <v>21</v>
      </c>
      <c r="AU259" s="63">
        <f t="shared" si="21"/>
        <v>900</v>
      </c>
      <c r="AV259" s="63">
        <f t="shared" si="22"/>
        <v>900</v>
      </c>
      <c r="AW259" s="63">
        <v>0</v>
      </c>
      <c r="AX259" s="63">
        <f t="shared" si="23"/>
        <v>900</v>
      </c>
      <c r="AY259" s="65">
        <v>21</v>
      </c>
    </row>
    <row r="260" ht="24" spans="1:51">
      <c r="A260" s="4"/>
      <c r="B260" s="4"/>
      <c r="C260" s="5" t="s">
        <v>259</v>
      </c>
      <c r="D260" s="6">
        <v>253</v>
      </c>
      <c r="E260" s="36" t="s">
        <v>399</v>
      </c>
      <c r="F260" s="8" t="str">
        <f>VLOOKUP(E260,[1]需科室上报名单!$A:$B,2,0)</f>
        <v>7AK001</v>
      </c>
      <c r="G260" s="6" t="str">
        <f>VLOOKUP(F260,[3]需科室上报名单!$B:$I,8,0)</f>
        <v>规培研究生</v>
      </c>
      <c r="H260" s="8" t="str">
        <f>VLOOKUP(F260,[3]需科室上报名单!$B:$D,3,0)</f>
        <v>康复医学科</v>
      </c>
      <c r="I260" s="8" t="str">
        <f>VLOOKUP(F260,[3]需科室上报名单!$B:$F,5,0)</f>
        <v>2020年</v>
      </c>
      <c r="J260" s="31"/>
      <c r="K260" s="6" t="s">
        <v>106</v>
      </c>
      <c r="L260" s="6">
        <v>0</v>
      </c>
      <c r="M260" s="6">
        <v>0</v>
      </c>
      <c r="N260" s="6">
        <v>0</v>
      </c>
      <c r="O260" s="6">
        <v>120</v>
      </c>
      <c r="P260" s="30">
        <v>0</v>
      </c>
      <c r="Q260" s="30">
        <v>0</v>
      </c>
      <c r="R260" s="30">
        <v>0</v>
      </c>
      <c r="S260" s="30">
        <v>0</v>
      </c>
      <c r="T260" s="30">
        <v>0</v>
      </c>
      <c r="U260" s="43">
        <v>0</v>
      </c>
      <c r="V260" s="44">
        <f>VLOOKUP(F260,[9]毕教同事分值收集!B:X,23,0)</f>
        <v>100</v>
      </c>
      <c r="W260" s="44">
        <v>10</v>
      </c>
      <c r="X260" s="44">
        <v>80</v>
      </c>
      <c r="Y260" s="44">
        <v>120</v>
      </c>
      <c r="Z260" s="44">
        <v>120</v>
      </c>
      <c r="AA260" s="53">
        <v>0</v>
      </c>
      <c r="AB260" s="54">
        <f>VLOOKUP(F260,[9]毕教同事分值收集!B:R,17,0)</f>
        <v>0</v>
      </c>
      <c r="AC260" s="54">
        <f>VLOOKUP(F260,[9]毕教同事分值收集!B:T,19,0)</f>
        <v>0</v>
      </c>
      <c r="AD260" s="54">
        <f>VLOOKUP(F260,[9]毕教同事分值收集!B:V,21,0)</f>
        <v>0</v>
      </c>
      <c r="AE260" s="54">
        <f>VLOOKUP(F260,[9]毕教同事分值收集!B:Q,16,0)</f>
        <v>0</v>
      </c>
      <c r="AF260" s="54">
        <f>VLOOKUP(F260,[9]毕教同事分值收集!B:P,15,0)</f>
        <v>0</v>
      </c>
      <c r="AG260" s="54">
        <f>VLOOKUP(F260,[6]毕教同事分值收集!$B:$M,12,0)</f>
        <v>-60</v>
      </c>
      <c r="AH260" s="54">
        <v>0</v>
      </c>
      <c r="AI260" s="54">
        <v>0</v>
      </c>
      <c r="AJ260" s="54">
        <v>0</v>
      </c>
      <c r="AK260" s="54">
        <v>0</v>
      </c>
      <c r="AL260" s="54">
        <v>0</v>
      </c>
      <c r="AM260" s="58">
        <f t="shared" si="24"/>
        <v>490</v>
      </c>
      <c r="AN260" s="54" t="str">
        <f>VLOOKUP(H260,'[2]最终 公布版'!$F:$AL,33,0)</f>
        <v>康复医学科</v>
      </c>
      <c r="AO260" s="59">
        <f>SUMPRODUCT(($AN$4:$AN$1113=AN260)*($AM$4:$AM$1113&gt;AM260))+1</f>
        <v>15</v>
      </c>
      <c r="AP260" s="11">
        <f>COUNTIF(AN:AN,AN260)</f>
        <v>19</v>
      </c>
      <c r="AQ260" s="60">
        <f t="shared" si="19"/>
        <v>0.789473684210526</v>
      </c>
      <c r="AR260" s="11">
        <f t="shared" si="20"/>
        <v>0.75</v>
      </c>
      <c r="AS260" s="61">
        <v>1200</v>
      </c>
      <c r="AT260" s="62">
        <f>VLOOKUP(F260,[9]毕教同事分值收集!B:Y,24,0)</f>
        <v>21</v>
      </c>
      <c r="AU260" s="63">
        <f t="shared" si="21"/>
        <v>900</v>
      </c>
      <c r="AV260" s="63">
        <f t="shared" si="22"/>
        <v>900</v>
      </c>
      <c r="AW260" s="63">
        <v>0</v>
      </c>
      <c r="AX260" s="63">
        <f t="shared" si="23"/>
        <v>900</v>
      </c>
      <c r="AY260" s="65">
        <v>21</v>
      </c>
    </row>
    <row r="261" ht="24" spans="1:51">
      <c r="A261" s="4"/>
      <c r="B261" s="4"/>
      <c r="C261" s="5" t="s">
        <v>259</v>
      </c>
      <c r="D261" s="6">
        <v>257</v>
      </c>
      <c r="E261" s="36" t="s">
        <v>400</v>
      </c>
      <c r="F261" s="8" t="str">
        <f>VLOOKUP(E261,[1]需科室上报名单!$A:$B,2,0)</f>
        <v>7AO291</v>
      </c>
      <c r="G261" s="6" t="str">
        <f>VLOOKUP(F261,[3]需科室上报名单!$B:$I,8,0)</f>
        <v>规培研究生</v>
      </c>
      <c r="H261" s="8" t="str">
        <f>VLOOKUP(F261,[3]需科室上报名单!$B:$D,3,0)</f>
        <v>康复医学科</v>
      </c>
      <c r="I261" s="8" t="str">
        <f>VLOOKUP(F261,[3]需科室上报名单!$B:$F,5,0)</f>
        <v>2022年</v>
      </c>
      <c r="J261" s="31"/>
      <c r="K261" s="6" t="s">
        <v>106</v>
      </c>
      <c r="L261" s="6">
        <v>0</v>
      </c>
      <c r="M261" s="6">
        <v>0</v>
      </c>
      <c r="N261" s="6">
        <v>0</v>
      </c>
      <c r="O261" s="6">
        <v>120</v>
      </c>
      <c r="P261" s="30">
        <v>0</v>
      </c>
      <c r="Q261" s="30">
        <v>0</v>
      </c>
      <c r="R261" s="30">
        <v>0</v>
      </c>
      <c r="S261" s="30">
        <v>0</v>
      </c>
      <c r="T261" s="30">
        <v>0</v>
      </c>
      <c r="U261" s="43">
        <v>0</v>
      </c>
      <c r="V261" s="44">
        <f>VLOOKUP(F261,[9]毕教同事分值收集!B:X,23,0)</f>
        <v>100</v>
      </c>
      <c r="W261" s="44">
        <v>10</v>
      </c>
      <c r="X261" s="44">
        <v>80</v>
      </c>
      <c r="Y261" s="44">
        <v>60</v>
      </c>
      <c r="Z261" s="44">
        <v>120</v>
      </c>
      <c r="AA261" s="53">
        <v>0</v>
      </c>
      <c r="AB261" s="54">
        <f>VLOOKUP(F261,[9]毕教同事分值收集!B:R,17,0)</f>
        <v>0</v>
      </c>
      <c r="AC261" s="54">
        <f>VLOOKUP(F261,[9]毕教同事分值收集!B:T,19,0)</f>
        <v>0</v>
      </c>
      <c r="AD261" s="54">
        <f>VLOOKUP(F261,[9]毕教同事分值收集!B:V,21,0)</f>
        <v>0</v>
      </c>
      <c r="AE261" s="54">
        <f>VLOOKUP(F261,[9]毕教同事分值收集!B:Q,16,0)</f>
        <v>0</v>
      </c>
      <c r="AF261" s="54">
        <f>VLOOKUP(F261,[9]毕教同事分值收集!B:P,15,0)</f>
        <v>0</v>
      </c>
      <c r="AG261" s="54">
        <f>VLOOKUP(F261,[6]毕教同事分值收集!$B:$M,12,0)</f>
        <v>0</v>
      </c>
      <c r="AH261" s="54">
        <v>0</v>
      </c>
      <c r="AI261" s="54">
        <v>0</v>
      </c>
      <c r="AJ261" s="54">
        <v>0</v>
      </c>
      <c r="AK261" s="54">
        <v>0</v>
      </c>
      <c r="AL261" s="54">
        <v>0</v>
      </c>
      <c r="AM261" s="58">
        <f t="shared" si="24"/>
        <v>490</v>
      </c>
      <c r="AN261" s="54" t="str">
        <f>VLOOKUP(H261,'[2]最终 公布版'!$F:$AL,33,0)</f>
        <v>康复医学科</v>
      </c>
      <c r="AO261" s="59">
        <f>SUMPRODUCT(($AN$4:$AN$1113=AN261)*($AM$4:$AM$1113&gt;AM261))+1</f>
        <v>15</v>
      </c>
      <c r="AP261" s="11">
        <f>COUNTIF(AN:AN,AN261)</f>
        <v>19</v>
      </c>
      <c r="AQ261" s="60">
        <f t="shared" si="19"/>
        <v>0.789473684210526</v>
      </c>
      <c r="AR261" s="11">
        <f t="shared" si="20"/>
        <v>0.75</v>
      </c>
      <c r="AS261" s="61">
        <v>1200</v>
      </c>
      <c r="AT261" s="62">
        <f>VLOOKUP(F261,[9]毕教同事分值收集!B:Y,24,0)</f>
        <v>21</v>
      </c>
      <c r="AU261" s="63">
        <f t="shared" si="21"/>
        <v>900</v>
      </c>
      <c r="AV261" s="63">
        <f t="shared" si="22"/>
        <v>900</v>
      </c>
      <c r="AW261" s="63">
        <v>0</v>
      </c>
      <c r="AX261" s="63">
        <f t="shared" si="23"/>
        <v>900</v>
      </c>
      <c r="AY261" s="65">
        <v>21</v>
      </c>
    </row>
    <row r="262" ht="24" spans="1:51">
      <c r="A262" s="4"/>
      <c r="B262" s="4"/>
      <c r="C262" s="5" t="s">
        <v>259</v>
      </c>
      <c r="D262" s="6">
        <v>255</v>
      </c>
      <c r="E262" s="109" t="s">
        <v>401</v>
      </c>
      <c r="F262" s="8" t="str">
        <f>VLOOKUP(E262,[1]需科室上报名单!$A:$B,2,0)</f>
        <v>7AK365</v>
      </c>
      <c r="G262" s="6" t="str">
        <f>VLOOKUP(F262,[3]需科室上报名单!$B:$I,8,0)</f>
        <v>规培研究生</v>
      </c>
      <c r="H262" s="8" t="str">
        <f>VLOOKUP(F262,[3]需科室上报名单!$B:$D,3,0)</f>
        <v>康复医学科</v>
      </c>
      <c r="I262" s="8" t="str">
        <f>VLOOKUP(F262,[3]需科室上报名单!$B:$F,5,0)</f>
        <v>2020年</v>
      </c>
      <c r="J262" s="31"/>
      <c r="K262" s="6" t="s">
        <v>106</v>
      </c>
      <c r="L262" s="6">
        <v>0</v>
      </c>
      <c r="M262" s="6">
        <v>0</v>
      </c>
      <c r="N262" s="6">
        <v>0</v>
      </c>
      <c r="O262" s="6">
        <v>120</v>
      </c>
      <c r="P262" s="30">
        <v>0</v>
      </c>
      <c r="Q262" s="30">
        <v>1</v>
      </c>
      <c r="R262" s="30">
        <v>1</v>
      </c>
      <c r="S262" s="30">
        <v>0</v>
      </c>
      <c r="T262" s="30">
        <v>0</v>
      </c>
      <c r="U262" s="43">
        <v>40</v>
      </c>
      <c r="V262" s="96">
        <f>VLOOKUP(F262,[9]毕教同事分值收集!B:X,23,0)</f>
        <v>85.7142857142857</v>
      </c>
      <c r="W262" s="44">
        <v>10</v>
      </c>
      <c r="X262" s="44">
        <v>60</v>
      </c>
      <c r="Y262" s="44">
        <v>30</v>
      </c>
      <c r="Z262" s="44">
        <v>90</v>
      </c>
      <c r="AA262" s="53">
        <v>0</v>
      </c>
      <c r="AB262" s="54">
        <f>VLOOKUP(F262,[9]毕教同事分值收集!B:R,17,0)</f>
        <v>100</v>
      </c>
      <c r="AC262" s="54">
        <f>VLOOKUP(F262,[9]毕教同事分值收集!B:T,19,0)</f>
        <v>0</v>
      </c>
      <c r="AD262" s="54">
        <f>VLOOKUP(F262,[9]毕教同事分值收集!B:V,21,0)</f>
        <v>0</v>
      </c>
      <c r="AE262" s="54">
        <f>VLOOKUP(F262,[9]毕教同事分值收集!B:Q,16,0)</f>
        <v>0</v>
      </c>
      <c r="AF262" s="54">
        <f>VLOOKUP(F262,[9]毕教同事分值收集!B:P,15,0)</f>
        <v>0</v>
      </c>
      <c r="AG262" s="54">
        <f>VLOOKUP(F262,[6]毕教同事分值收集!$B:$M,12,0)</f>
        <v>-60</v>
      </c>
      <c r="AH262" s="54">
        <v>0</v>
      </c>
      <c r="AI262" s="54">
        <v>0</v>
      </c>
      <c r="AJ262" s="54">
        <v>0</v>
      </c>
      <c r="AK262" s="54">
        <v>0</v>
      </c>
      <c r="AL262" s="54">
        <v>0</v>
      </c>
      <c r="AM262" s="58">
        <f t="shared" si="24"/>
        <v>475.714285714286</v>
      </c>
      <c r="AN262" s="54" t="str">
        <f>VLOOKUP(H262,'[2]最终 公布版'!$F:$AL,33,0)</f>
        <v>康复医学科</v>
      </c>
      <c r="AO262" s="59">
        <f>SUMPRODUCT(($AN$4:$AN$1113=AN262)*($AM$4:$AM$1113&gt;AM262))+1</f>
        <v>18</v>
      </c>
      <c r="AP262" s="11">
        <f>COUNTIF(AN:AN,AN262)</f>
        <v>19</v>
      </c>
      <c r="AQ262" s="60">
        <f t="shared" ref="AQ262:AQ325" si="25">AO262/AP262</f>
        <v>0.947368421052632</v>
      </c>
      <c r="AR262" s="11">
        <f t="shared" ref="AR262:AR325" si="26">IF(AQ262&lt;=10%,1.5,(IF(AQ262&lt;=40%,1.25,IF(AQ262&lt;=60%,1,IF(AQ262&lt;90%,0.75,0.5)))))</f>
        <v>0.5</v>
      </c>
      <c r="AS262" s="61">
        <v>1200</v>
      </c>
      <c r="AT262" s="62">
        <f>VLOOKUP(F262,[9]毕教同事分值收集!B:Y,24,0)</f>
        <v>18</v>
      </c>
      <c r="AU262" s="63">
        <f t="shared" ref="AU262:AU325" si="27">AS262*AR262*(AT262/AY262)</f>
        <v>514.285714285714</v>
      </c>
      <c r="AV262" s="63">
        <f t="shared" ref="AV262:AV325" si="28">ROUND(AU262,0)</f>
        <v>514</v>
      </c>
      <c r="AW262" s="63">
        <v>0</v>
      </c>
      <c r="AX262" s="63">
        <f t="shared" ref="AX262:AX325" si="29">AV262+AW262</f>
        <v>514</v>
      </c>
      <c r="AY262" s="65">
        <v>21</v>
      </c>
    </row>
    <row r="263" spans="1:51">
      <c r="A263" s="4"/>
      <c r="B263" s="4"/>
      <c r="C263" s="5" t="s">
        <v>157</v>
      </c>
      <c r="D263" s="6">
        <v>258</v>
      </c>
      <c r="E263" s="20" t="s">
        <v>402</v>
      </c>
      <c r="F263" s="8" t="str">
        <f>VLOOKUP(E263,[1]需科室上报名单!$A:$B,2,0)</f>
        <v>7AO290</v>
      </c>
      <c r="G263" s="6" t="str">
        <f>VLOOKUP(F263,[3]需科室上报名单!$B:$I,8,0)</f>
        <v>规培研究生</v>
      </c>
      <c r="H263" s="20" t="s">
        <v>403</v>
      </c>
      <c r="I263" s="8" t="str">
        <f>VLOOKUP(F263,[3]需科室上报名单!$B:$F,5,0)</f>
        <v>2022年</v>
      </c>
      <c r="J263" s="35"/>
      <c r="K263" s="6" t="s">
        <v>106</v>
      </c>
      <c r="L263" s="6">
        <v>0</v>
      </c>
      <c r="M263" s="6">
        <v>0</v>
      </c>
      <c r="N263" s="6">
        <v>0</v>
      </c>
      <c r="O263" s="6">
        <v>160</v>
      </c>
      <c r="P263" s="30">
        <v>0</v>
      </c>
      <c r="Q263" s="48">
        <v>4</v>
      </c>
      <c r="R263" s="48">
        <v>1</v>
      </c>
      <c r="S263" s="30">
        <v>0</v>
      </c>
      <c r="T263" s="30">
        <v>0</v>
      </c>
      <c r="U263" s="43">
        <v>100</v>
      </c>
      <c r="V263" s="44">
        <f>VLOOKUP(F263,[9]毕教同事分值收集!B:X,23,0)</f>
        <v>100</v>
      </c>
      <c r="W263" s="49">
        <v>10</v>
      </c>
      <c r="X263" s="49">
        <v>60</v>
      </c>
      <c r="Y263" s="49">
        <v>0</v>
      </c>
      <c r="Z263" s="49">
        <v>0</v>
      </c>
      <c r="AA263" s="53">
        <v>0</v>
      </c>
      <c r="AB263" s="54">
        <f>VLOOKUP(F263,[9]毕教同事分值收集!B:R,17,0)</f>
        <v>0</v>
      </c>
      <c r="AC263" s="54">
        <f>VLOOKUP(F263,[9]毕教同事分值收集!B:T,19,0)</f>
        <v>0</v>
      </c>
      <c r="AD263" s="54">
        <f>VLOOKUP(F263,[9]毕教同事分值收集!B:V,21,0)</f>
        <v>0</v>
      </c>
      <c r="AE263" s="54">
        <f>VLOOKUP(F263,[9]毕教同事分值收集!B:Q,16,0)</f>
        <v>0</v>
      </c>
      <c r="AF263" s="54">
        <f>VLOOKUP(F263,[9]毕教同事分值收集!B:P,15,0)</f>
        <v>0</v>
      </c>
      <c r="AG263" s="54">
        <f>VLOOKUP(F263,[6]毕教同事分值收集!$B:$M,12,0)</f>
        <v>0</v>
      </c>
      <c r="AH263" s="54">
        <v>0</v>
      </c>
      <c r="AI263" s="54">
        <v>0</v>
      </c>
      <c r="AJ263" s="54">
        <v>0</v>
      </c>
      <c r="AK263" s="54">
        <v>0</v>
      </c>
      <c r="AL263" s="54">
        <v>0</v>
      </c>
      <c r="AM263" s="58">
        <f t="shared" si="24"/>
        <v>430</v>
      </c>
      <c r="AN263" s="54" t="str">
        <f>VLOOKUP(H263,'[2]最终 公布版'!$F:$AL,33,0)</f>
        <v>康复医学科</v>
      </c>
      <c r="AO263" s="59">
        <f>SUMPRODUCT(($AN$4:$AN$1113=AN263)*($AM$4:$AM$1113&gt;AM263))+1</f>
        <v>19</v>
      </c>
      <c r="AP263" s="11">
        <f>COUNTIF(AN:AN,AN263)</f>
        <v>19</v>
      </c>
      <c r="AQ263" s="60">
        <f t="shared" si="25"/>
        <v>1</v>
      </c>
      <c r="AR263" s="11">
        <f t="shared" si="26"/>
        <v>0.5</v>
      </c>
      <c r="AS263" s="61">
        <v>1200</v>
      </c>
      <c r="AT263" s="62">
        <f>VLOOKUP(F263,[9]毕教同事分值收集!B:Y,24,0)</f>
        <v>21</v>
      </c>
      <c r="AU263" s="63">
        <f t="shared" si="27"/>
        <v>600</v>
      </c>
      <c r="AV263" s="63">
        <f t="shared" si="28"/>
        <v>600</v>
      </c>
      <c r="AW263" s="63">
        <v>0</v>
      </c>
      <c r="AX263" s="63">
        <f t="shared" si="29"/>
        <v>600</v>
      </c>
      <c r="AY263" s="65">
        <v>21</v>
      </c>
    </row>
    <row r="264" ht="16.5" spans="1:51">
      <c r="A264" s="4"/>
      <c r="B264" s="4"/>
      <c r="C264" s="5" t="s">
        <v>404</v>
      </c>
      <c r="D264" s="6">
        <v>259</v>
      </c>
      <c r="E264" s="119" t="s">
        <v>405</v>
      </c>
      <c r="F264" s="8">
        <f>VLOOKUP(E264,[1]需科室上报名单!$A:$B,2,0)</f>
        <v>120062</v>
      </c>
      <c r="G264" s="6" t="s">
        <v>104</v>
      </c>
      <c r="H264" s="8" t="s">
        <v>404</v>
      </c>
      <c r="I264" s="8" t="str">
        <f>VLOOKUP(F264,[3]需科室上报名单!$B:$F,5,0)</f>
        <v>2020年</v>
      </c>
      <c r="J264" s="31"/>
      <c r="K264" s="6" t="s">
        <v>106</v>
      </c>
      <c r="L264" s="6">
        <v>0</v>
      </c>
      <c r="M264" s="6">
        <v>0</v>
      </c>
      <c r="N264" s="36">
        <v>0</v>
      </c>
      <c r="O264" s="6">
        <v>120</v>
      </c>
      <c r="P264" s="30">
        <v>1</v>
      </c>
      <c r="Q264" s="30">
        <v>0</v>
      </c>
      <c r="R264" s="30">
        <v>0</v>
      </c>
      <c r="S264" s="30">
        <v>1</v>
      </c>
      <c r="T264" s="30">
        <v>0</v>
      </c>
      <c r="U264" s="43">
        <v>75</v>
      </c>
      <c r="V264" s="44">
        <f>VLOOKUP(F264,[9]毕教同事分值收集!B:X,23,0)</f>
        <v>100</v>
      </c>
      <c r="W264" s="120" t="s">
        <v>406</v>
      </c>
      <c r="X264" s="120">
        <v>80</v>
      </c>
      <c r="Y264" s="120" t="s">
        <v>407</v>
      </c>
      <c r="Z264" s="120" t="s">
        <v>408</v>
      </c>
      <c r="AA264" s="120" t="s">
        <v>408</v>
      </c>
      <c r="AB264" s="54">
        <f>VLOOKUP(F264,[9]毕教同事分值收集!B:R,17,0)</f>
        <v>100</v>
      </c>
      <c r="AC264" s="54">
        <f>VLOOKUP(F264,[9]毕教同事分值收集!B:T,19,0)</f>
        <v>150</v>
      </c>
      <c r="AD264" s="54">
        <f>VLOOKUP(F264,[9]毕教同事分值收集!B:V,21,0)</f>
        <v>100</v>
      </c>
      <c r="AE264" s="54">
        <f>VLOOKUP(F264,[9]毕教同事分值收集!B:Q,16,0)</f>
        <v>0</v>
      </c>
      <c r="AF264" s="54">
        <f>VLOOKUP(F264,[9]毕教同事分值收集!B:P,15,0)</f>
        <v>0</v>
      </c>
      <c r="AG264" s="54">
        <f>VLOOKUP(F264,[6]毕教同事分值收集!$B:$M,12,0)</f>
        <v>0</v>
      </c>
      <c r="AH264" s="54">
        <v>0</v>
      </c>
      <c r="AI264" s="54">
        <v>0</v>
      </c>
      <c r="AJ264" s="54">
        <v>0</v>
      </c>
      <c r="AK264" s="54">
        <v>0</v>
      </c>
      <c r="AL264" s="54">
        <v>0</v>
      </c>
      <c r="AM264" s="58">
        <f t="shared" si="24"/>
        <v>725</v>
      </c>
      <c r="AN264" s="54" t="s">
        <v>404</v>
      </c>
      <c r="AO264" s="59">
        <f>SUMPRODUCT(($AN$4:$AN$1113=AN264)*($AM$4:$AM$1113&gt;AM264))+1</f>
        <v>1</v>
      </c>
      <c r="AP264" s="11">
        <f>COUNTIF(AN:AN,AN264)</f>
        <v>36</v>
      </c>
      <c r="AQ264" s="60">
        <f t="shared" si="25"/>
        <v>0.0277777777777778</v>
      </c>
      <c r="AR264" s="11">
        <f t="shared" si="26"/>
        <v>1.5</v>
      </c>
      <c r="AS264" s="61">
        <v>1200</v>
      </c>
      <c r="AT264" s="62">
        <f>VLOOKUP(F264,[9]毕教同事分值收集!B:Y,24,0)</f>
        <v>21</v>
      </c>
      <c r="AU264" s="63">
        <f t="shared" si="27"/>
        <v>1800</v>
      </c>
      <c r="AV264" s="63">
        <f t="shared" si="28"/>
        <v>1800</v>
      </c>
      <c r="AW264" s="63">
        <v>0</v>
      </c>
      <c r="AX264" s="63">
        <f t="shared" si="29"/>
        <v>1800</v>
      </c>
      <c r="AY264" s="65">
        <v>21</v>
      </c>
    </row>
    <row r="265" ht="16.5" spans="1:51">
      <c r="A265" s="4"/>
      <c r="B265" s="4"/>
      <c r="C265" s="5" t="s">
        <v>404</v>
      </c>
      <c r="D265" s="6">
        <v>262</v>
      </c>
      <c r="E265" s="119" t="s">
        <v>409</v>
      </c>
      <c r="F265" s="8" t="str">
        <f>VLOOKUP(E265,[1]需科室上报名单!$A:$B,2,0)</f>
        <v>727L70</v>
      </c>
      <c r="G265" s="6" t="s">
        <v>104</v>
      </c>
      <c r="H265" s="8" t="s">
        <v>404</v>
      </c>
      <c r="I265" s="8" t="str">
        <f>VLOOKUP(F265,[3]需科室上报名单!$B:$F,5,0)</f>
        <v>2021年</v>
      </c>
      <c r="J265" s="31"/>
      <c r="K265" s="6" t="s">
        <v>106</v>
      </c>
      <c r="L265" s="6">
        <v>0</v>
      </c>
      <c r="M265" s="6">
        <v>0</v>
      </c>
      <c r="N265" s="36">
        <v>0</v>
      </c>
      <c r="O265" s="6">
        <v>120</v>
      </c>
      <c r="P265" s="30">
        <v>0</v>
      </c>
      <c r="Q265" s="30">
        <v>1</v>
      </c>
      <c r="R265" s="30">
        <v>1</v>
      </c>
      <c r="S265" s="30">
        <v>0</v>
      </c>
      <c r="T265" s="30">
        <v>0</v>
      </c>
      <c r="U265" s="43">
        <v>40</v>
      </c>
      <c r="V265" s="44">
        <f>VLOOKUP(F265,[9]毕教同事分值收集!B:X,23,0)</f>
        <v>100</v>
      </c>
      <c r="W265" s="120" t="s">
        <v>406</v>
      </c>
      <c r="X265" s="120" t="s">
        <v>410</v>
      </c>
      <c r="Y265" s="120" t="s">
        <v>407</v>
      </c>
      <c r="Z265" s="120" t="s">
        <v>408</v>
      </c>
      <c r="AA265" s="120" t="s">
        <v>408</v>
      </c>
      <c r="AB265" s="54">
        <f>VLOOKUP(F265,[9]毕教同事分值收集!B:R,17,0)</f>
        <v>100</v>
      </c>
      <c r="AC265" s="54">
        <f>VLOOKUP(F265,[9]毕教同事分值收集!B:T,19,0)</f>
        <v>150</v>
      </c>
      <c r="AD265" s="54">
        <f>VLOOKUP(F265,[9]毕教同事分值收集!B:V,21,0)</f>
        <v>0</v>
      </c>
      <c r="AE265" s="54">
        <f>VLOOKUP(F265,[9]毕教同事分值收集!B:Q,16,0)</f>
        <v>0</v>
      </c>
      <c r="AF265" s="54">
        <f>VLOOKUP(F265,[9]毕教同事分值收集!B:P,15,0)</f>
        <v>20</v>
      </c>
      <c r="AG265" s="54">
        <f>VLOOKUP(F265,[6]毕教同事分值收集!$B:$M,12,0)</f>
        <v>0</v>
      </c>
      <c r="AH265" s="54">
        <v>0</v>
      </c>
      <c r="AI265" s="54">
        <v>0</v>
      </c>
      <c r="AJ265" s="54">
        <v>0</v>
      </c>
      <c r="AK265" s="54">
        <v>0</v>
      </c>
      <c r="AL265" s="54">
        <v>0</v>
      </c>
      <c r="AM265" s="58">
        <f t="shared" si="24"/>
        <v>530</v>
      </c>
      <c r="AN265" s="54" t="s">
        <v>404</v>
      </c>
      <c r="AO265" s="59">
        <f>SUMPRODUCT(($AN$4:$AN$1113=AN265)*($AM$4:$AM$1113&gt;AM265))+1</f>
        <v>2</v>
      </c>
      <c r="AP265" s="11">
        <f>COUNTIF(AN:AN,AN265)</f>
        <v>36</v>
      </c>
      <c r="AQ265" s="60">
        <f t="shared" si="25"/>
        <v>0.0555555555555556</v>
      </c>
      <c r="AR265" s="11">
        <f t="shared" si="26"/>
        <v>1.5</v>
      </c>
      <c r="AS265" s="61">
        <v>1200</v>
      </c>
      <c r="AT265" s="62">
        <f>VLOOKUP(F265,[9]毕教同事分值收集!B:Y,24,0)</f>
        <v>21</v>
      </c>
      <c r="AU265" s="63">
        <f t="shared" si="27"/>
        <v>1800</v>
      </c>
      <c r="AV265" s="63">
        <f t="shared" si="28"/>
        <v>1800</v>
      </c>
      <c r="AW265" s="63">
        <v>0</v>
      </c>
      <c r="AX265" s="63">
        <f t="shared" si="29"/>
        <v>1800</v>
      </c>
      <c r="AY265" s="65">
        <v>21</v>
      </c>
    </row>
    <row r="266" ht="16.5" spans="1:51">
      <c r="A266" s="4"/>
      <c r="B266" s="4"/>
      <c r="C266" s="5" t="s">
        <v>404</v>
      </c>
      <c r="D266" s="6">
        <v>264</v>
      </c>
      <c r="E266" s="119" t="s">
        <v>411</v>
      </c>
      <c r="F266" s="8" t="str">
        <f>VLOOKUP(E266,[1]需科室上报名单!$A:$B,2,0)</f>
        <v>729L92</v>
      </c>
      <c r="G266" s="6" t="s">
        <v>104</v>
      </c>
      <c r="H266" s="8" t="s">
        <v>404</v>
      </c>
      <c r="I266" s="8" t="str">
        <f>VLOOKUP(F266,[3]需科室上报名单!$B:$F,5,0)</f>
        <v>2022年</v>
      </c>
      <c r="J266" s="31"/>
      <c r="K266" s="6" t="s">
        <v>106</v>
      </c>
      <c r="L266" s="6">
        <v>0</v>
      </c>
      <c r="M266" s="6">
        <v>0</v>
      </c>
      <c r="N266" s="36">
        <v>0</v>
      </c>
      <c r="O266" s="6">
        <v>120</v>
      </c>
      <c r="P266" s="30">
        <v>0</v>
      </c>
      <c r="Q266" s="30">
        <v>2</v>
      </c>
      <c r="R266" s="30">
        <v>0</v>
      </c>
      <c r="S266" s="30">
        <v>0</v>
      </c>
      <c r="T266" s="30">
        <v>0</v>
      </c>
      <c r="U266" s="43">
        <v>40</v>
      </c>
      <c r="V266" s="44">
        <f>VLOOKUP(F266,[9]毕教同事分值收集!B:X,23,0)</f>
        <v>100</v>
      </c>
      <c r="W266" s="120" t="s">
        <v>406</v>
      </c>
      <c r="X266" s="120" t="s">
        <v>412</v>
      </c>
      <c r="Y266" s="120" t="s">
        <v>413</v>
      </c>
      <c r="Z266" s="120" t="s">
        <v>408</v>
      </c>
      <c r="AA266" s="120" t="s">
        <v>408</v>
      </c>
      <c r="AB266" s="54">
        <f>VLOOKUP(F266,[9]毕教同事分值收集!B:R,17,0)</f>
        <v>100</v>
      </c>
      <c r="AC266" s="54">
        <f>VLOOKUP(F266,[9]毕教同事分值收集!B:T,19,0)</f>
        <v>150</v>
      </c>
      <c r="AD266" s="54">
        <f>VLOOKUP(F266,[9]毕教同事分值收集!B:V,21,0)</f>
        <v>0</v>
      </c>
      <c r="AE266" s="54">
        <f>VLOOKUP(F266,[9]毕教同事分值收集!B:Q,16,0)</f>
        <v>0</v>
      </c>
      <c r="AF266" s="54">
        <f>VLOOKUP(F266,[9]毕教同事分值收集!B:P,15,0)</f>
        <v>0</v>
      </c>
      <c r="AG266" s="54">
        <f>VLOOKUP(F266,[6]毕教同事分值收集!$B:$M,12,0)</f>
        <v>-20</v>
      </c>
      <c r="AH266" s="54">
        <v>0</v>
      </c>
      <c r="AI266" s="54">
        <v>0</v>
      </c>
      <c r="AJ266" s="54">
        <v>0</v>
      </c>
      <c r="AK266" s="54">
        <v>0</v>
      </c>
      <c r="AL266" s="54">
        <v>0</v>
      </c>
      <c r="AM266" s="58">
        <f t="shared" si="24"/>
        <v>490</v>
      </c>
      <c r="AN266" s="54" t="s">
        <v>404</v>
      </c>
      <c r="AO266" s="59">
        <f>SUMPRODUCT(($AN$4:$AN$1113=AN266)*($AM$4:$AM$1113&gt;AM266))+1</f>
        <v>3</v>
      </c>
      <c r="AP266" s="11">
        <f>COUNTIF(AN:AN,AN266)</f>
        <v>36</v>
      </c>
      <c r="AQ266" s="60">
        <f t="shared" si="25"/>
        <v>0.0833333333333333</v>
      </c>
      <c r="AR266" s="11">
        <f t="shared" si="26"/>
        <v>1.5</v>
      </c>
      <c r="AS266" s="61">
        <v>1200</v>
      </c>
      <c r="AT266" s="62">
        <f>VLOOKUP(F266,[9]毕教同事分值收集!B:Y,24,0)</f>
        <v>21</v>
      </c>
      <c r="AU266" s="63">
        <f t="shared" si="27"/>
        <v>1800</v>
      </c>
      <c r="AV266" s="63">
        <f t="shared" si="28"/>
        <v>1800</v>
      </c>
      <c r="AW266" s="63">
        <v>0</v>
      </c>
      <c r="AX266" s="63">
        <f t="shared" si="29"/>
        <v>1800</v>
      </c>
      <c r="AY266" s="65">
        <v>21</v>
      </c>
    </row>
    <row r="267" ht="16.5" spans="1:51">
      <c r="A267" s="4"/>
      <c r="B267" s="4"/>
      <c r="C267" s="5" t="s">
        <v>404</v>
      </c>
      <c r="D267" s="6">
        <v>266</v>
      </c>
      <c r="E267" s="119" t="s">
        <v>414</v>
      </c>
      <c r="F267" s="8" t="str">
        <f>VLOOKUP(E267,[1]需科室上报名单!$A:$B,2,0)</f>
        <v>730L69</v>
      </c>
      <c r="G267" s="6" t="s">
        <v>104</v>
      </c>
      <c r="H267" s="8" t="s">
        <v>404</v>
      </c>
      <c r="I267" s="8" t="str">
        <f>VLOOKUP(F267,[3]需科室上报名单!$B:$F,5,0)</f>
        <v>2022年</v>
      </c>
      <c r="J267" s="31"/>
      <c r="K267" s="6" t="s">
        <v>106</v>
      </c>
      <c r="L267" s="6">
        <v>0</v>
      </c>
      <c r="M267" s="6">
        <v>0</v>
      </c>
      <c r="N267" s="36">
        <v>0</v>
      </c>
      <c r="O267" s="6">
        <v>120</v>
      </c>
      <c r="P267" s="30">
        <v>0</v>
      </c>
      <c r="Q267" s="30">
        <v>1</v>
      </c>
      <c r="R267" s="30">
        <v>1</v>
      </c>
      <c r="S267" s="30">
        <v>0</v>
      </c>
      <c r="T267" s="30">
        <v>0</v>
      </c>
      <c r="U267" s="43">
        <v>40</v>
      </c>
      <c r="V267" s="44">
        <f>VLOOKUP(F267,[9]毕教同事分值收集!B:X,23,0)</f>
        <v>100</v>
      </c>
      <c r="W267" s="120" t="s">
        <v>406</v>
      </c>
      <c r="X267" s="120" t="s">
        <v>407</v>
      </c>
      <c r="Y267" s="120" t="s">
        <v>413</v>
      </c>
      <c r="Z267" s="120" t="s">
        <v>408</v>
      </c>
      <c r="AA267" s="120" t="s">
        <v>408</v>
      </c>
      <c r="AB267" s="54">
        <f>VLOOKUP(F267,[9]毕教同事分值收集!B:R,17,0)</f>
        <v>100</v>
      </c>
      <c r="AC267" s="54">
        <f>VLOOKUP(F267,[9]毕教同事分值收集!B:T,19,0)</f>
        <v>150</v>
      </c>
      <c r="AD267" s="54">
        <f>VLOOKUP(F267,[9]毕教同事分值收集!B:V,21,0)</f>
        <v>0</v>
      </c>
      <c r="AE267" s="54">
        <f>VLOOKUP(F267,[9]毕教同事分值收集!B:Q,16,0)</f>
        <v>0</v>
      </c>
      <c r="AF267" s="54">
        <f>VLOOKUP(F267,[9]毕教同事分值收集!B:P,15,0)</f>
        <v>0</v>
      </c>
      <c r="AG267" s="54">
        <f>VLOOKUP(F267,[6]毕教同事分值收集!$B:$M,12,0)</f>
        <v>-20</v>
      </c>
      <c r="AH267" s="54">
        <v>0</v>
      </c>
      <c r="AI267" s="54">
        <v>0</v>
      </c>
      <c r="AJ267" s="54">
        <v>0</v>
      </c>
      <c r="AK267" s="54">
        <v>0</v>
      </c>
      <c r="AL267" s="54">
        <v>0</v>
      </c>
      <c r="AM267" s="58">
        <f t="shared" si="24"/>
        <v>490</v>
      </c>
      <c r="AN267" s="54" t="s">
        <v>404</v>
      </c>
      <c r="AO267" s="59">
        <f>SUMPRODUCT(($AN$4:$AN$1113=AN267)*($AM$4:$AM$1113&gt;AM267))+1</f>
        <v>3</v>
      </c>
      <c r="AP267" s="11">
        <f>COUNTIF(AN:AN,AN267)</f>
        <v>36</v>
      </c>
      <c r="AQ267" s="60">
        <f t="shared" si="25"/>
        <v>0.0833333333333333</v>
      </c>
      <c r="AR267" s="11">
        <f t="shared" si="26"/>
        <v>1.5</v>
      </c>
      <c r="AS267" s="61">
        <v>1200</v>
      </c>
      <c r="AT267" s="62">
        <f>VLOOKUP(F267,[9]毕教同事分值收集!B:Y,24,0)</f>
        <v>21</v>
      </c>
      <c r="AU267" s="63">
        <f t="shared" si="27"/>
        <v>1800</v>
      </c>
      <c r="AV267" s="63">
        <f t="shared" si="28"/>
        <v>1800</v>
      </c>
      <c r="AW267" s="63">
        <v>0</v>
      </c>
      <c r="AX267" s="63">
        <f t="shared" si="29"/>
        <v>1800</v>
      </c>
      <c r="AY267" s="65">
        <v>21</v>
      </c>
    </row>
    <row r="268" ht="16.5" spans="1:51">
      <c r="A268" s="4"/>
      <c r="B268" s="4"/>
      <c r="C268" s="5" t="s">
        <v>404</v>
      </c>
      <c r="D268" s="6">
        <v>260</v>
      </c>
      <c r="E268" s="119" t="s">
        <v>415</v>
      </c>
      <c r="F268" s="8" t="str">
        <f>VLOOKUP(E268,[1]需科室上报名单!$A:$B,2,0)</f>
        <v>726L35</v>
      </c>
      <c r="G268" s="6" t="s">
        <v>104</v>
      </c>
      <c r="H268" s="8" t="s">
        <v>404</v>
      </c>
      <c r="I268" s="8" t="str">
        <f>VLOOKUP(F268,[3]需科室上报名单!$B:$F,5,0)</f>
        <v>2020年</v>
      </c>
      <c r="J268" s="31"/>
      <c r="K268" s="6" t="s">
        <v>106</v>
      </c>
      <c r="L268" s="6">
        <v>0</v>
      </c>
      <c r="M268" s="6">
        <v>0</v>
      </c>
      <c r="N268" s="36">
        <v>0</v>
      </c>
      <c r="O268" s="6">
        <v>160</v>
      </c>
      <c r="P268" s="30">
        <v>0</v>
      </c>
      <c r="Q268" s="30">
        <v>0</v>
      </c>
      <c r="R268" s="30">
        <v>1</v>
      </c>
      <c r="S268" s="30">
        <v>0</v>
      </c>
      <c r="T268" s="30">
        <v>0</v>
      </c>
      <c r="U268" s="43">
        <v>20</v>
      </c>
      <c r="V268" s="44">
        <f>VLOOKUP(F268,[9]毕教同事分值收集!B:X,23,0)</f>
        <v>100</v>
      </c>
      <c r="W268" s="120" t="s">
        <v>406</v>
      </c>
      <c r="X268" s="120" t="s">
        <v>410</v>
      </c>
      <c r="Y268" s="120" t="s">
        <v>407</v>
      </c>
      <c r="Z268" s="120" t="s">
        <v>408</v>
      </c>
      <c r="AA268" s="120" t="s">
        <v>408</v>
      </c>
      <c r="AB268" s="54">
        <f>VLOOKUP(F268,[9]毕教同事分值收集!B:R,17,0)</f>
        <v>100</v>
      </c>
      <c r="AC268" s="54">
        <f>VLOOKUP(F268,[9]毕教同事分值收集!B:T,19,0)</f>
        <v>150</v>
      </c>
      <c r="AD268" s="54">
        <f>VLOOKUP(F268,[9]毕教同事分值收集!B:V,21,0)</f>
        <v>0</v>
      </c>
      <c r="AE268" s="54">
        <f>VLOOKUP(F268,[9]毕教同事分值收集!B:Q,16,0)</f>
        <v>0</v>
      </c>
      <c r="AF268" s="54">
        <f>VLOOKUP(F268,[9]毕教同事分值收集!B:P,15,0)</f>
        <v>0</v>
      </c>
      <c r="AG268" s="54">
        <f>VLOOKUP(F268,[6]毕教同事分值收集!$B:$M,12,0)</f>
        <v>-60</v>
      </c>
      <c r="AH268" s="54">
        <v>0</v>
      </c>
      <c r="AI268" s="54">
        <v>0</v>
      </c>
      <c r="AJ268" s="54">
        <v>0</v>
      </c>
      <c r="AK268" s="54">
        <v>0</v>
      </c>
      <c r="AL268" s="54">
        <v>0</v>
      </c>
      <c r="AM268" s="58">
        <f t="shared" si="24"/>
        <v>470</v>
      </c>
      <c r="AN268" s="54" t="s">
        <v>404</v>
      </c>
      <c r="AO268" s="59">
        <f>SUMPRODUCT(($AN$4:$AN$1113=AN268)*($AM$4:$AM$1113&gt;AM268))+1</f>
        <v>5</v>
      </c>
      <c r="AP268" s="11">
        <f>COUNTIF(AN:AN,AN268)</f>
        <v>36</v>
      </c>
      <c r="AQ268" s="60">
        <f t="shared" si="25"/>
        <v>0.138888888888889</v>
      </c>
      <c r="AR268" s="11">
        <f t="shared" si="26"/>
        <v>1.25</v>
      </c>
      <c r="AS268" s="61">
        <v>1200</v>
      </c>
      <c r="AT268" s="62">
        <f>VLOOKUP(F268,[9]毕教同事分值收集!B:Y,24,0)</f>
        <v>21</v>
      </c>
      <c r="AU268" s="63">
        <f t="shared" si="27"/>
        <v>1500</v>
      </c>
      <c r="AV268" s="63">
        <f t="shared" si="28"/>
        <v>1500</v>
      </c>
      <c r="AW268" s="63">
        <v>0</v>
      </c>
      <c r="AX268" s="63">
        <f t="shared" si="29"/>
        <v>1500</v>
      </c>
      <c r="AY268" s="65">
        <v>21</v>
      </c>
    </row>
    <row r="269" ht="16.5" spans="1:51">
      <c r="A269" s="4"/>
      <c r="B269" s="4"/>
      <c r="C269" s="5" t="s">
        <v>404</v>
      </c>
      <c r="D269" s="6">
        <v>261</v>
      </c>
      <c r="E269" s="119" t="s">
        <v>416</v>
      </c>
      <c r="F269" s="8" t="str">
        <f>VLOOKUP(E269,[1]需科室上报名单!$A:$B,2,0)</f>
        <v>727L71</v>
      </c>
      <c r="G269" s="6" t="s">
        <v>104</v>
      </c>
      <c r="H269" s="8" t="s">
        <v>404</v>
      </c>
      <c r="I269" s="8" t="str">
        <f>VLOOKUP(F269,[3]需科室上报名单!$B:$F,5,0)</f>
        <v>2021年</v>
      </c>
      <c r="J269" s="31"/>
      <c r="K269" s="6" t="s">
        <v>106</v>
      </c>
      <c r="L269" s="6">
        <v>0</v>
      </c>
      <c r="M269" s="6">
        <v>0</v>
      </c>
      <c r="N269" s="36">
        <v>0</v>
      </c>
      <c r="O269" s="6">
        <v>120</v>
      </c>
      <c r="P269" s="30">
        <v>0</v>
      </c>
      <c r="Q269" s="30">
        <v>2</v>
      </c>
      <c r="R269" s="30">
        <v>0</v>
      </c>
      <c r="S269" s="30">
        <v>0</v>
      </c>
      <c r="T269" s="30">
        <v>0</v>
      </c>
      <c r="U269" s="43">
        <v>40</v>
      </c>
      <c r="V269" s="44">
        <f>VLOOKUP(F269,[9]毕教同事分值收集!B:X,23,0)</f>
        <v>100</v>
      </c>
      <c r="W269" s="120" t="s">
        <v>406</v>
      </c>
      <c r="X269" s="120" t="s">
        <v>410</v>
      </c>
      <c r="Y269" s="120" t="s">
        <v>407</v>
      </c>
      <c r="Z269" s="120" t="s">
        <v>408</v>
      </c>
      <c r="AA269" s="120" t="s">
        <v>408</v>
      </c>
      <c r="AB269" s="54">
        <f>VLOOKUP(F269,[9]毕教同事分值收集!B:R,17,0)</f>
        <v>100</v>
      </c>
      <c r="AC269" s="54">
        <f>VLOOKUP(F269,[9]毕教同事分值收集!B:T,19,0)</f>
        <v>150</v>
      </c>
      <c r="AD269" s="54">
        <f>VLOOKUP(F269,[9]毕教同事分值收集!B:V,21,0)</f>
        <v>0</v>
      </c>
      <c r="AE269" s="54">
        <f>VLOOKUP(F269,[9]毕教同事分值收集!B:Q,16,0)</f>
        <v>0</v>
      </c>
      <c r="AF269" s="54">
        <f>VLOOKUP(F269,[9]毕教同事分值收集!B:P,15,0)</f>
        <v>20</v>
      </c>
      <c r="AG269" s="54">
        <f>VLOOKUP(F269,[6]毕教同事分值收集!$B:$M,12,0)</f>
        <v>-60</v>
      </c>
      <c r="AH269" s="54">
        <v>0</v>
      </c>
      <c r="AI269" s="54">
        <v>0</v>
      </c>
      <c r="AJ269" s="54">
        <v>0</v>
      </c>
      <c r="AK269" s="54">
        <v>0</v>
      </c>
      <c r="AL269" s="54">
        <v>0</v>
      </c>
      <c r="AM269" s="58">
        <f t="shared" si="24"/>
        <v>470</v>
      </c>
      <c r="AN269" s="54" t="s">
        <v>404</v>
      </c>
      <c r="AO269" s="59">
        <f>SUMPRODUCT(($AN$4:$AN$1113=AN269)*($AM$4:$AM$1113&gt;AM269))+1</f>
        <v>5</v>
      </c>
      <c r="AP269" s="11">
        <f>COUNTIF(AN:AN,AN269)</f>
        <v>36</v>
      </c>
      <c r="AQ269" s="60">
        <f t="shared" si="25"/>
        <v>0.138888888888889</v>
      </c>
      <c r="AR269" s="11">
        <f t="shared" si="26"/>
        <v>1.25</v>
      </c>
      <c r="AS269" s="61">
        <v>1200</v>
      </c>
      <c r="AT269" s="62">
        <f>VLOOKUP(F269,[9]毕教同事分值收集!B:Y,24,0)</f>
        <v>21</v>
      </c>
      <c r="AU269" s="63">
        <f t="shared" si="27"/>
        <v>1500</v>
      </c>
      <c r="AV269" s="63">
        <f t="shared" si="28"/>
        <v>1500</v>
      </c>
      <c r="AW269" s="63">
        <v>0</v>
      </c>
      <c r="AX269" s="63">
        <f t="shared" si="29"/>
        <v>1500</v>
      </c>
      <c r="AY269" s="65">
        <v>21</v>
      </c>
    </row>
    <row r="270" ht="16.5" spans="1:51">
      <c r="A270" s="4"/>
      <c r="B270" s="4"/>
      <c r="C270" s="5" t="s">
        <v>404</v>
      </c>
      <c r="D270" s="6">
        <v>263</v>
      </c>
      <c r="E270" s="119" t="s">
        <v>417</v>
      </c>
      <c r="F270" s="8" t="str">
        <f>VLOOKUP(E270,[1]需科室上报名单!$A:$B,2,0)</f>
        <v>729L69</v>
      </c>
      <c r="G270" s="6" t="s">
        <v>104</v>
      </c>
      <c r="H270" s="8" t="s">
        <v>404</v>
      </c>
      <c r="I270" s="8" t="str">
        <f>VLOOKUP(F270,[3]需科室上报名单!$B:$F,5,0)</f>
        <v>2022年</v>
      </c>
      <c r="J270" s="31"/>
      <c r="K270" s="6" t="s">
        <v>106</v>
      </c>
      <c r="L270" s="6">
        <v>0</v>
      </c>
      <c r="M270" s="6">
        <v>0</v>
      </c>
      <c r="N270" s="36">
        <v>0</v>
      </c>
      <c r="O270" s="6">
        <v>120</v>
      </c>
      <c r="P270" s="30">
        <v>0</v>
      </c>
      <c r="Q270" s="30">
        <v>1</v>
      </c>
      <c r="R270" s="30">
        <v>1</v>
      </c>
      <c r="S270" s="30">
        <v>0</v>
      </c>
      <c r="T270" s="30">
        <v>0</v>
      </c>
      <c r="U270" s="43">
        <v>40</v>
      </c>
      <c r="V270" s="44">
        <f>VLOOKUP(F270,[9]毕教同事分值收集!B:X,23,0)</f>
        <v>100</v>
      </c>
      <c r="W270" s="120" t="s">
        <v>406</v>
      </c>
      <c r="X270" s="120" t="s">
        <v>410</v>
      </c>
      <c r="Y270" s="120" t="s">
        <v>407</v>
      </c>
      <c r="Z270" s="120" t="s">
        <v>408</v>
      </c>
      <c r="AA270" s="120" t="s">
        <v>408</v>
      </c>
      <c r="AB270" s="54">
        <f>VLOOKUP(F270,[9]毕教同事分值收集!B:R,17,0)</f>
        <v>100</v>
      </c>
      <c r="AC270" s="54">
        <f>VLOOKUP(F270,[9]毕教同事分值收集!B:T,19,0)</f>
        <v>150</v>
      </c>
      <c r="AD270" s="54">
        <f>VLOOKUP(F270,[9]毕教同事分值收集!B:V,21,0)</f>
        <v>0</v>
      </c>
      <c r="AE270" s="54">
        <f>VLOOKUP(F270,[9]毕教同事分值收集!B:Q,16,0)</f>
        <v>0</v>
      </c>
      <c r="AF270" s="54">
        <f>VLOOKUP(F270,[9]毕教同事分值收集!B:P,15,0)</f>
        <v>0</v>
      </c>
      <c r="AG270" s="54">
        <f>VLOOKUP(F270,[6]毕教同事分值收集!$B:$M,12,0)</f>
        <v>-60</v>
      </c>
      <c r="AH270" s="54">
        <v>0</v>
      </c>
      <c r="AI270" s="54">
        <v>0</v>
      </c>
      <c r="AJ270" s="54">
        <v>0</v>
      </c>
      <c r="AK270" s="54">
        <v>0</v>
      </c>
      <c r="AL270" s="54">
        <v>0</v>
      </c>
      <c r="AM270" s="58">
        <f t="shared" si="24"/>
        <v>450</v>
      </c>
      <c r="AN270" s="54" t="s">
        <v>404</v>
      </c>
      <c r="AO270" s="59">
        <f>SUMPRODUCT(($AN$4:$AN$1113=AN270)*($AM$4:$AM$1113&gt;AM270))+1</f>
        <v>7</v>
      </c>
      <c r="AP270" s="11">
        <f>COUNTIF(AN:AN,AN270)</f>
        <v>36</v>
      </c>
      <c r="AQ270" s="60">
        <f t="shared" si="25"/>
        <v>0.194444444444444</v>
      </c>
      <c r="AR270" s="11">
        <f t="shared" si="26"/>
        <v>1.25</v>
      </c>
      <c r="AS270" s="61">
        <v>1200</v>
      </c>
      <c r="AT270" s="62">
        <f>VLOOKUP(F270,[9]毕教同事分值收集!B:Y,24,0)</f>
        <v>21</v>
      </c>
      <c r="AU270" s="63">
        <f t="shared" si="27"/>
        <v>1500</v>
      </c>
      <c r="AV270" s="63">
        <f t="shared" si="28"/>
        <v>1500</v>
      </c>
      <c r="AW270" s="63">
        <v>0</v>
      </c>
      <c r="AX270" s="63">
        <f t="shared" si="29"/>
        <v>1500</v>
      </c>
      <c r="AY270" s="65">
        <v>21</v>
      </c>
    </row>
    <row r="271" ht="16.5" spans="1:51">
      <c r="A271" s="4"/>
      <c r="B271" s="4"/>
      <c r="C271" s="5" t="s">
        <v>404</v>
      </c>
      <c r="D271" s="6">
        <v>265</v>
      </c>
      <c r="E271" s="119" t="s">
        <v>418</v>
      </c>
      <c r="F271" s="8" t="str">
        <f>VLOOKUP(E271,[1]需科室上报名单!$A:$B,2,0)</f>
        <v>730L38</v>
      </c>
      <c r="G271" s="6" t="s">
        <v>104</v>
      </c>
      <c r="H271" s="8" t="s">
        <v>404</v>
      </c>
      <c r="I271" s="8" t="str">
        <f>VLOOKUP(F271,[3]需科室上报名单!$B:$F,5,0)</f>
        <v>2022年</v>
      </c>
      <c r="J271" s="31"/>
      <c r="K271" s="6" t="s">
        <v>106</v>
      </c>
      <c r="L271" s="6">
        <v>0</v>
      </c>
      <c r="M271" s="6">
        <v>0</v>
      </c>
      <c r="N271" s="36">
        <v>0</v>
      </c>
      <c r="O271" s="6">
        <v>120</v>
      </c>
      <c r="P271" s="30">
        <v>0</v>
      </c>
      <c r="Q271" s="30">
        <v>2</v>
      </c>
      <c r="R271" s="30">
        <v>0</v>
      </c>
      <c r="S271" s="30">
        <v>0</v>
      </c>
      <c r="T271" s="30">
        <v>0</v>
      </c>
      <c r="U271" s="43">
        <v>40</v>
      </c>
      <c r="V271" s="44">
        <f>VLOOKUP(F271,[9]毕教同事分值收集!B:X,23,0)</f>
        <v>100</v>
      </c>
      <c r="W271" s="120" t="s">
        <v>406</v>
      </c>
      <c r="X271" s="120" t="s">
        <v>410</v>
      </c>
      <c r="Y271" s="120" t="s">
        <v>407</v>
      </c>
      <c r="Z271" s="120" t="s">
        <v>408</v>
      </c>
      <c r="AA271" s="120" t="s">
        <v>408</v>
      </c>
      <c r="AB271" s="54">
        <f>VLOOKUP(F271,[9]毕教同事分值收集!B:R,17,0)</f>
        <v>100</v>
      </c>
      <c r="AC271" s="54">
        <f>VLOOKUP(F271,[9]毕教同事分值收集!B:T,19,0)</f>
        <v>150</v>
      </c>
      <c r="AD271" s="54">
        <f>VLOOKUP(F271,[9]毕教同事分值收集!B:V,21,0)</f>
        <v>0</v>
      </c>
      <c r="AE271" s="54">
        <f>VLOOKUP(F271,[9]毕教同事分值收集!B:Q,16,0)</f>
        <v>0</v>
      </c>
      <c r="AF271" s="54">
        <f>VLOOKUP(F271,[9]毕教同事分值收集!B:P,15,0)</f>
        <v>0</v>
      </c>
      <c r="AG271" s="54">
        <f>VLOOKUP(F271,[6]毕教同事分值收集!$B:$M,12,0)</f>
        <v>-60</v>
      </c>
      <c r="AH271" s="54">
        <v>0</v>
      </c>
      <c r="AI271" s="54">
        <v>0</v>
      </c>
      <c r="AJ271" s="54">
        <v>0</v>
      </c>
      <c r="AK271" s="54">
        <v>0</v>
      </c>
      <c r="AL271" s="54">
        <v>0</v>
      </c>
      <c r="AM271" s="58">
        <f t="shared" si="24"/>
        <v>450</v>
      </c>
      <c r="AN271" s="54" t="s">
        <v>404</v>
      </c>
      <c r="AO271" s="59">
        <f>SUMPRODUCT(($AN$4:$AN$1113=AN271)*($AM$4:$AM$1113&gt;AM271))+1</f>
        <v>7</v>
      </c>
      <c r="AP271" s="11">
        <f>COUNTIF(AN:AN,AN271)</f>
        <v>36</v>
      </c>
      <c r="AQ271" s="60">
        <f t="shared" si="25"/>
        <v>0.194444444444444</v>
      </c>
      <c r="AR271" s="11">
        <f t="shared" si="26"/>
        <v>1.25</v>
      </c>
      <c r="AS271" s="61">
        <v>1200</v>
      </c>
      <c r="AT271" s="62">
        <f>VLOOKUP(F271,[9]毕教同事分值收集!B:Y,24,0)</f>
        <v>21</v>
      </c>
      <c r="AU271" s="63">
        <f t="shared" si="27"/>
        <v>1500</v>
      </c>
      <c r="AV271" s="63">
        <f t="shared" si="28"/>
        <v>1500</v>
      </c>
      <c r="AW271" s="63">
        <v>0</v>
      </c>
      <c r="AX271" s="63">
        <f t="shared" si="29"/>
        <v>1500</v>
      </c>
      <c r="AY271" s="65">
        <v>21</v>
      </c>
    </row>
    <row r="272" ht="16.5" spans="1:51">
      <c r="A272" s="4"/>
      <c r="B272" s="4"/>
      <c r="C272" s="5" t="s">
        <v>404</v>
      </c>
      <c r="D272" s="6">
        <v>267</v>
      </c>
      <c r="E272" s="119" t="s">
        <v>419</v>
      </c>
      <c r="F272" s="8" t="str">
        <f>VLOOKUP(E272,[1]需科室上报名单!$A:$B,2,0)</f>
        <v>726L32</v>
      </c>
      <c r="G272" s="6" t="s">
        <v>104</v>
      </c>
      <c r="H272" s="8" t="s">
        <v>404</v>
      </c>
      <c r="I272" s="8" t="str">
        <f>VLOOKUP(F272,[3]需科室上报名单!$B:$F,5,0)</f>
        <v>2020年</v>
      </c>
      <c r="J272" s="31"/>
      <c r="K272" s="6" t="s">
        <v>106</v>
      </c>
      <c r="L272" s="6">
        <v>0</v>
      </c>
      <c r="M272" s="6">
        <v>0</v>
      </c>
      <c r="N272" s="36">
        <v>0</v>
      </c>
      <c r="O272" s="6">
        <v>120</v>
      </c>
      <c r="P272" s="30">
        <v>0</v>
      </c>
      <c r="Q272" s="30">
        <v>1</v>
      </c>
      <c r="R272" s="30">
        <v>0</v>
      </c>
      <c r="S272" s="30">
        <v>0</v>
      </c>
      <c r="T272" s="30">
        <v>0</v>
      </c>
      <c r="U272" s="43">
        <v>20</v>
      </c>
      <c r="V272" s="44">
        <f>VLOOKUP(F272,[9]毕教同事分值收集!B:X,23,0)</f>
        <v>100</v>
      </c>
      <c r="W272" s="120" t="s">
        <v>406</v>
      </c>
      <c r="X272" s="120" t="s">
        <v>410</v>
      </c>
      <c r="Y272" s="120" t="s">
        <v>407</v>
      </c>
      <c r="Z272" s="120" t="s">
        <v>408</v>
      </c>
      <c r="AA272" s="120" t="s">
        <v>408</v>
      </c>
      <c r="AB272" s="54">
        <f>VLOOKUP(F272,[9]毕教同事分值收集!B:R,17,0)</f>
        <v>100</v>
      </c>
      <c r="AC272" s="54">
        <f>VLOOKUP(F272,[9]毕教同事分值收集!B:T,19,0)</f>
        <v>150</v>
      </c>
      <c r="AD272" s="54">
        <f>VLOOKUP(F272,[9]毕教同事分值收集!B:V,21,0)</f>
        <v>0</v>
      </c>
      <c r="AE272" s="54">
        <f>VLOOKUP(F272,[9]毕教同事分值收集!B:Q,16,0)</f>
        <v>0</v>
      </c>
      <c r="AF272" s="54">
        <f>VLOOKUP(F272,[9]毕教同事分值收集!B:P,15,0)</f>
        <v>0</v>
      </c>
      <c r="AG272" s="54">
        <f>VLOOKUP(F272,[6]毕教同事分值收集!$B:$M,12,0)</f>
        <v>-60</v>
      </c>
      <c r="AH272" s="54">
        <v>0</v>
      </c>
      <c r="AI272" s="54">
        <v>0</v>
      </c>
      <c r="AJ272" s="54">
        <v>0</v>
      </c>
      <c r="AK272" s="54">
        <v>0</v>
      </c>
      <c r="AL272" s="54">
        <v>0</v>
      </c>
      <c r="AM272" s="58">
        <f t="shared" si="24"/>
        <v>430</v>
      </c>
      <c r="AN272" s="54" t="s">
        <v>404</v>
      </c>
      <c r="AO272" s="59">
        <f>SUMPRODUCT(($AN$4:$AN$1113=AN272)*($AM$4:$AM$1113&gt;AM272))+1</f>
        <v>9</v>
      </c>
      <c r="AP272" s="11">
        <f>COUNTIF(AN:AN,AN272)</f>
        <v>36</v>
      </c>
      <c r="AQ272" s="60">
        <f t="shared" si="25"/>
        <v>0.25</v>
      </c>
      <c r="AR272" s="11">
        <f t="shared" si="26"/>
        <v>1.25</v>
      </c>
      <c r="AS272" s="61">
        <v>1200</v>
      </c>
      <c r="AT272" s="62">
        <f>VLOOKUP(F272,[9]毕教同事分值收集!B:Y,24,0)</f>
        <v>21</v>
      </c>
      <c r="AU272" s="63">
        <f t="shared" si="27"/>
        <v>1500</v>
      </c>
      <c r="AV272" s="63">
        <f t="shared" si="28"/>
        <v>1500</v>
      </c>
      <c r="AW272" s="63">
        <v>0</v>
      </c>
      <c r="AX272" s="63">
        <f t="shared" si="29"/>
        <v>1500</v>
      </c>
      <c r="AY272" s="65">
        <v>21</v>
      </c>
    </row>
    <row r="273" ht="16.5" spans="1:51">
      <c r="A273" s="4"/>
      <c r="B273" s="4"/>
      <c r="C273" s="5" t="s">
        <v>404</v>
      </c>
      <c r="D273" s="6">
        <v>268</v>
      </c>
      <c r="E273" s="119" t="s">
        <v>420</v>
      </c>
      <c r="F273" s="8" t="str">
        <f>VLOOKUP(E273,[1]需科室上报名单!$A:$B,2,0)</f>
        <v>726L33</v>
      </c>
      <c r="G273" s="6" t="s">
        <v>104</v>
      </c>
      <c r="H273" s="8" t="s">
        <v>404</v>
      </c>
      <c r="I273" s="8" t="str">
        <f>VLOOKUP(F273,[3]需科室上报名单!$B:$F,5,0)</f>
        <v>2020年</v>
      </c>
      <c r="J273" s="31"/>
      <c r="K273" s="6" t="s">
        <v>106</v>
      </c>
      <c r="L273" s="6">
        <v>0</v>
      </c>
      <c r="M273" s="6">
        <v>0</v>
      </c>
      <c r="N273" s="36">
        <v>0</v>
      </c>
      <c r="O273" s="6">
        <v>120</v>
      </c>
      <c r="P273" s="30">
        <v>0</v>
      </c>
      <c r="Q273" s="30">
        <v>1</v>
      </c>
      <c r="R273" s="30">
        <v>0</v>
      </c>
      <c r="S273" s="30">
        <v>0</v>
      </c>
      <c r="T273" s="30">
        <v>0</v>
      </c>
      <c r="U273" s="43">
        <v>20</v>
      </c>
      <c r="V273" s="44">
        <f>VLOOKUP(F273,[9]毕教同事分值收集!B:X,23,0)</f>
        <v>100</v>
      </c>
      <c r="W273" s="120" t="s">
        <v>406</v>
      </c>
      <c r="X273" s="120" t="s">
        <v>421</v>
      </c>
      <c r="Y273" s="120" t="s">
        <v>413</v>
      </c>
      <c r="Z273" s="120" t="s">
        <v>408</v>
      </c>
      <c r="AA273" s="120" t="s">
        <v>408</v>
      </c>
      <c r="AB273" s="54">
        <f>VLOOKUP(F273,[9]毕教同事分值收集!B:R,17,0)</f>
        <v>100</v>
      </c>
      <c r="AC273" s="54">
        <f>VLOOKUP(F273,[9]毕教同事分值收集!B:T,19,0)</f>
        <v>150</v>
      </c>
      <c r="AD273" s="54">
        <f>VLOOKUP(F273,[9]毕教同事分值收集!B:V,21,0)</f>
        <v>0</v>
      </c>
      <c r="AE273" s="54">
        <f>VLOOKUP(F273,[9]毕教同事分值收集!B:Q,16,0)</f>
        <v>0</v>
      </c>
      <c r="AF273" s="54">
        <f>VLOOKUP(F273,[9]毕教同事分值收集!B:P,15,0)</f>
        <v>0</v>
      </c>
      <c r="AG273" s="54">
        <f>VLOOKUP(F273,[6]毕教同事分值收集!$B:$M,12,0)</f>
        <v>-60</v>
      </c>
      <c r="AH273" s="54">
        <v>0</v>
      </c>
      <c r="AI273" s="54">
        <v>0</v>
      </c>
      <c r="AJ273" s="54">
        <v>0</v>
      </c>
      <c r="AK273" s="54">
        <v>0</v>
      </c>
      <c r="AL273" s="54">
        <v>0</v>
      </c>
      <c r="AM273" s="58">
        <f t="shared" si="24"/>
        <v>430</v>
      </c>
      <c r="AN273" s="54" t="s">
        <v>404</v>
      </c>
      <c r="AO273" s="59">
        <f>SUMPRODUCT(($AN$4:$AN$1113=AN273)*($AM$4:$AM$1113&gt;AM273))+1</f>
        <v>9</v>
      </c>
      <c r="AP273" s="11">
        <f>COUNTIF(AN:AN,AN273)</f>
        <v>36</v>
      </c>
      <c r="AQ273" s="60">
        <f t="shared" si="25"/>
        <v>0.25</v>
      </c>
      <c r="AR273" s="11">
        <f t="shared" si="26"/>
        <v>1.25</v>
      </c>
      <c r="AS273" s="61">
        <v>1200</v>
      </c>
      <c r="AT273" s="62">
        <f>VLOOKUP(F273,[9]毕教同事分值收集!B:Y,24,0)</f>
        <v>21</v>
      </c>
      <c r="AU273" s="63">
        <f t="shared" si="27"/>
        <v>1500</v>
      </c>
      <c r="AV273" s="63">
        <f t="shared" si="28"/>
        <v>1500</v>
      </c>
      <c r="AW273" s="63">
        <v>0</v>
      </c>
      <c r="AX273" s="63">
        <f t="shared" si="29"/>
        <v>1500</v>
      </c>
      <c r="AY273" s="65">
        <v>21</v>
      </c>
    </row>
    <row r="274" ht="16.5" spans="1:51">
      <c r="A274" s="4"/>
      <c r="B274" s="4"/>
      <c r="C274" s="5" t="s">
        <v>404</v>
      </c>
      <c r="D274" s="6">
        <v>269</v>
      </c>
      <c r="E274" s="119" t="s">
        <v>422</v>
      </c>
      <c r="F274" s="8" t="str">
        <f>VLOOKUP(E274,[1]需科室上报名单!$A:$B,2,0)</f>
        <v>726L36</v>
      </c>
      <c r="G274" s="6" t="s">
        <v>104</v>
      </c>
      <c r="H274" s="8" t="s">
        <v>404</v>
      </c>
      <c r="I274" s="8" t="str">
        <f>VLOOKUP(F274,[3]需科室上报名单!$B:$F,5,0)</f>
        <v>2020年</v>
      </c>
      <c r="J274" s="31"/>
      <c r="K274" s="6" t="s">
        <v>106</v>
      </c>
      <c r="L274" s="6">
        <v>0</v>
      </c>
      <c r="M274" s="6">
        <v>0</v>
      </c>
      <c r="N274" s="36">
        <v>0</v>
      </c>
      <c r="O274" s="6">
        <v>120</v>
      </c>
      <c r="P274" s="30">
        <v>0</v>
      </c>
      <c r="Q274" s="30">
        <v>0</v>
      </c>
      <c r="R274" s="30">
        <v>1</v>
      </c>
      <c r="S274" s="30">
        <v>0</v>
      </c>
      <c r="T274" s="30">
        <v>0</v>
      </c>
      <c r="U274" s="43">
        <v>20</v>
      </c>
      <c r="V274" s="44">
        <f>VLOOKUP(F274,[9]毕教同事分值收集!B:X,23,0)</f>
        <v>100</v>
      </c>
      <c r="W274" s="120" t="s">
        <v>408</v>
      </c>
      <c r="X274" s="120" t="s">
        <v>421</v>
      </c>
      <c r="Y274" s="120" t="s">
        <v>407</v>
      </c>
      <c r="Z274" s="120" t="s">
        <v>408</v>
      </c>
      <c r="AA274" s="120" t="s">
        <v>408</v>
      </c>
      <c r="AB274" s="54">
        <f>VLOOKUP(F274,[9]毕教同事分值收集!B:R,17,0)</f>
        <v>100</v>
      </c>
      <c r="AC274" s="54">
        <f>VLOOKUP(F274,[9]毕教同事分值收集!B:T,19,0)</f>
        <v>150</v>
      </c>
      <c r="AD274" s="54">
        <f>VLOOKUP(F274,[9]毕教同事分值收集!B:V,21,0)</f>
        <v>0</v>
      </c>
      <c r="AE274" s="54">
        <f>VLOOKUP(F274,[9]毕教同事分值收集!B:Q,16,0)</f>
        <v>0</v>
      </c>
      <c r="AF274" s="54">
        <f>VLOOKUP(F274,[9]毕教同事分值收集!B:P,15,0)</f>
        <v>0</v>
      </c>
      <c r="AG274" s="54">
        <f>VLOOKUP(F274,[6]毕教同事分值收集!$B:$M,12,0)</f>
        <v>-60</v>
      </c>
      <c r="AH274" s="54">
        <v>0</v>
      </c>
      <c r="AI274" s="54">
        <v>0</v>
      </c>
      <c r="AJ274" s="54">
        <v>0</v>
      </c>
      <c r="AK274" s="54">
        <v>0</v>
      </c>
      <c r="AL274" s="54">
        <v>0</v>
      </c>
      <c r="AM274" s="58">
        <f t="shared" si="24"/>
        <v>430</v>
      </c>
      <c r="AN274" s="54" t="s">
        <v>404</v>
      </c>
      <c r="AO274" s="59">
        <f>SUMPRODUCT(($AN$4:$AN$1113=AN274)*($AM$4:$AM$1113&gt;AM274))+1</f>
        <v>9</v>
      </c>
      <c r="AP274" s="11">
        <f>COUNTIF(AN:AN,AN274)</f>
        <v>36</v>
      </c>
      <c r="AQ274" s="60">
        <f t="shared" si="25"/>
        <v>0.25</v>
      </c>
      <c r="AR274" s="11">
        <f t="shared" si="26"/>
        <v>1.25</v>
      </c>
      <c r="AS274" s="61">
        <v>1200</v>
      </c>
      <c r="AT274" s="62">
        <f>VLOOKUP(F274,[9]毕教同事分值收集!B:Y,24,0)</f>
        <v>21</v>
      </c>
      <c r="AU274" s="63">
        <f t="shared" si="27"/>
        <v>1500</v>
      </c>
      <c r="AV274" s="63">
        <f t="shared" si="28"/>
        <v>1500</v>
      </c>
      <c r="AW274" s="63">
        <v>0</v>
      </c>
      <c r="AX274" s="63">
        <f t="shared" si="29"/>
        <v>1500</v>
      </c>
      <c r="AY274" s="65">
        <v>21</v>
      </c>
    </row>
    <row r="275" ht="16.5" spans="1:51">
      <c r="A275" s="4"/>
      <c r="B275" s="4"/>
      <c r="C275" s="5" t="s">
        <v>404</v>
      </c>
      <c r="D275" s="6">
        <v>270</v>
      </c>
      <c r="E275" s="119" t="s">
        <v>423</v>
      </c>
      <c r="F275" s="8" t="str">
        <f>VLOOKUP(E275,[1]需科室上报名单!$A:$B,2,0)</f>
        <v>726L37</v>
      </c>
      <c r="G275" s="6" t="s">
        <v>104</v>
      </c>
      <c r="H275" s="8" t="s">
        <v>404</v>
      </c>
      <c r="I275" s="8" t="str">
        <f>VLOOKUP(F275,[3]需科室上报名单!$B:$F,5,0)</f>
        <v>2020年</v>
      </c>
      <c r="J275" s="31"/>
      <c r="K275" s="6" t="s">
        <v>106</v>
      </c>
      <c r="L275" s="6">
        <v>0</v>
      </c>
      <c r="M275" s="6">
        <v>0</v>
      </c>
      <c r="N275" s="36">
        <v>0</v>
      </c>
      <c r="O275" s="6">
        <v>120</v>
      </c>
      <c r="P275" s="30">
        <v>0</v>
      </c>
      <c r="Q275" s="30">
        <v>1</v>
      </c>
      <c r="R275" s="30">
        <v>0</v>
      </c>
      <c r="S275" s="30">
        <v>0</v>
      </c>
      <c r="T275" s="30">
        <v>0</v>
      </c>
      <c r="U275" s="43">
        <v>20</v>
      </c>
      <c r="V275" s="44">
        <f>VLOOKUP(F275,[9]毕教同事分值收集!B:X,23,0)</f>
        <v>100</v>
      </c>
      <c r="W275" s="120" t="s">
        <v>408</v>
      </c>
      <c r="X275" s="120" t="s">
        <v>421</v>
      </c>
      <c r="Y275" s="120" t="s">
        <v>413</v>
      </c>
      <c r="Z275" s="120" t="s">
        <v>408</v>
      </c>
      <c r="AA275" s="120" t="s">
        <v>408</v>
      </c>
      <c r="AB275" s="54">
        <f>VLOOKUP(F275,[9]毕教同事分值收集!B:R,17,0)</f>
        <v>100</v>
      </c>
      <c r="AC275" s="54">
        <f>VLOOKUP(F275,[9]毕教同事分值收集!B:T,19,0)</f>
        <v>150</v>
      </c>
      <c r="AD275" s="54">
        <f>VLOOKUP(F275,[9]毕教同事分值收集!B:V,21,0)</f>
        <v>0</v>
      </c>
      <c r="AE275" s="54">
        <f>VLOOKUP(F275,[9]毕教同事分值收集!B:Q,16,0)</f>
        <v>0</v>
      </c>
      <c r="AF275" s="54">
        <f>VLOOKUP(F275,[9]毕教同事分值收集!B:P,15,0)</f>
        <v>0</v>
      </c>
      <c r="AG275" s="54">
        <f>VLOOKUP(F275,[6]毕教同事分值收集!$B:$M,12,0)</f>
        <v>-60</v>
      </c>
      <c r="AH275" s="54">
        <v>0</v>
      </c>
      <c r="AI275" s="54">
        <v>0</v>
      </c>
      <c r="AJ275" s="54">
        <v>0</v>
      </c>
      <c r="AK275" s="54">
        <v>0</v>
      </c>
      <c r="AL275" s="54">
        <v>0</v>
      </c>
      <c r="AM275" s="58">
        <f t="shared" si="24"/>
        <v>430</v>
      </c>
      <c r="AN275" s="54" t="s">
        <v>404</v>
      </c>
      <c r="AO275" s="59">
        <f>SUMPRODUCT(($AN$4:$AN$1113=AN275)*($AM$4:$AM$1113&gt;AM275))+1</f>
        <v>9</v>
      </c>
      <c r="AP275" s="11">
        <f>COUNTIF(AN:AN,AN275)</f>
        <v>36</v>
      </c>
      <c r="AQ275" s="60">
        <f t="shared" si="25"/>
        <v>0.25</v>
      </c>
      <c r="AR275" s="11">
        <f t="shared" si="26"/>
        <v>1.25</v>
      </c>
      <c r="AS275" s="61">
        <v>1200</v>
      </c>
      <c r="AT275" s="62">
        <f>VLOOKUP(F275,[9]毕教同事分值收集!B:Y,24,0)</f>
        <v>21</v>
      </c>
      <c r="AU275" s="63">
        <f t="shared" si="27"/>
        <v>1500</v>
      </c>
      <c r="AV275" s="63">
        <f t="shared" si="28"/>
        <v>1500</v>
      </c>
      <c r="AW275" s="63">
        <v>0</v>
      </c>
      <c r="AX275" s="63">
        <f t="shared" si="29"/>
        <v>1500</v>
      </c>
      <c r="AY275" s="65">
        <v>21</v>
      </c>
    </row>
    <row r="276" ht="16.5" spans="1:51">
      <c r="A276" s="4"/>
      <c r="B276" s="4"/>
      <c r="C276" s="5" t="s">
        <v>404</v>
      </c>
      <c r="D276" s="6">
        <v>271</v>
      </c>
      <c r="E276" s="119" t="s">
        <v>424</v>
      </c>
      <c r="F276" s="8" t="str">
        <f>VLOOKUP(E276,[1]需科室上报名单!$A:$B,2,0)</f>
        <v>726L30</v>
      </c>
      <c r="G276" s="6" t="s">
        <v>104</v>
      </c>
      <c r="H276" s="8" t="s">
        <v>404</v>
      </c>
      <c r="I276" s="8" t="str">
        <f>VLOOKUP(F276,[3]需科室上报名单!$B:$F,5,0)</f>
        <v>2020年</v>
      </c>
      <c r="J276" s="31"/>
      <c r="K276" s="6" t="s">
        <v>106</v>
      </c>
      <c r="L276" s="6">
        <v>0</v>
      </c>
      <c r="M276" s="6">
        <v>0</v>
      </c>
      <c r="N276" s="36">
        <v>0</v>
      </c>
      <c r="O276" s="6">
        <v>120</v>
      </c>
      <c r="P276" s="30">
        <v>0</v>
      </c>
      <c r="Q276" s="30">
        <v>1</v>
      </c>
      <c r="R276" s="30">
        <v>0</v>
      </c>
      <c r="S276" s="30">
        <v>0</v>
      </c>
      <c r="T276" s="30">
        <v>0</v>
      </c>
      <c r="U276" s="43">
        <v>20</v>
      </c>
      <c r="V276" s="44">
        <f>VLOOKUP(F276,[9]毕教同事分值收集!B:X,23,0)</f>
        <v>100</v>
      </c>
      <c r="W276" s="120" t="s">
        <v>406</v>
      </c>
      <c r="X276" s="120" t="s">
        <v>410</v>
      </c>
      <c r="Y276" s="120" t="s">
        <v>407</v>
      </c>
      <c r="Z276" s="120" t="s">
        <v>408</v>
      </c>
      <c r="AA276" s="120" t="s">
        <v>408</v>
      </c>
      <c r="AB276" s="54">
        <f>VLOOKUP(F276,[9]毕教同事分值收集!B:R,17,0)</f>
        <v>100</v>
      </c>
      <c r="AC276" s="54">
        <f>VLOOKUP(F276,[9]毕教同事分值收集!B:T,19,0)</f>
        <v>150</v>
      </c>
      <c r="AD276" s="54">
        <f>VLOOKUP(F276,[9]毕教同事分值收集!B:V,21,0)</f>
        <v>0</v>
      </c>
      <c r="AE276" s="54">
        <f>VLOOKUP(F276,[9]毕教同事分值收集!B:Q,16,0)</f>
        <v>0</v>
      </c>
      <c r="AF276" s="54">
        <f>VLOOKUP(F276,[9]毕教同事分值收集!B:P,15,0)</f>
        <v>0</v>
      </c>
      <c r="AG276" s="54">
        <f>VLOOKUP(F276,[6]毕教同事分值收集!$B:$M,12,0)</f>
        <v>-60</v>
      </c>
      <c r="AH276" s="54">
        <v>0</v>
      </c>
      <c r="AI276" s="54">
        <v>0</v>
      </c>
      <c r="AJ276" s="54">
        <v>0</v>
      </c>
      <c r="AK276" s="54">
        <v>0</v>
      </c>
      <c r="AL276" s="54">
        <v>0</v>
      </c>
      <c r="AM276" s="58">
        <f t="shared" si="24"/>
        <v>430</v>
      </c>
      <c r="AN276" s="54" t="s">
        <v>404</v>
      </c>
      <c r="AO276" s="59">
        <f>SUMPRODUCT(($AN$4:$AN$1113=AN276)*($AM$4:$AM$1113&gt;AM276))+1</f>
        <v>9</v>
      </c>
      <c r="AP276" s="11">
        <f>COUNTIF(AN:AN,AN276)</f>
        <v>36</v>
      </c>
      <c r="AQ276" s="60">
        <f t="shared" si="25"/>
        <v>0.25</v>
      </c>
      <c r="AR276" s="11">
        <f t="shared" si="26"/>
        <v>1.25</v>
      </c>
      <c r="AS276" s="61">
        <v>1200</v>
      </c>
      <c r="AT276" s="62">
        <f>VLOOKUP(F276,[9]毕教同事分值收集!B:Y,24,0)</f>
        <v>21</v>
      </c>
      <c r="AU276" s="63">
        <f t="shared" si="27"/>
        <v>1500</v>
      </c>
      <c r="AV276" s="63">
        <f t="shared" si="28"/>
        <v>1500</v>
      </c>
      <c r="AW276" s="63">
        <v>0</v>
      </c>
      <c r="AX276" s="63">
        <f t="shared" si="29"/>
        <v>1500</v>
      </c>
      <c r="AY276" s="65">
        <v>21</v>
      </c>
    </row>
    <row r="277" ht="16.5" spans="1:51">
      <c r="A277" s="4"/>
      <c r="B277" s="4"/>
      <c r="C277" s="5" t="s">
        <v>404</v>
      </c>
      <c r="D277" s="6">
        <v>278</v>
      </c>
      <c r="E277" s="119" t="s">
        <v>425</v>
      </c>
      <c r="F277" s="8" t="str">
        <f>VLOOKUP(E277,[1]需科室上报名单!$A:$B,2,0)</f>
        <v>730L59</v>
      </c>
      <c r="G277" s="6" t="s">
        <v>104</v>
      </c>
      <c r="H277" s="8" t="s">
        <v>404</v>
      </c>
      <c r="I277" s="8" t="str">
        <f>VLOOKUP(F277,[3]需科室上报名单!$B:$F,5,0)</f>
        <v>2022年</v>
      </c>
      <c r="J277" s="31"/>
      <c r="K277" s="6" t="s">
        <v>106</v>
      </c>
      <c r="L277" s="6">
        <v>0</v>
      </c>
      <c r="M277" s="6">
        <v>0</v>
      </c>
      <c r="N277" s="36">
        <v>0</v>
      </c>
      <c r="O277" s="6">
        <v>120</v>
      </c>
      <c r="P277" s="30">
        <v>0</v>
      </c>
      <c r="Q277" s="30">
        <v>1</v>
      </c>
      <c r="R277" s="30">
        <v>1</v>
      </c>
      <c r="S277" s="30">
        <v>0</v>
      </c>
      <c r="T277" s="30">
        <v>0</v>
      </c>
      <c r="U277" s="43">
        <v>40</v>
      </c>
      <c r="V277" s="44">
        <f>VLOOKUP(F277,[9]毕教同事分值收集!B:X,23,0)</f>
        <v>100</v>
      </c>
      <c r="W277" s="120" t="s">
        <v>406</v>
      </c>
      <c r="X277" s="120" t="s">
        <v>410</v>
      </c>
      <c r="Y277" s="120" t="s">
        <v>413</v>
      </c>
      <c r="Z277" s="120" t="s">
        <v>408</v>
      </c>
      <c r="AA277" s="120" t="s">
        <v>408</v>
      </c>
      <c r="AB277" s="54">
        <f>VLOOKUP(F277,[9]毕教同事分值收集!B:R,17,0)</f>
        <v>100</v>
      </c>
      <c r="AC277" s="54">
        <f>VLOOKUP(F277,[9]毕教同事分值收集!B:T,19,0)</f>
        <v>0</v>
      </c>
      <c r="AD277" s="54">
        <f>VLOOKUP(F277,[9]毕教同事分值收集!B:V,21,0)</f>
        <v>0</v>
      </c>
      <c r="AE277" s="54">
        <f>VLOOKUP(F277,[9]毕教同事分值收集!B:Q,16,0)</f>
        <v>0</v>
      </c>
      <c r="AF277" s="54">
        <f>VLOOKUP(F277,[9]毕教同事分值收集!B:P,15,0)</f>
        <v>0</v>
      </c>
      <c r="AG277" s="54">
        <f>VLOOKUP(F277,[6]毕教同事分值收集!$B:$M,12,0)</f>
        <v>0</v>
      </c>
      <c r="AH277" s="54">
        <v>0</v>
      </c>
      <c r="AI277" s="54">
        <v>0</v>
      </c>
      <c r="AJ277" s="54">
        <v>0</v>
      </c>
      <c r="AK277" s="54">
        <v>0</v>
      </c>
      <c r="AL277" s="54">
        <v>0</v>
      </c>
      <c r="AM277" s="58">
        <f t="shared" si="24"/>
        <v>360</v>
      </c>
      <c r="AN277" s="54" t="s">
        <v>404</v>
      </c>
      <c r="AO277" s="59">
        <f>SUMPRODUCT(($AN$4:$AN$1113=AN277)*($AM$4:$AM$1113&gt;AM277))+1</f>
        <v>14</v>
      </c>
      <c r="AP277" s="11">
        <f>COUNTIF(AN:AN,AN277)</f>
        <v>36</v>
      </c>
      <c r="AQ277" s="60">
        <f t="shared" si="25"/>
        <v>0.388888888888889</v>
      </c>
      <c r="AR277" s="11">
        <f t="shared" si="26"/>
        <v>1.25</v>
      </c>
      <c r="AS277" s="61">
        <v>1200</v>
      </c>
      <c r="AT277" s="62">
        <f>VLOOKUP(F277,[9]毕教同事分值收集!B:Y,24,0)</f>
        <v>21</v>
      </c>
      <c r="AU277" s="63">
        <f t="shared" si="27"/>
        <v>1500</v>
      </c>
      <c r="AV277" s="63">
        <f t="shared" si="28"/>
        <v>1500</v>
      </c>
      <c r="AW277" s="63">
        <v>0</v>
      </c>
      <c r="AX277" s="63">
        <f t="shared" si="29"/>
        <v>1500</v>
      </c>
      <c r="AY277" s="65">
        <v>21</v>
      </c>
    </row>
    <row r="278" ht="16.5" spans="1:51">
      <c r="A278" s="4"/>
      <c r="B278" s="4"/>
      <c r="C278" s="5" t="s">
        <v>404</v>
      </c>
      <c r="D278" s="6">
        <v>272</v>
      </c>
      <c r="E278" s="119" t="s">
        <v>426</v>
      </c>
      <c r="F278" s="8" t="str">
        <f>VLOOKUP(E278,[1]需科室上报名单!$A:$B,2,0)</f>
        <v>7AK395</v>
      </c>
      <c r="G278" s="6" t="str">
        <f>VLOOKUP(F278,[3]需科室上报名单!$B:$I,8,0)</f>
        <v>规培研究生</v>
      </c>
      <c r="H278" s="8" t="s">
        <v>404</v>
      </c>
      <c r="I278" s="8" t="str">
        <f>VLOOKUP(F278,[3]需科室上报名单!$B:$F,5,0)</f>
        <v>2020年</v>
      </c>
      <c r="J278" s="31"/>
      <c r="K278" s="6" t="s">
        <v>106</v>
      </c>
      <c r="L278" s="6">
        <v>0</v>
      </c>
      <c r="M278" s="6">
        <v>0</v>
      </c>
      <c r="N278" s="36">
        <v>0</v>
      </c>
      <c r="O278" s="6">
        <v>160</v>
      </c>
      <c r="P278" s="30">
        <v>0</v>
      </c>
      <c r="Q278" s="30">
        <v>0</v>
      </c>
      <c r="R278" s="30">
        <v>0</v>
      </c>
      <c r="S278" s="30">
        <v>0</v>
      </c>
      <c r="T278" s="30">
        <v>0</v>
      </c>
      <c r="U278" s="43">
        <v>0</v>
      </c>
      <c r="V278" s="44">
        <f>VLOOKUP(F278,[9]毕教同事分值收集!B:X,23,0)</f>
        <v>100</v>
      </c>
      <c r="W278" s="120" t="s">
        <v>406</v>
      </c>
      <c r="X278" s="120" t="s">
        <v>407</v>
      </c>
      <c r="Y278" s="120" t="s">
        <v>407</v>
      </c>
      <c r="Z278" s="120" t="s">
        <v>408</v>
      </c>
      <c r="AA278" s="120" t="s">
        <v>408</v>
      </c>
      <c r="AB278" s="54">
        <f>VLOOKUP(F278,[9]毕教同事分值收集!B:R,17,0)</f>
        <v>100</v>
      </c>
      <c r="AC278" s="54">
        <f>VLOOKUP(F278,[9]毕教同事分值收集!B:T,19,0)</f>
        <v>0</v>
      </c>
      <c r="AD278" s="54">
        <f>VLOOKUP(F278,[9]毕教同事分值收集!B:V,21,0)</f>
        <v>0</v>
      </c>
      <c r="AE278" s="54">
        <f>VLOOKUP(F278,[9]毕教同事分值收集!B:Q,16,0)</f>
        <v>0</v>
      </c>
      <c r="AF278" s="54">
        <f>VLOOKUP(F278,[9]毕教同事分值收集!B:P,15,0)</f>
        <v>20</v>
      </c>
      <c r="AG278" s="54">
        <f>VLOOKUP(F278,[6]毕教同事分值收集!$B:$M,12,0)</f>
        <v>-40</v>
      </c>
      <c r="AH278" s="54">
        <v>0</v>
      </c>
      <c r="AI278" s="54">
        <v>0</v>
      </c>
      <c r="AJ278" s="54">
        <v>0</v>
      </c>
      <c r="AK278" s="54">
        <v>0</v>
      </c>
      <c r="AL278" s="54">
        <v>0</v>
      </c>
      <c r="AM278" s="58">
        <f t="shared" si="24"/>
        <v>340</v>
      </c>
      <c r="AN278" s="54" t="s">
        <v>404</v>
      </c>
      <c r="AO278" s="59">
        <f>SUMPRODUCT(($AN$4:$AN$1113=AN278)*($AM$4:$AM$1113&gt;AM278))+1</f>
        <v>15</v>
      </c>
      <c r="AP278" s="11">
        <f>COUNTIF(AN:AN,AN278)</f>
        <v>36</v>
      </c>
      <c r="AQ278" s="60">
        <f t="shared" si="25"/>
        <v>0.416666666666667</v>
      </c>
      <c r="AR278" s="11">
        <f t="shared" si="26"/>
        <v>1</v>
      </c>
      <c r="AS278" s="61">
        <v>1200</v>
      </c>
      <c r="AT278" s="62">
        <f>VLOOKUP(F278,[9]毕教同事分值收集!B:Y,24,0)</f>
        <v>21</v>
      </c>
      <c r="AU278" s="63">
        <f t="shared" si="27"/>
        <v>1200</v>
      </c>
      <c r="AV278" s="63">
        <f t="shared" si="28"/>
        <v>1200</v>
      </c>
      <c r="AW278" s="63">
        <v>0</v>
      </c>
      <c r="AX278" s="63">
        <f t="shared" si="29"/>
        <v>1200</v>
      </c>
      <c r="AY278" s="65">
        <v>21</v>
      </c>
    </row>
    <row r="279" ht="16.5" spans="1:51">
      <c r="A279" s="4"/>
      <c r="B279" s="4"/>
      <c r="C279" s="5" t="s">
        <v>404</v>
      </c>
      <c r="D279" s="6">
        <v>279</v>
      </c>
      <c r="E279" s="119" t="s">
        <v>427</v>
      </c>
      <c r="F279" s="8" t="str">
        <f>VLOOKUP(E279,[1]需科室上报名单!$A:$B,2,0)</f>
        <v>726L31</v>
      </c>
      <c r="G279" s="6" t="s">
        <v>104</v>
      </c>
      <c r="H279" s="8" t="s">
        <v>404</v>
      </c>
      <c r="I279" s="8" t="str">
        <f>VLOOKUP(F279,[3]需科室上报名单!$B:$F,5,0)</f>
        <v>2020年</v>
      </c>
      <c r="J279" s="31"/>
      <c r="K279" s="6" t="s">
        <v>106</v>
      </c>
      <c r="L279" s="6">
        <v>0</v>
      </c>
      <c r="M279" s="6">
        <v>0</v>
      </c>
      <c r="N279" s="36">
        <v>0</v>
      </c>
      <c r="O279" s="6">
        <v>120</v>
      </c>
      <c r="P279" s="30">
        <v>0</v>
      </c>
      <c r="Q279" s="30">
        <v>0</v>
      </c>
      <c r="R279" s="30">
        <v>0</v>
      </c>
      <c r="S279" s="30">
        <v>1</v>
      </c>
      <c r="T279" s="30">
        <v>0</v>
      </c>
      <c r="U279" s="43">
        <v>25</v>
      </c>
      <c r="V279" s="44">
        <f>VLOOKUP(F279,[9]毕教同事分值收集!B:X,23,0)</f>
        <v>100</v>
      </c>
      <c r="W279" s="120" t="s">
        <v>408</v>
      </c>
      <c r="X279" s="120" t="s">
        <v>421</v>
      </c>
      <c r="Y279" s="120" t="s">
        <v>413</v>
      </c>
      <c r="Z279" s="120" t="s">
        <v>408</v>
      </c>
      <c r="AA279" s="120" t="s">
        <v>408</v>
      </c>
      <c r="AB279" s="54">
        <f>VLOOKUP(F279,[9]毕教同事分值收集!B:R,17,0)</f>
        <v>100</v>
      </c>
      <c r="AC279" s="54">
        <f>VLOOKUP(F279,[9]毕教同事分值收集!B:T,19,0)</f>
        <v>0</v>
      </c>
      <c r="AD279" s="54">
        <f>VLOOKUP(F279,[9]毕教同事分值收集!B:V,21,0)</f>
        <v>0</v>
      </c>
      <c r="AE279" s="54">
        <f>VLOOKUP(F279,[9]毕教同事分值收集!B:Q,16,0)</f>
        <v>0</v>
      </c>
      <c r="AF279" s="54">
        <f>VLOOKUP(F279,[9]毕教同事分值收集!B:P,15,0)</f>
        <v>0</v>
      </c>
      <c r="AG279" s="54">
        <f>VLOOKUP(F279,[6]毕教同事分值收集!$B:$M,12,0)</f>
        <v>-20</v>
      </c>
      <c r="AH279" s="54">
        <v>0</v>
      </c>
      <c r="AI279" s="54">
        <v>0</v>
      </c>
      <c r="AJ279" s="54">
        <v>0</v>
      </c>
      <c r="AK279" s="54">
        <v>0</v>
      </c>
      <c r="AL279" s="54">
        <v>0</v>
      </c>
      <c r="AM279" s="58">
        <f t="shared" si="24"/>
        <v>325</v>
      </c>
      <c r="AN279" s="54" t="s">
        <v>404</v>
      </c>
      <c r="AO279" s="59">
        <f>SUMPRODUCT(($AN$4:$AN$1113=AN279)*($AM$4:$AM$1113&gt;AM279))+1</f>
        <v>16</v>
      </c>
      <c r="AP279" s="11">
        <f>COUNTIF(AN:AN,AN279)</f>
        <v>36</v>
      </c>
      <c r="AQ279" s="60">
        <f t="shared" si="25"/>
        <v>0.444444444444444</v>
      </c>
      <c r="AR279" s="11">
        <f t="shared" si="26"/>
        <v>1</v>
      </c>
      <c r="AS279" s="61">
        <v>1200</v>
      </c>
      <c r="AT279" s="62">
        <f>VLOOKUP(F279,[9]毕教同事分值收集!B:Y,24,0)</f>
        <v>21</v>
      </c>
      <c r="AU279" s="63">
        <f t="shared" si="27"/>
        <v>1200</v>
      </c>
      <c r="AV279" s="63">
        <f t="shared" si="28"/>
        <v>1200</v>
      </c>
      <c r="AW279" s="63">
        <v>0</v>
      </c>
      <c r="AX279" s="63">
        <f t="shared" si="29"/>
        <v>1200</v>
      </c>
      <c r="AY279" s="65">
        <v>21</v>
      </c>
    </row>
    <row r="280" ht="16.5" spans="1:51">
      <c r="A280" s="4"/>
      <c r="B280" s="4"/>
      <c r="C280" s="5" t="s">
        <v>404</v>
      </c>
      <c r="D280" s="6">
        <v>281</v>
      </c>
      <c r="E280" s="119" t="s">
        <v>428</v>
      </c>
      <c r="F280" s="8" t="str">
        <f>VLOOKUP(E280,[1]需科室上报名单!$A:$B,2,0)</f>
        <v>7AM343</v>
      </c>
      <c r="G280" s="6" t="str">
        <f>VLOOKUP(F280,[3]需科室上报名单!$B:$I,8,0)</f>
        <v>规培研究生</v>
      </c>
      <c r="H280" s="8" t="s">
        <v>404</v>
      </c>
      <c r="I280" s="8" t="str">
        <f>VLOOKUP(F280,[3]需科室上报名单!$B:$F,5,0)</f>
        <v>2021年</v>
      </c>
      <c r="J280" s="31"/>
      <c r="K280" s="6" t="s">
        <v>106</v>
      </c>
      <c r="L280" s="6">
        <v>0</v>
      </c>
      <c r="M280" s="6">
        <v>0</v>
      </c>
      <c r="N280" s="36">
        <v>0</v>
      </c>
      <c r="O280" s="6">
        <v>120</v>
      </c>
      <c r="P280" s="30">
        <v>0</v>
      </c>
      <c r="Q280" s="30">
        <v>1</v>
      </c>
      <c r="R280" s="30">
        <v>0</v>
      </c>
      <c r="S280" s="30">
        <v>0</v>
      </c>
      <c r="T280" s="30">
        <v>0</v>
      </c>
      <c r="U280" s="43">
        <v>20</v>
      </c>
      <c r="V280" s="44">
        <f>VLOOKUP(F280,[9]毕教同事分值收集!B:X,23,0)</f>
        <v>100</v>
      </c>
      <c r="W280" s="120" t="s">
        <v>406</v>
      </c>
      <c r="X280" s="120" t="s">
        <v>410</v>
      </c>
      <c r="Y280" s="120" t="s">
        <v>413</v>
      </c>
      <c r="Z280" s="120" t="s">
        <v>408</v>
      </c>
      <c r="AA280" s="120" t="s">
        <v>408</v>
      </c>
      <c r="AB280" s="54">
        <f>VLOOKUP(F280,[9]毕教同事分值收集!B:R,17,0)</f>
        <v>100</v>
      </c>
      <c r="AC280" s="54">
        <f>VLOOKUP(F280,[9]毕教同事分值收集!B:T,19,0)</f>
        <v>0</v>
      </c>
      <c r="AD280" s="54">
        <f>VLOOKUP(F280,[9]毕教同事分值收集!B:V,21,0)</f>
        <v>0</v>
      </c>
      <c r="AE280" s="54">
        <f>VLOOKUP(F280,[9]毕教同事分值收集!B:Q,16,0)</f>
        <v>0</v>
      </c>
      <c r="AF280" s="54">
        <f>VLOOKUP(F280,[9]毕教同事分值收集!B:P,15,0)</f>
        <v>0</v>
      </c>
      <c r="AG280" s="54">
        <f>VLOOKUP(F280,[6]毕教同事分值收集!$B:$M,12,0)</f>
        <v>-20</v>
      </c>
      <c r="AH280" s="54">
        <v>0</v>
      </c>
      <c r="AI280" s="54">
        <v>0</v>
      </c>
      <c r="AJ280" s="54">
        <v>0</v>
      </c>
      <c r="AK280" s="54">
        <v>0</v>
      </c>
      <c r="AL280" s="54">
        <v>0</v>
      </c>
      <c r="AM280" s="58">
        <f t="shared" si="24"/>
        <v>320</v>
      </c>
      <c r="AN280" s="54" t="s">
        <v>404</v>
      </c>
      <c r="AO280" s="59">
        <f>SUMPRODUCT(($AN$4:$AN$1113=AN280)*($AM$4:$AM$1113&gt;AM280))+1</f>
        <v>17</v>
      </c>
      <c r="AP280" s="11">
        <f>COUNTIF(AN:AN,AN280)</f>
        <v>36</v>
      </c>
      <c r="AQ280" s="60">
        <f t="shared" si="25"/>
        <v>0.472222222222222</v>
      </c>
      <c r="AR280" s="11">
        <f t="shared" si="26"/>
        <v>1</v>
      </c>
      <c r="AS280" s="61">
        <v>1200</v>
      </c>
      <c r="AT280" s="62">
        <f>VLOOKUP(F280,[9]毕教同事分值收集!B:Y,24,0)</f>
        <v>21</v>
      </c>
      <c r="AU280" s="63">
        <f t="shared" si="27"/>
        <v>1200</v>
      </c>
      <c r="AV280" s="63">
        <f t="shared" si="28"/>
        <v>1200</v>
      </c>
      <c r="AW280" s="63">
        <v>0</v>
      </c>
      <c r="AX280" s="63">
        <f t="shared" si="29"/>
        <v>1200</v>
      </c>
      <c r="AY280" s="65">
        <v>21</v>
      </c>
    </row>
    <row r="281" ht="16.5" spans="1:51">
      <c r="A281" s="4"/>
      <c r="B281" s="4"/>
      <c r="C281" s="5" t="s">
        <v>404</v>
      </c>
      <c r="D281" s="6">
        <v>273</v>
      </c>
      <c r="E281" s="119" t="s">
        <v>429</v>
      </c>
      <c r="F281" s="8" t="str">
        <f>VLOOKUP(E281,[1]需科室上报名单!$A:$B,2,0)</f>
        <v>7AM342</v>
      </c>
      <c r="G281" s="6" t="str">
        <f>VLOOKUP(F281,[3]需科室上报名单!$B:$I,8,0)</f>
        <v>规培研究生</v>
      </c>
      <c r="H281" s="8" t="s">
        <v>404</v>
      </c>
      <c r="I281" s="8" t="str">
        <f>VLOOKUP(F281,[3]需科室上报名单!$B:$F,5,0)</f>
        <v>2021年</v>
      </c>
      <c r="J281" s="31"/>
      <c r="K281" s="6" t="s">
        <v>106</v>
      </c>
      <c r="L281" s="6">
        <v>0</v>
      </c>
      <c r="M281" s="6">
        <v>0</v>
      </c>
      <c r="N281" s="36">
        <v>0</v>
      </c>
      <c r="O281" s="6">
        <v>120</v>
      </c>
      <c r="P281" s="30">
        <v>0</v>
      </c>
      <c r="Q281" s="30">
        <v>1</v>
      </c>
      <c r="R281" s="30">
        <v>1</v>
      </c>
      <c r="S281" s="30">
        <v>0</v>
      </c>
      <c r="T281" s="30">
        <v>0</v>
      </c>
      <c r="U281" s="43">
        <v>40</v>
      </c>
      <c r="V281" s="44">
        <f>VLOOKUP(F281,[9]毕教同事分值收集!B:X,23,0)</f>
        <v>100</v>
      </c>
      <c r="W281" s="120" t="s">
        <v>406</v>
      </c>
      <c r="X281" s="120" t="s">
        <v>410</v>
      </c>
      <c r="Y281" s="120" t="s">
        <v>407</v>
      </c>
      <c r="Z281" s="120" t="s">
        <v>408</v>
      </c>
      <c r="AA281" s="120" t="s">
        <v>408</v>
      </c>
      <c r="AB281" s="54">
        <f>VLOOKUP(F281,[9]毕教同事分值收集!B:R,17,0)</f>
        <v>100</v>
      </c>
      <c r="AC281" s="54">
        <f>VLOOKUP(F281,[9]毕教同事分值收集!B:T,19,0)</f>
        <v>0</v>
      </c>
      <c r="AD281" s="54">
        <f>VLOOKUP(F281,[9]毕教同事分值收集!B:V,21,0)</f>
        <v>0</v>
      </c>
      <c r="AE281" s="54">
        <f>VLOOKUP(F281,[9]毕教同事分值收集!B:Q,16,0)</f>
        <v>0</v>
      </c>
      <c r="AF281" s="54">
        <f>VLOOKUP(F281,[9]毕教同事分值收集!B:P,15,0)</f>
        <v>0</v>
      </c>
      <c r="AG281" s="54">
        <f>VLOOKUP(F281,[6]毕教同事分值收集!$B:$M,12,0)</f>
        <v>-60</v>
      </c>
      <c r="AH281" s="54">
        <v>0</v>
      </c>
      <c r="AI281" s="54">
        <v>0</v>
      </c>
      <c r="AJ281" s="54">
        <v>0</v>
      </c>
      <c r="AK281" s="54">
        <v>0</v>
      </c>
      <c r="AL281" s="54">
        <v>0</v>
      </c>
      <c r="AM281" s="58">
        <f t="shared" si="24"/>
        <v>300</v>
      </c>
      <c r="AN281" s="54" t="s">
        <v>404</v>
      </c>
      <c r="AO281" s="59">
        <f>SUMPRODUCT(($AN$4:$AN$1113=AN281)*($AM$4:$AM$1113&gt;AM281))+1</f>
        <v>18</v>
      </c>
      <c r="AP281" s="11">
        <f>COUNTIF(AN:AN,AN281)</f>
        <v>36</v>
      </c>
      <c r="AQ281" s="60">
        <f t="shared" si="25"/>
        <v>0.5</v>
      </c>
      <c r="AR281" s="11">
        <f t="shared" si="26"/>
        <v>1</v>
      </c>
      <c r="AS281" s="61">
        <v>1200</v>
      </c>
      <c r="AT281" s="62">
        <f>VLOOKUP(F281,[9]毕教同事分值收集!B:Y,24,0)</f>
        <v>21</v>
      </c>
      <c r="AU281" s="63">
        <f t="shared" si="27"/>
        <v>1200</v>
      </c>
      <c r="AV281" s="63">
        <f t="shared" si="28"/>
        <v>1200</v>
      </c>
      <c r="AW281" s="63">
        <v>0</v>
      </c>
      <c r="AX281" s="63">
        <f t="shared" si="29"/>
        <v>1200</v>
      </c>
      <c r="AY281" s="65">
        <v>21</v>
      </c>
    </row>
    <row r="282" ht="16.5" spans="1:51">
      <c r="A282" s="4"/>
      <c r="B282" s="4"/>
      <c r="C282" s="5" t="s">
        <v>404</v>
      </c>
      <c r="D282" s="6">
        <v>274</v>
      </c>
      <c r="E282" s="119" t="s">
        <v>430</v>
      </c>
      <c r="F282" s="8" t="str">
        <f>VLOOKUP(E282,[1]需科室上报名单!$A:$B,2,0)</f>
        <v>7AM345</v>
      </c>
      <c r="G282" s="6" t="str">
        <f>VLOOKUP(F282,[3]需科室上报名单!$B:$I,8,0)</f>
        <v>规培研究生</v>
      </c>
      <c r="H282" s="8" t="s">
        <v>404</v>
      </c>
      <c r="I282" s="8" t="str">
        <f>VLOOKUP(F282,[3]需科室上报名单!$B:$F,5,0)</f>
        <v>2021年</v>
      </c>
      <c r="J282" s="31"/>
      <c r="K282" s="6" t="s">
        <v>106</v>
      </c>
      <c r="L282" s="6">
        <v>0</v>
      </c>
      <c r="M282" s="6">
        <v>0</v>
      </c>
      <c r="N282" s="36">
        <v>0</v>
      </c>
      <c r="O282" s="6">
        <v>120</v>
      </c>
      <c r="P282" s="30">
        <v>0</v>
      </c>
      <c r="Q282" s="30">
        <v>1</v>
      </c>
      <c r="R282" s="30">
        <v>1</v>
      </c>
      <c r="S282" s="30">
        <v>0</v>
      </c>
      <c r="T282" s="30">
        <v>0</v>
      </c>
      <c r="U282" s="43">
        <v>40</v>
      </c>
      <c r="V282" s="44">
        <f>VLOOKUP(F282,[9]毕教同事分值收集!B:X,23,0)</f>
        <v>100</v>
      </c>
      <c r="W282" s="120" t="s">
        <v>406</v>
      </c>
      <c r="X282" s="120" t="s">
        <v>410</v>
      </c>
      <c r="Y282" s="120" t="s">
        <v>407</v>
      </c>
      <c r="Z282" s="120" t="s">
        <v>408</v>
      </c>
      <c r="AA282" s="120" t="s">
        <v>408</v>
      </c>
      <c r="AB282" s="54">
        <f>VLOOKUP(F282,[9]毕教同事分值收集!B:R,17,0)</f>
        <v>100</v>
      </c>
      <c r="AC282" s="54">
        <f>VLOOKUP(F282,[9]毕教同事分值收集!B:T,19,0)</f>
        <v>0</v>
      </c>
      <c r="AD282" s="54">
        <f>VLOOKUP(F282,[9]毕教同事分值收集!B:V,21,0)</f>
        <v>0</v>
      </c>
      <c r="AE282" s="54">
        <f>VLOOKUP(F282,[9]毕教同事分值收集!B:Q,16,0)</f>
        <v>0</v>
      </c>
      <c r="AF282" s="54">
        <f>VLOOKUP(F282,[9]毕教同事分值收集!B:P,15,0)</f>
        <v>0</v>
      </c>
      <c r="AG282" s="54">
        <f>VLOOKUP(F282,[6]毕教同事分值收集!$B:$M,12,0)</f>
        <v>-60</v>
      </c>
      <c r="AH282" s="54">
        <v>0</v>
      </c>
      <c r="AI282" s="54">
        <v>0</v>
      </c>
      <c r="AJ282" s="54">
        <v>0</v>
      </c>
      <c r="AK282" s="54">
        <v>0</v>
      </c>
      <c r="AL282" s="54">
        <v>0</v>
      </c>
      <c r="AM282" s="58">
        <f t="shared" si="24"/>
        <v>300</v>
      </c>
      <c r="AN282" s="54" t="s">
        <v>404</v>
      </c>
      <c r="AO282" s="59">
        <f>SUMPRODUCT(($AN$4:$AN$1113=AN282)*($AM$4:$AM$1113&gt;AM282))+1</f>
        <v>18</v>
      </c>
      <c r="AP282" s="11">
        <f>COUNTIF(AN:AN,AN282)</f>
        <v>36</v>
      </c>
      <c r="AQ282" s="60">
        <f t="shared" si="25"/>
        <v>0.5</v>
      </c>
      <c r="AR282" s="11">
        <f t="shared" si="26"/>
        <v>1</v>
      </c>
      <c r="AS282" s="61">
        <v>1200</v>
      </c>
      <c r="AT282" s="62">
        <f>VLOOKUP(F282,[9]毕教同事分值收集!B:Y,24,0)</f>
        <v>21</v>
      </c>
      <c r="AU282" s="63">
        <f t="shared" si="27"/>
        <v>1200</v>
      </c>
      <c r="AV282" s="63">
        <f t="shared" si="28"/>
        <v>1200</v>
      </c>
      <c r="AW282" s="63">
        <v>0</v>
      </c>
      <c r="AX282" s="63">
        <f t="shared" si="29"/>
        <v>1200</v>
      </c>
      <c r="AY282" s="65">
        <v>21</v>
      </c>
    </row>
    <row r="283" ht="16.5" spans="1:51">
      <c r="A283" s="4"/>
      <c r="B283" s="4"/>
      <c r="C283" s="5" t="s">
        <v>404</v>
      </c>
      <c r="D283" s="6">
        <v>275</v>
      </c>
      <c r="E283" s="119" t="s">
        <v>431</v>
      </c>
      <c r="F283" s="8" t="str">
        <f>VLOOKUP(E283,[1]需科室上报名单!$A:$B,2,0)</f>
        <v>7AM341</v>
      </c>
      <c r="G283" s="6" t="str">
        <f>VLOOKUP(F283,[3]需科室上报名单!$B:$I,8,0)</f>
        <v>规培研究生</v>
      </c>
      <c r="H283" s="8" t="s">
        <v>404</v>
      </c>
      <c r="I283" s="8" t="str">
        <f>VLOOKUP(F283,[3]需科室上报名单!$B:$F,5,0)</f>
        <v>2021年</v>
      </c>
      <c r="J283" s="31"/>
      <c r="K283" s="6" t="s">
        <v>106</v>
      </c>
      <c r="L283" s="6">
        <v>0</v>
      </c>
      <c r="M283" s="6">
        <v>0</v>
      </c>
      <c r="N283" s="36">
        <v>0</v>
      </c>
      <c r="O283" s="6">
        <v>120</v>
      </c>
      <c r="P283" s="30">
        <v>0</v>
      </c>
      <c r="Q283" s="30">
        <v>2</v>
      </c>
      <c r="R283" s="30">
        <v>0</v>
      </c>
      <c r="S283" s="30">
        <v>0</v>
      </c>
      <c r="T283" s="30">
        <v>0</v>
      </c>
      <c r="U283" s="43">
        <v>40</v>
      </c>
      <c r="V283" s="44">
        <f>VLOOKUP(F283,[9]毕教同事分值收集!B:X,23,0)</f>
        <v>100</v>
      </c>
      <c r="W283" s="120" t="s">
        <v>406</v>
      </c>
      <c r="X283" s="120" t="s">
        <v>410</v>
      </c>
      <c r="Y283" s="120" t="s">
        <v>413</v>
      </c>
      <c r="Z283" s="120" t="s">
        <v>408</v>
      </c>
      <c r="AA283" s="120" t="s">
        <v>408</v>
      </c>
      <c r="AB283" s="54">
        <f>VLOOKUP(F283,[9]毕教同事分值收集!B:R,17,0)</f>
        <v>100</v>
      </c>
      <c r="AC283" s="54">
        <f>VLOOKUP(F283,[9]毕教同事分值收集!B:T,19,0)</f>
        <v>0</v>
      </c>
      <c r="AD283" s="54">
        <f>VLOOKUP(F283,[9]毕教同事分值收集!B:V,21,0)</f>
        <v>0</v>
      </c>
      <c r="AE283" s="54">
        <f>VLOOKUP(F283,[9]毕教同事分值收集!B:Q,16,0)</f>
        <v>0</v>
      </c>
      <c r="AF283" s="54">
        <f>VLOOKUP(F283,[9]毕教同事分值收集!B:P,15,0)</f>
        <v>0</v>
      </c>
      <c r="AG283" s="54">
        <f>VLOOKUP(F283,[6]毕教同事分值收集!$B:$M,12,0)</f>
        <v>-60</v>
      </c>
      <c r="AH283" s="54">
        <v>0</v>
      </c>
      <c r="AI283" s="54">
        <v>0</v>
      </c>
      <c r="AJ283" s="54">
        <v>0</v>
      </c>
      <c r="AK283" s="54">
        <v>0</v>
      </c>
      <c r="AL283" s="54">
        <v>0</v>
      </c>
      <c r="AM283" s="58">
        <f t="shared" si="24"/>
        <v>300</v>
      </c>
      <c r="AN283" s="54" t="s">
        <v>404</v>
      </c>
      <c r="AO283" s="59">
        <f>SUMPRODUCT(($AN$4:$AN$1113=AN283)*($AM$4:$AM$1113&gt;AM283))+1</f>
        <v>18</v>
      </c>
      <c r="AP283" s="11">
        <f>COUNTIF(AN:AN,AN283)</f>
        <v>36</v>
      </c>
      <c r="AQ283" s="60">
        <f t="shared" si="25"/>
        <v>0.5</v>
      </c>
      <c r="AR283" s="11">
        <f t="shared" si="26"/>
        <v>1</v>
      </c>
      <c r="AS283" s="61">
        <v>1200</v>
      </c>
      <c r="AT283" s="62">
        <f>VLOOKUP(F283,[9]毕教同事分值收集!B:Y,24,0)</f>
        <v>21</v>
      </c>
      <c r="AU283" s="63">
        <f t="shared" si="27"/>
        <v>1200</v>
      </c>
      <c r="AV283" s="63">
        <f t="shared" si="28"/>
        <v>1200</v>
      </c>
      <c r="AW283" s="63">
        <v>0</v>
      </c>
      <c r="AX283" s="63">
        <f t="shared" si="29"/>
        <v>1200</v>
      </c>
      <c r="AY283" s="65">
        <v>21</v>
      </c>
    </row>
    <row r="284" ht="16.5" spans="1:51">
      <c r="A284" s="4"/>
      <c r="B284" s="4"/>
      <c r="C284" s="5" t="s">
        <v>404</v>
      </c>
      <c r="D284" s="6">
        <v>276</v>
      </c>
      <c r="E284" s="119" t="s">
        <v>432</v>
      </c>
      <c r="F284" s="8" t="str">
        <f>VLOOKUP(E284,[1]需科室上报名单!$A:$B,2,0)</f>
        <v>7AM344</v>
      </c>
      <c r="G284" s="6" t="str">
        <f>VLOOKUP(F284,[3]需科室上报名单!$B:$I,8,0)</f>
        <v>规培研究生</v>
      </c>
      <c r="H284" s="8" t="s">
        <v>404</v>
      </c>
      <c r="I284" s="8" t="str">
        <f>VLOOKUP(F284,[3]需科室上报名单!$B:$F,5,0)</f>
        <v>2021年</v>
      </c>
      <c r="J284" s="31"/>
      <c r="K284" s="6" t="s">
        <v>106</v>
      </c>
      <c r="L284" s="6">
        <v>0</v>
      </c>
      <c r="M284" s="6">
        <v>0</v>
      </c>
      <c r="N284" s="36">
        <v>0</v>
      </c>
      <c r="O284" s="6">
        <v>120</v>
      </c>
      <c r="P284" s="30">
        <v>0</v>
      </c>
      <c r="Q284" s="30">
        <v>2</v>
      </c>
      <c r="R284" s="30">
        <v>0</v>
      </c>
      <c r="S284" s="30">
        <v>0</v>
      </c>
      <c r="T284" s="30">
        <v>0</v>
      </c>
      <c r="U284" s="43">
        <v>40</v>
      </c>
      <c r="V284" s="44">
        <f>VLOOKUP(F284,[9]毕教同事分值收集!B:X,23,0)</f>
        <v>100</v>
      </c>
      <c r="W284" s="120" t="s">
        <v>408</v>
      </c>
      <c r="X284" s="120" t="s">
        <v>407</v>
      </c>
      <c r="Y284" s="120" t="s">
        <v>407</v>
      </c>
      <c r="Z284" s="120" t="s">
        <v>408</v>
      </c>
      <c r="AA284" s="120" t="s">
        <v>408</v>
      </c>
      <c r="AB284" s="54">
        <f>VLOOKUP(F284,[9]毕教同事分值收集!B:R,17,0)</f>
        <v>100</v>
      </c>
      <c r="AC284" s="54">
        <f>VLOOKUP(F284,[9]毕教同事分值收集!B:T,19,0)</f>
        <v>0</v>
      </c>
      <c r="AD284" s="54">
        <f>VLOOKUP(F284,[9]毕教同事分值收集!B:V,21,0)</f>
        <v>0</v>
      </c>
      <c r="AE284" s="54">
        <f>VLOOKUP(F284,[9]毕教同事分值收集!B:Q,16,0)</f>
        <v>0</v>
      </c>
      <c r="AF284" s="54">
        <f>VLOOKUP(F284,[9]毕教同事分值收集!B:P,15,0)</f>
        <v>0</v>
      </c>
      <c r="AG284" s="54">
        <f>VLOOKUP(F284,[6]毕教同事分值收集!$B:$M,12,0)</f>
        <v>-60</v>
      </c>
      <c r="AH284" s="54">
        <v>0</v>
      </c>
      <c r="AI284" s="54">
        <v>0</v>
      </c>
      <c r="AJ284" s="54">
        <v>0</v>
      </c>
      <c r="AK284" s="54">
        <v>0</v>
      </c>
      <c r="AL284" s="54">
        <v>0</v>
      </c>
      <c r="AM284" s="58">
        <f t="shared" si="24"/>
        <v>300</v>
      </c>
      <c r="AN284" s="54" t="s">
        <v>404</v>
      </c>
      <c r="AO284" s="59">
        <f>SUMPRODUCT(($AN$4:$AN$1113=AN284)*($AM$4:$AM$1113&gt;AM284))+1</f>
        <v>18</v>
      </c>
      <c r="AP284" s="11">
        <f>COUNTIF(AN:AN,AN284)</f>
        <v>36</v>
      </c>
      <c r="AQ284" s="60">
        <f t="shared" si="25"/>
        <v>0.5</v>
      </c>
      <c r="AR284" s="11">
        <f t="shared" si="26"/>
        <v>1</v>
      </c>
      <c r="AS284" s="61">
        <v>1200</v>
      </c>
      <c r="AT284" s="62">
        <f>VLOOKUP(F284,[9]毕教同事分值收集!B:Y,24,0)</f>
        <v>21</v>
      </c>
      <c r="AU284" s="63">
        <f t="shared" si="27"/>
        <v>1200</v>
      </c>
      <c r="AV284" s="63">
        <f t="shared" si="28"/>
        <v>1200</v>
      </c>
      <c r="AW284" s="63">
        <v>0</v>
      </c>
      <c r="AX284" s="63">
        <f t="shared" si="29"/>
        <v>1200</v>
      </c>
      <c r="AY284" s="65">
        <v>21</v>
      </c>
    </row>
    <row r="285" ht="16.5" spans="1:51">
      <c r="A285" s="4"/>
      <c r="B285" s="4"/>
      <c r="C285" s="5" t="s">
        <v>404</v>
      </c>
      <c r="D285" s="6">
        <v>277</v>
      </c>
      <c r="E285" s="119" t="s">
        <v>433</v>
      </c>
      <c r="F285" s="8" t="str">
        <f>VLOOKUP(E285,[1]需科室上报名单!$A:$B,2,0)</f>
        <v>7AM346</v>
      </c>
      <c r="G285" s="6" t="str">
        <f>VLOOKUP(F285,[3]需科室上报名单!$B:$I,8,0)</f>
        <v>规培研究生</v>
      </c>
      <c r="H285" s="8" t="s">
        <v>404</v>
      </c>
      <c r="I285" s="8" t="str">
        <f>VLOOKUP(F285,[3]需科室上报名单!$B:$F,5,0)</f>
        <v>2021年</v>
      </c>
      <c r="J285" s="31"/>
      <c r="K285" s="6" t="s">
        <v>106</v>
      </c>
      <c r="L285" s="6">
        <v>0</v>
      </c>
      <c r="M285" s="6">
        <v>0</v>
      </c>
      <c r="N285" s="36">
        <v>0</v>
      </c>
      <c r="O285" s="6">
        <v>120</v>
      </c>
      <c r="P285" s="30">
        <v>0</v>
      </c>
      <c r="Q285" s="30">
        <v>2</v>
      </c>
      <c r="R285" s="30">
        <v>0</v>
      </c>
      <c r="S285" s="30">
        <v>0</v>
      </c>
      <c r="T285" s="30">
        <v>0</v>
      </c>
      <c r="U285" s="43">
        <v>40</v>
      </c>
      <c r="V285" s="44">
        <f>VLOOKUP(F285,[9]毕教同事分值收集!B:X,23,0)</f>
        <v>100</v>
      </c>
      <c r="W285" s="120" t="s">
        <v>406</v>
      </c>
      <c r="X285" s="120" t="s">
        <v>421</v>
      </c>
      <c r="Y285" s="120" t="s">
        <v>408</v>
      </c>
      <c r="Z285" s="120" t="s">
        <v>408</v>
      </c>
      <c r="AA285" s="120" t="s">
        <v>408</v>
      </c>
      <c r="AB285" s="54">
        <f>VLOOKUP(F285,[9]毕教同事分值收集!B:R,17,0)</f>
        <v>100</v>
      </c>
      <c r="AC285" s="54">
        <f>VLOOKUP(F285,[9]毕教同事分值收集!B:T,19,0)</f>
        <v>0</v>
      </c>
      <c r="AD285" s="54">
        <f>VLOOKUP(F285,[9]毕教同事分值收集!B:V,21,0)</f>
        <v>0</v>
      </c>
      <c r="AE285" s="54">
        <f>VLOOKUP(F285,[9]毕教同事分值收集!B:Q,16,0)</f>
        <v>0</v>
      </c>
      <c r="AF285" s="54">
        <f>VLOOKUP(F285,[9]毕教同事分值收集!B:P,15,0)</f>
        <v>0</v>
      </c>
      <c r="AG285" s="54">
        <f>VLOOKUP(F285,[6]毕教同事分值收集!$B:$M,12,0)</f>
        <v>-60</v>
      </c>
      <c r="AH285" s="54">
        <v>0</v>
      </c>
      <c r="AI285" s="54">
        <v>0</v>
      </c>
      <c r="AJ285" s="54">
        <v>0</v>
      </c>
      <c r="AK285" s="54">
        <v>0</v>
      </c>
      <c r="AL285" s="54">
        <v>0</v>
      </c>
      <c r="AM285" s="58">
        <f t="shared" si="24"/>
        <v>300</v>
      </c>
      <c r="AN285" s="54" t="s">
        <v>404</v>
      </c>
      <c r="AO285" s="59">
        <f>SUMPRODUCT(($AN$4:$AN$1113=AN285)*($AM$4:$AM$1113&gt;AM285))+1</f>
        <v>18</v>
      </c>
      <c r="AP285" s="11">
        <f>COUNTIF(AN:AN,AN285)</f>
        <v>36</v>
      </c>
      <c r="AQ285" s="60">
        <f t="shared" si="25"/>
        <v>0.5</v>
      </c>
      <c r="AR285" s="11">
        <f t="shared" si="26"/>
        <v>1</v>
      </c>
      <c r="AS285" s="61">
        <v>1200</v>
      </c>
      <c r="AT285" s="62">
        <f>VLOOKUP(F285,[9]毕教同事分值收集!B:Y,24,0)</f>
        <v>21</v>
      </c>
      <c r="AU285" s="63">
        <f t="shared" si="27"/>
        <v>1200</v>
      </c>
      <c r="AV285" s="63">
        <f t="shared" si="28"/>
        <v>1200</v>
      </c>
      <c r="AW285" s="63">
        <v>0</v>
      </c>
      <c r="AX285" s="63">
        <f t="shared" si="29"/>
        <v>1200</v>
      </c>
      <c r="AY285" s="65">
        <v>21</v>
      </c>
    </row>
    <row r="286" ht="16.5" spans="1:51">
      <c r="A286" s="4"/>
      <c r="B286" s="4"/>
      <c r="C286" s="5" t="s">
        <v>404</v>
      </c>
      <c r="D286" s="6">
        <v>280</v>
      </c>
      <c r="E286" s="119" t="s">
        <v>434</v>
      </c>
      <c r="F286" s="8" t="str">
        <f>VLOOKUP(E286,[1]需科室上报名单!$A:$B,2,0)</f>
        <v>726L34</v>
      </c>
      <c r="G286" s="6" t="s">
        <v>104</v>
      </c>
      <c r="H286" s="8" t="s">
        <v>404</v>
      </c>
      <c r="I286" s="8" t="str">
        <f>VLOOKUP(F286,[3]需科室上报名单!$B:$F,5,0)</f>
        <v>2020年</v>
      </c>
      <c r="J286" s="31"/>
      <c r="K286" s="6" t="s">
        <v>106</v>
      </c>
      <c r="L286" s="6">
        <v>0</v>
      </c>
      <c r="M286" s="6">
        <v>0</v>
      </c>
      <c r="N286" s="36">
        <v>0</v>
      </c>
      <c r="O286" s="6">
        <v>120</v>
      </c>
      <c r="P286" s="30">
        <v>0</v>
      </c>
      <c r="Q286" s="30">
        <v>1</v>
      </c>
      <c r="R286" s="30">
        <v>0</v>
      </c>
      <c r="S286" s="30">
        <v>0</v>
      </c>
      <c r="T286" s="30">
        <v>0</v>
      </c>
      <c r="U286" s="43">
        <v>20</v>
      </c>
      <c r="V286" s="44">
        <f>VLOOKUP(F286,[9]毕教同事分值收集!B:X,23,0)</f>
        <v>100</v>
      </c>
      <c r="W286" s="120" t="s">
        <v>406</v>
      </c>
      <c r="X286" s="120" t="s">
        <v>410</v>
      </c>
      <c r="Y286" s="120" t="s">
        <v>407</v>
      </c>
      <c r="Z286" s="120" t="s">
        <v>408</v>
      </c>
      <c r="AA286" s="120" t="s">
        <v>408</v>
      </c>
      <c r="AB286" s="54">
        <f>VLOOKUP(F286,[9]毕教同事分值收集!B:R,17,0)</f>
        <v>100</v>
      </c>
      <c r="AC286" s="54">
        <f>VLOOKUP(F286,[9]毕教同事分值收集!B:T,19,0)</f>
        <v>0</v>
      </c>
      <c r="AD286" s="54">
        <f>VLOOKUP(F286,[9]毕教同事分值收集!B:V,21,0)</f>
        <v>0</v>
      </c>
      <c r="AE286" s="54">
        <f>VLOOKUP(F286,[9]毕教同事分值收集!B:Q,16,0)</f>
        <v>0</v>
      </c>
      <c r="AF286" s="54">
        <f>VLOOKUP(F286,[9]毕教同事分值收集!B:P,15,0)</f>
        <v>0</v>
      </c>
      <c r="AG286" s="54">
        <f>VLOOKUP(F286,[6]毕教同事分值收集!$B:$M,12,0)</f>
        <v>-60</v>
      </c>
      <c r="AH286" s="54">
        <v>0</v>
      </c>
      <c r="AI286" s="54">
        <v>0</v>
      </c>
      <c r="AJ286" s="54">
        <v>0</v>
      </c>
      <c r="AK286" s="54">
        <v>0</v>
      </c>
      <c r="AL286" s="54">
        <v>0</v>
      </c>
      <c r="AM286" s="58">
        <f t="shared" si="24"/>
        <v>280</v>
      </c>
      <c r="AN286" s="54" t="s">
        <v>404</v>
      </c>
      <c r="AO286" s="59">
        <f>SUMPRODUCT(($AN$4:$AN$1113=AN286)*($AM$4:$AM$1113&gt;AM286))+1</f>
        <v>23</v>
      </c>
      <c r="AP286" s="11">
        <f>COUNTIF(AN:AN,AN286)</f>
        <v>36</v>
      </c>
      <c r="AQ286" s="60">
        <f t="shared" si="25"/>
        <v>0.638888888888889</v>
      </c>
      <c r="AR286" s="11">
        <f t="shared" si="26"/>
        <v>0.75</v>
      </c>
      <c r="AS286" s="61">
        <v>1200</v>
      </c>
      <c r="AT286" s="62">
        <f>VLOOKUP(F286,[9]毕教同事分值收集!B:Y,24,0)</f>
        <v>21</v>
      </c>
      <c r="AU286" s="63">
        <f t="shared" si="27"/>
        <v>900</v>
      </c>
      <c r="AV286" s="63">
        <f t="shared" si="28"/>
        <v>900</v>
      </c>
      <c r="AW286" s="63">
        <v>0</v>
      </c>
      <c r="AX286" s="63">
        <f t="shared" si="29"/>
        <v>900</v>
      </c>
      <c r="AY286" s="65">
        <v>21</v>
      </c>
    </row>
    <row r="287" ht="16.5" spans="1:51">
      <c r="A287" s="4"/>
      <c r="B287" s="4"/>
      <c r="C287" s="5" t="s">
        <v>404</v>
      </c>
      <c r="D287" s="6">
        <v>282</v>
      </c>
      <c r="E287" s="119" t="s">
        <v>435</v>
      </c>
      <c r="F287" s="8" t="str">
        <f>VLOOKUP(E287,[1]需科室上报名单!$A:$B,2,0)</f>
        <v>730L24</v>
      </c>
      <c r="G287" s="6" t="s">
        <v>104</v>
      </c>
      <c r="H287" s="8" t="s">
        <v>404</v>
      </c>
      <c r="I287" s="8" t="str">
        <f>VLOOKUP(F287,[3]需科室上报名单!$B:$F,5,0)</f>
        <v>2022年</v>
      </c>
      <c r="J287" s="31"/>
      <c r="K287" s="6" t="s">
        <v>106</v>
      </c>
      <c r="L287" s="6">
        <v>0</v>
      </c>
      <c r="M287" s="6">
        <v>0</v>
      </c>
      <c r="N287" s="36">
        <v>0</v>
      </c>
      <c r="O287" s="6">
        <v>120</v>
      </c>
      <c r="P287" s="30">
        <v>0</v>
      </c>
      <c r="Q287" s="30">
        <v>1</v>
      </c>
      <c r="R287" s="30">
        <v>0</v>
      </c>
      <c r="S287" s="30">
        <v>0</v>
      </c>
      <c r="T287" s="30">
        <v>0</v>
      </c>
      <c r="U287" s="43">
        <v>20</v>
      </c>
      <c r="V287" s="44">
        <f>VLOOKUP(F287,[9]毕教同事分值收集!B:X,23,0)</f>
        <v>100</v>
      </c>
      <c r="W287" s="120" t="s">
        <v>408</v>
      </c>
      <c r="X287" s="120" t="s">
        <v>407</v>
      </c>
      <c r="Y287" s="120" t="s">
        <v>407</v>
      </c>
      <c r="Z287" s="120" t="s">
        <v>408</v>
      </c>
      <c r="AA287" s="120" t="s">
        <v>408</v>
      </c>
      <c r="AB287" s="54">
        <f>VLOOKUP(F287,[9]毕教同事分值收集!B:R,17,0)</f>
        <v>100</v>
      </c>
      <c r="AC287" s="54">
        <f>VLOOKUP(F287,[9]毕教同事分值收集!B:T,19,0)</f>
        <v>0</v>
      </c>
      <c r="AD287" s="54">
        <f>VLOOKUP(F287,[9]毕教同事分值收集!B:V,21,0)</f>
        <v>0</v>
      </c>
      <c r="AE287" s="54">
        <f>VLOOKUP(F287,[9]毕教同事分值收集!B:Q,16,0)</f>
        <v>0</v>
      </c>
      <c r="AF287" s="54">
        <f>VLOOKUP(F287,[9]毕教同事分值收集!B:P,15,0)</f>
        <v>0</v>
      </c>
      <c r="AG287" s="54">
        <f>VLOOKUP(F287,[6]毕教同事分值收集!$B:$M,12,0)</f>
        <v>-60</v>
      </c>
      <c r="AH287" s="54">
        <v>0</v>
      </c>
      <c r="AI287" s="54">
        <v>0</v>
      </c>
      <c r="AJ287" s="54">
        <v>0</v>
      </c>
      <c r="AK287" s="54">
        <v>0</v>
      </c>
      <c r="AL287" s="54">
        <v>0</v>
      </c>
      <c r="AM287" s="58">
        <f t="shared" si="24"/>
        <v>280</v>
      </c>
      <c r="AN287" s="54" t="s">
        <v>404</v>
      </c>
      <c r="AO287" s="59">
        <f>SUMPRODUCT(($AN$4:$AN$1113=AN287)*($AM$4:$AM$1113&gt;AM287))+1</f>
        <v>23</v>
      </c>
      <c r="AP287" s="11">
        <f>COUNTIF(AN:AN,AN287)</f>
        <v>36</v>
      </c>
      <c r="AQ287" s="60">
        <f t="shared" si="25"/>
        <v>0.638888888888889</v>
      </c>
      <c r="AR287" s="11">
        <f t="shared" si="26"/>
        <v>0.75</v>
      </c>
      <c r="AS287" s="61">
        <v>1200</v>
      </c>
      <c r="AT287" s="62">
        <f>VLOOKUP(F287,[9]毕教同事分值收集!B:Y,24,0)</f>
        <v>21</v>
      </c>
      <c r="AU287" s="63">
        <f t="shared" si="27"/>
        <v>900</v>
      </c>
      <c r="AV287" s="63">
        <f t="shared" si="28"/>
        <v>900</v>
      </c>
      <c r="AW287" s="63">
        <v>0</v>
      </c>
      <c r="AX287" s="63">
        <f t="shared" si="29"/>
        <v>900</v>
      </c>
      <c r="AY287" s="65">
        <v>21</v>
      </c>
    </row>
    <row r="288" ht="16.5" spans="1:51">
      <c r="A288" s="4"/>
      <c r="B288" s="4"/>
      <c r="C288" s="5" t="s">
        <v>404</v>
      </c>
      <c r="D288" s="6">
        <v>283</v>
      </c>
      <c r="E288" s="119" t="s">
        <v>436</v>
      </c>
      <c r="F288" s="8" t="str">
        <f>VLOOKUP(E288,[1]需科室上报名单!$A:$B,2,0)</f>
        <v>7AK398</v>
      </c>
      <c r="G288" s="6" t="str">
        <f>VLOOKUP(F288,[3]需科室上报名单!$B:$I,8,0)</f>
        <v>规培研究生</v>
      </c>
      <c r="H288" s="8" t="s">
        <v>404</v>
      </c>
      <c r="I288" s="8" t="str">
        <f>VLOOKUP(F288,[3]需科室上报名单!$B:$F,5,0)</f>
        <v>2020年</v>
      </c>
      <c r="J288" s="31"/>
      <c r="K288" s="6" t="s">
        <v>106</v>
      </c>
      <c r="L288" s="6">
        <v>0</v>
      </c>
      <c r="M288" s="6">
        <v>0</v>
      </c>
      <c r="N288" s="36">
        <v>0</v>
      </c>
      <c r="O288" s="6">
        <v>120</v>
      </c>
      <c r="P288" s="30">
        <v>0</v>
      </c>
      <c r="Q288" s="30">
        <v>0</v>
      </c>
      <c r="R288" s="30">
        <v>0</v>
      </c>
      <c r="S288" s="30">
        <v>0</v>
      </c>
      <c r="T288" s="30">
        <v>0</v>
      </c>
      <c r="U288" s="43">
        <v>0</v>
      </c>
      <c r="V288" s="44">
        <f>VLOOKUP(F288,[9]毕教同事分值收集!B:X,23,0)</f>
        <v>100</v>
      </c>
      <c r="W288" s="120" t="s">
        <v>406</v>
      </c>
      <c r="X288" s="120" t="s">
        <v>412</v>
      </c>
      <c r="Y288" s="120" t="s">
        <v>413</v>
      </c>
      <c r="Z288" s="120" t="s">
        <v>408</v>
      </c>
      <c r="AA288" s="120" t="s">
        <v>408</v>
      </c>
      <c r="AB288" s="54">
        <f>VLOOKUP(F288,[9]毕教同事分值收集!B:R,17,0)</f>
        <v>100</v>
      </c>
      <c r="AC288" s="54">
        <f>VLOOKUP(F288,[9]毕教同事分值收集!B:T,19,0)</f>
        <v>0</v>
      </c>
      <c r="AD288" s="54">
        <f>VLOOKUP(F288,[9]毕教同事分值收集!B:V,21,0)</f>
        <v>0</v>
      </c>
      <c r="AE288" s="54">
        <f>VLOOKUP(F288,[9]毕教同事分值收集!B:Q,16,0)</f>
        <v>0</v>
      </c>
      <c r="AF288" s="54">
        <f>VLOOKUP(F288,[9]毕教同事分值收集!B:P,15,0)</f>
        <v>0</v>
      </c>
      <c r="AG288" s="54">
        <f>VLOOKUP(F288,[6]毕教同事分值收集!$B:$M,12,0)</f>
        <v>-60</v>
      </c>
      <c r="AH288" s="54">
        <v>0</v>
      </c>
      <c r="AI288" s="54">
        <v>0</v>
      </c>
      <c r="AJ288" s="54">
        <v>0</v>
      </c>
      <c r="AK288" s="54">
        <v>0</v>
      </c>
      <c r="AL288" s="54">
        <v>0</v>
      </c>
      <c r="AM288" s="58">
        <f t="shared" si="24"/>
        <v>260</v>
      </c>
      <c r="AN288" s="54" t="s">
        <v>404</v>
      </c>
      <c r="AO288" s="59">
        <f>SUMPRODUCT(($AN$4:$AN$1113=AN288)*($AM$4:$AM$1113&gt;AM288))+1</f>
        <v>25</v>
      </c>
      <c r="AP288" s="11">
        <f>COUNTIF(AN:AN,AN288)</f>
        <v>36</v>
      </c>
      <c r="AQ288" s="60">
        <f t="shared" si="25"/>
        <v>0.694444444444444</v>
      </c>
      <c r="AR288" s="11">
        <f t="shared" si="26"/>
        <v>0.75</v>
      </c>
      <c r="AS288" s="61">
        <v>1200</v>
      </c>
      <c r="AT288" s="62">
        <f>VLOOKUP(F288,[9]毕教同事分值收集!B:Y,24,0)</f>
        <v>21</v>
      </c>
      <c r="AU288" s="63">
        <f t="shared" si="27"/>
        <v>900</v>
      </c>
      <c r="AV288" s="63">
        <f t="shared" si="28"/>
        <v>900</v>
      </c>
      <c r="AW288" s="63">
        <v>0</v>
      </c>
      <c r="AX288" s="63">
        <f t="shared" si="29"/>
        <v>900</v>
      </c>
      <c r="AY288" s="65">
        <v>21</v>
      </c>
    </row>
    <row r="289" ht="16.5" spans="1:51">
      <c r="A289" s="4"/>
      <c r="B289" s="4"/>
      <c r="C289" s="5" t="s">
        <v>404</v>
      </c>
      <c r="D289" s="6">
        <v>284</v>
      </c>
      <c r="E289" s="119" t="s">
        <v>437</v>
      </c>
      <c r="F289" s="8" t="str">
        <f>VLOOKUP(E289,[1]需科室上报名单!$A:$B,2,0)</f>
        <v>7AK400</v>
      </c>
      <c r="G289" s="6" t="str">
        <f>VLOOKUP(F289,[3]需科室上报名单!$B:$I,8,0)</f>
        <v>规培研究生</v>
      </c>
      <c r="H289" s="8" t="s">
        <v>404</v>
      </c>
      <c r="I289" s="8" t="str">
        <f>VLOOKUP(F289,[3]需科室上报名单!$B:$F,5,0)</f>
        <v>2020年</v>
      </c>
      <c r="J289" s="31"/>
      <c r="K289" s="6" t="s">
        <v>106</v>
      </c>
      <c r="L289" s="6">
        <v>0</v>
      </c>
      <c r="M289" s="6">
        <v>0</v>
      </c>
      <c r="N289" s="36">
        <v>0</v>
      </c>
      <c r="O289" s="6">
        <v>120</v>
      </c>
      <c r="P289" s="30">
        <v>0</v>
      </c>
      <c r="Q289" s="30">
        <v>0</v>
      </c>
      <c r="R289" s="30">
        <v>0</v>
      </c>
      <c r="S289" s="30">
        <v>0</v>
      </c>
      <c r="T289" s="30">
        <v>0</v>
      </c>
      <c r="U289" s="43">
        <v>0</v>
      </c>
      <c r="V289" s="44">
        <f>VLOOKUP(F289,[9]毕教同事分值收集!B:X,23,0)</f>
        <v>100</v>
      </c>
      <c r="W289" s="120" t="s">
        <v>408</v>
      </c>
      <c r="X289" s="120" t="s">
        <v>408</v>
      </c>
      <c r="Y289" s="120" t="s">
        <v>408</v>
      </c>
      <c r="Z289" s="120" t="s">
        <v>408</v>
      </c>
      <c r="AA289" s="120" t="s">
        <v>408</v>
      </c>
      <c r="AB289" s="54">
        <f>VLOOKUP(F289,[9]毕教同事分值收集!B:R,17,0)</f>
        <v>100</v>
      </c>
      <c r="AC289" s="54">
        <f>VLOOKUP(F289,[9]毕教同事分值收集!B:T,19,0)</f>
        <v>0</v>
      </c>
      <c r="AD289" s="54">
        <f>VLOOKUP(F289,[9]毕教同事分值收集!B:V,21,0)</f>
        <v>0</v>
      </c>
      <c r="AE289" s="54">
        <f>VLOOKUP(F289,[9]毕教同事分值收集!B:Q,16,0)</f>
        <v>0</v>
      </c>
      <c r="AF289" s="54">
        <f>VLOOKUP(F289,[9]毕教同事分值收集!B:P,15,0)</f>
        <v>0</v>
      </c>
      <c r="AG289" s="54">
        <f>VLOOKUP(F289,[6]毕教同事分值收集!$B:$M,12,0)</f>
        <v>-60</v>
      </c>
      <c r="AH289" s="54">
        <v>0</v>
      </c>
      <c r="AI289" s="54">
        <v>0</v>
      </c>
      <c r="AJ289" s="54">
        <v>0</v>
      </c>
      <c r="AK289" s="54">
        <v>0</v>
      </c>
      <c r="AL289" s="54">
        <v>0</v>
      </c>
      <c r="AM289" s="58">
        <f t="shared" si="24"/>
        <v>260</v>
      </c>
      <c r="AN289" s="54" t="s">
        <v>404</v>
      </c>
      <c r="AO289" s="59">
        <f>SUMPRODUCT(($AN$4:$AN$1113=AN289)*($AM$4:$AM$1113&gt;AM289))+1</f>
        <v>25</v>
      </c>
      <c r="AP289" s="11">
        <f>COUNTIF(AN:AN,AN289)</f>
        <v>36</v>
      </c>
      <c r="AQ289" s="60">
        <f t="shared" si="25"/>
        <v>0.694444444444444</v>
      </c>
      <c r="AR289" s="11">
        <f t="shared" si="26"/>
        <v>0.75</v>
      </c>
      <c r="AS289" s="61">
        <v>1200</v>
      </c>
      <c r="AT289" s="62">
        <f>VLOOKUP(F289,[9]毕教同事分值收集!B:Y,24,0)</f>
        <v>21</v>
      </c>
      <c r="AU289" s="63">
        <f t="shared" si="27"/>
        <v>900</v>
      </c>
      <c r="AV289" s="63">
        <f t="shared" si="28"/>
        <v>900</v>
      </c>
      <c r="AW289" s="63">
        <v>0</v>
      </c>
      <c r="AX289" s="63">
        <f t="shared" si="29"/>
        <v>900</v>
      </c>
      <c r="AY289" s="65">
        <v>21</v>
      </c>
    </row>
    <row r="290" ht="16.5" spans="1:51">
      <c r="A290" s="4"/>
      <c r="B290" s="4"/>
      <c r="C290" s="5" t="s">
        <v>404</v>
      </c>
      <c r="D290" s="6">
        <v>285</v>
      </c>
      <c r="E290" s="119" t="s">
        <v>438</v>
      </c>
      <c r="F290" s="8" t="str">
        <f>VLOOKUP(E290,[1]需科室上报名单!$A:$B,2,0)</f>
        <v>7AK396</v>
      </c>
      <c r="G290" s="6" t="str">
        <f>VLOOKUP(F290,[3]需科室上报名单!$B:$I,8,0)</f>
        <v>规培研究生</v>
      </c>
      <c r="H290" s="8" t="s">
        <v>404</v>
      </c>
      <c r="I290" s="8" t="str">
        <f>VLOOKUP(F290,[3]需科室上报名单!$B:$F,5,0)</f>
        <v>2020年</v>
      </c>
      <c r="J290" s="31"/>
      <c r="K290" s="6" t="s">
        <v>106</v>
      </c>
      <c r="L290" s="6">
        <v>0</v>
      </c>
      <c r="M290" s="6">
        <v>0</v>
      </c>
      <c r="N290" s="36">
        <v>0</v>
      </c>
      <c r="O290" s="6">
        <v>120</v>
      </c>
      <c r="P290" s="30">
        <v>0</v>
      </c>
      <c r="Q290" s="30">
        <v>0</v>
      </c>
      <c r="R290" s="30">
        <v>0</v>
      </c>
      <c r="S290" s="30">
        <v>0</v>
      </c>
      <c r="T290" s="30">
        <v>0</v>
      </c>
      <c r="U290" s="43">
        <v>0</v>
      </c>
      <c r="V290" s="44">
        <f>VLOOKUP(F290,[9]毕教同事分值收集!B:X,23,0)</f>
        <v>100</v>
      </c>
      <c r="W290" s="120" t="s">
        <v>408</v>
      </c>
      <c r="X290" s="120" t="s">
        <v>408</v>
      </c>
      <c r="Y290" s="120" t="s">
        <v>408</v>
      </c>
      <c r="Z290" s="120" t="s">
        <v>408</v>
      </c>
      <c r="AA290" s="120" t="s">
        <v>408</v>
      </c>
      <c r="AB290" s="54">
        <f>VLOOKUP(F290,[9]毕教同事分值收集!B:R,17,0)</f>
        <v>100</v>
      </c>
      <c r="AC290" s="54">
        <f>VLOOKUP(F290,[9]毕教同事分值收集!B:T,19,0)</f>
        <v>0</v>
      </c>
      <c r="AD290" s="54">
        <f>VLOOKUP(F290,[9]毕教同事分值收集!B:V,21,0)</f>
        <v>0</v>
      </c>
      <c r="AE290" s="54">
        <f>VLOOKUP(F290,[9]毕教同事分值收集!B:Q,16,0)</f>
        <v>0</v>
      </c>
      <c r="AF290" s="54">
        <f>VLOOKUP(F290,[9]毕教同事分值收集!B:P,15,0)</f>
        <v>0</v>
      </c>
      <c r="AG290" s="54">
        <f>VLOOKUP(F290,[6]毕教同事分值收集!$B:$M,12,0)</f>
        <v>-60</v>
      </c>
      <c r="AH290" s="54">
        <v>0</v>
      </c>
      <c r="AI290" s="54">
        <v>0</v>
      </c>
      <c r="AJ290" s="54">
        <v>0</v>
      </c>
      <c r="AK290" s="54">
        <v>0</v>
      </c>
      <c r="AL290" s="54">
        <v>0</v>
      </c>
      <c r="AM290" s="58">
        <f t="shared" si="24"/>
        <v>260</v>
      </c>
      <c r="AN290" s="54" t="s">
        <v>404</v>
      </c>
      <c r="AO290" s="59">
        <f>SUMPRODUCT(($AN$4:$AN$1113=AN290)*($AM$4:$AM$1113&gt;AM290))+1</f>
        <v>25</v>
      </c>
      <c r="AP290" s="11">
        <f>COUNTIF(AN:AN,AN290)</f>
        <v>36</v>
      </c>
      <c r="AQ290" s="60">
        <f t="shared" si="25"/>
        <v>0.694444444444444</v>
      </c>
      <c r="AR290" s="11">
        <f t="shared" si="26"/>
        <v>0.75</v>
      </c>
      <c r="AS290" s="61">
        <v>1200</v>
      </c>
      <c r="AT290" s="62">
        <f>VLOOKUP(F290,[9]毕教同事分值收集!B:Y,24,0)</f>
        <v>21</v>
      </c>
      <c r="AU290" s="63">
        <f t="shared" si="27"/>
        <v>900</v>
      </c>
      <c r="AV290" s="63">
        <f t="shared" si="28"/>
        <v>900</v>
      </c>
      <c r="AW290" s="63">
        <v>0</v>
      </c>
      <c r="AX290" s="63">
        <f t="shared" si="29"/>
        <v>900</v>
      </c>
      <c r="AY290" s="65">
        <v>21</v>
      </c>
    </row>
    <row r="291" ht="16.5" spans="1:51">
      <c r="A291" s="4"/>
      <c r="B291" s="4"/>
      <c r="C291" s="5" t="s">
        <v>404</v>
      </c>
      <c r="D291" s="6">
        <v>286</v>
      </c>
      <c r="E291" s="119" t="s">
        <v>439</v>
      </c>
      <c r="F291" s="8" t="str">
        <f>VLOOKUP(E291,[1]需科室上报名单!$A:$B,2,0)</f>
        <v>7AK399</v>
      </c>
      <c r="G291" s="6" t="str">
        <f>VLOOKUP(F291,[3]需科室上报名单!$B:$I,8,0)</f>
        <v>规培研究生</v>
      </c>
      <c r="H291" s="8" t="s">
        <v>404</v>
      </c>
      <c r="I291" s="8" t="str">
        <f>VLOOKUP(F291,[3]需科室上报名单!$B:$F,5,0)</f>
        <v>2020年</v>
      </c>
      <c r="J291" s="31"/>
      <c r="K291" s="6" t="s">
        <v>106</v>
      </c>
      <c r="L291" s="6">
        <v>0</v>
      </c>
      <c r="M291" s="6">
        <v>0</v>
      </c>
      <c r="N291" s="36">
        <v>0</v>
      </c>
      <c r="O291" s="6">
        <v>120</v>
      </c>
      <c r="P291" s="30">
        <v>0</v>
      </c>
      <c r="Q291" s="30">
        <v>0</v>
      </c>
      <c r="R291" s="30">
        <v>0</v>
      </c>
      <c r="S291" s="30">
        <v>0</v>
      </c>
      <c r="T291" s="30">
        <v>0</v>
      </c>
      <c r="U291" s="43">
        <v>0</v>
      </c>
      <c r="V291" s="44">
        <f>VLOOKUP(F291,[9]毕教同事分值收集!B:X,23,0)</f>
        <v>100</v>
      </c>
      <c r="W291" s="120" t="s">
        <v>408</v>
      </c>
      <c r="X291" s="120" t="s">
        <v>421</v>
      </c>
      <c r="Y291" s="120" t="s">
        <v>413</v>
      </c>
      <c r="Z291" s="120" t="s">
        <v>408</v>
      </c>
      <c r="AA291" s="120" t="s">
        <v>408</v>
      </c>
      <c r="AB291" s="54">
        <f>VLOOKUP(F291,[9]毕教同事分值收集!B:R,17,0)</f>
        <v>100</v>
      </c>
      <c r="AC291" s="54">
        <f>VLOOKUP(F291,[9]毕教同事分值收集!B:T,19,0)</f>
        <v>0</v>
      </c>
      <c r="AD291" s="54">
        <f>VLOOKUP(F291,[9]毕教同事分值收集!B:V,21,0)</f>
        <v>0</v>
      </c>
      <c r="AE291" s="54">
        <f>VLOOKUP(F291,[9]毕教同事分值收集!B:Q,16,0)</f>
        <v>0</v>
      </c>
      <c r="AF291" s="54">
        <f>VLOOKUP(F291,[9]毕教同事分值收集!B:P,15,0)</f>
        <v>0</v>
      </c>
      <c r="AG291" s="54">
        <f>VLOOKUP(F291,[6]毕教同事分值收集!$B:$M,12,0)</f>
        <v>-60</v>
      </c>
      <c r="AH291" s="54">
        <v>0</v>
      </c>
      <c r="AI291" s="54">
        <v>0</v>
      </c>
      <c r="AJ291" s="54">
        <v>0</v>
      </c>
      <c r="AK291" s="54">
        <v>0</v>
      </c>
      <c r="AL291" s="54">
        <v>0</v>
      </c>
      <c r="AM291" s="58">
        <f t="shared" si="24"/>
        <v>260</v>
      </c>
      <c r="AN291" s="54" t="s">
        <v>404</v>
      </c>
      <c r="AO291" s="59">
        <f>SUMPRODUCT(($AN$4:$AN$1113=AN291)*($AM$4:$AM$1113&gt;AM291))+1</f>
        <v>25</v>
      </c>
      <c r="AP291" s="11">
        <f>COUNTIF(AN:AN,AN291)</f>
        <v>36</v>
      </c>
      <c r="AQ291" s="60">
        <f t="shared" si="25"/>
        <v>0.694444444444444</v>
      </c>
      <c r="AR291" s="11">
        <f t="shared" si="26"/>
        <v>0.75</v>
      </c>
      <c r="AS291" s="61">
        <v>1200</v>
      </c>
      <c r="AT291" s="62">
        <f>VLOOKUP(F291,[9]毕教同事分值收集!B:Y,24,0)</f>
        <v>21</v>
      </c>
      <c r="AU291" s="63">
        <f t="shared" si="27"/>
        <v>900</v>
      </c>
      <c r="AV291" s="63">
        <f t="shared" si="28"/>
        <v>900</v>
      </c>
      <c r="AW291" s="63">
        <v>0</v>
      </c>
      <c r="AX291" s="63">
        <f t="shared" si="29"/>
        <v>900</v>
      </c>
      <c r="AY291" s="65">
        <v>21</v>
      </c>
    </row>
    <row r="292" ht="16.5" spans="1:51">
      <c r="A292" s="4"/>
      <c r="B292" s="4"/>
      <c r="C292" s="5" t="s">
        <v>404</v>
      </c>
      <c r="D292" s="6">
        <v>287</v>
      </c>
      <c r="E292" s="119" t="s">
        <v>440</v>
      </c>
      <c r="F292" s="8" t="str">
        <f>VLOOKUP(E292,[1]需科室上报名单!$A:$B,2,0)</f>
        <v>7AK397</v>
      </c>
      <c r="G292" s="6" t="str">
        <f>VLOOKUP(F292,[3]需科室上报名单!$B:$I,8,0)</f>
        <v>规培研究生</v>
      </c>
      <c r="H292" s="8" t="s">
        <v>404</v>
      </c>
      <c r="I292" s="8" t="str">
        <f>VLOOKUP(F292,[3]需科室上报名单!$B:$F,5,0)</f>
        <v>2020年</v>
      </c>
      <c r="J292" s="31"/>
      <c r="K292" s="6" t="s">
        <v>106</v>
      </c>
      <c r="L292" s="6">
        <v>0</v>
      </c>
      <c r="M292" s="6">
        <v>0</v>
      </c>
      <c r="N292" s="36">
        <v>0</v>
      </c>
      <c r="O292" s="6">
        <v>120</v>
      </c>
      <c r="P292" s="30">
        <v>0</v>
      </c>
      <c r="Q292" s="30">
        <v>0</v>
      </c>
      <c r="R292" s="30">
        <v>0</v>
      </c>
      <c r="S292" s="30">
        <v>0</v>
      </c>
      <c r="T292" s="30">
        <v>0</v>
      </c>
      <c r="U292" s="43">
        <v>0</v>
      </c>
      <c r="V292" s="44">
        <f>VLOOKUP(F292,[9]毕教同事分值收集!B:X,23,0)</f>
        <v>100</v>
      </c>
      <c r="W292" s="120" t="s">
        <v>406</v>
      </c>
      <c r="X292" s="120" t="s">
        <v>410</v>
      </c>
      <c r="Y292" s="120" t="s">
        <v>407</v>
      </c>
      <c r="Z292" s="120" t="s">
        <v>408</v>
      </c>
      <c r="AA292" s="120" t="s">
        <v>408</v>
      </c>
      <c r="AB292" s="54">
        <f>VLOOKUP(F292,[9]毕教同事分值收集!B:R,17,0)</f>
        <v>100</v>
      </c>
      <c r="AC292" s="54">
        <f>VLOOKUP(F292,[9]毕教同事分值收集!B:T,19,0)</f>
        <v>0</v>
      </c>
      <c r="AD292" s="54">
        <f>VLOOKUP(F292,[9]毕教同事分值收集!B:V,21,0)</f>
        <v>0</v>
      </c>
      <c r="AE292" s="54">
        <f>VLOOKUP(F292,[9]毕教同事分值收集!B:Q,16,0)</f>
        <v>0</v>
      </c>
      <c r="AF292" s="54">
        <f>VLOOKUP(F292,[9]毕教同事分值收集!B:P,15,0)</f>
        <v>0</v>
      </c>
      <c r="AG292" s="54">
        <f>VLOOKUP(F292,[6]毕教同事分值收集!$B:$M,12,0)</f>
        <v>-60</v>
      </c>
      <c r="AH292" s="54">
        <v>0</v>
      </c>
      <c r="AI292" s="54">
        <v>0</v>
      </c>
      <c r="AJ292" s="54">
        <v>0</v>
      </c>
      <c r="AK292" s="54">
        <v>0</v>
      </c>
      <c r="AL292" s="54">
        <v>0</v>
      </c>
      <c r="AM292" s="58">
        <f t="shared" si="24"/>
        <v>260</v>
      </c>
      <c r="AN292" s="54" t="s">
        <v>404</v>
      </c>
      <c r="AO292" s="59">
        <f>SUMPRODUCT(($AN$4:$AN$1113=AN292)*($AM$4:$AM$1113&gt;AM292))+1</f>
        <v>25</v>
      </c>
      <c r="AP292" s="11">
        <f>COUNTIF(AN:AN,AN292)</f>
        <v>36</v>
      </c>
      <c r="AQ292" s="60">
        <f t="shared" si="25"/>
        <v>0.694444444444444</v>
      </c>
      <c r="AR292" s="11">
        <f t="shared" si="26"/>
        <v>0.75</v>
      </c>
      <c r="AS292" s="61">
        <v>1200</v>
      </c>
      <c r="AT292" s="62">
        <f>VLOOKUP(F292,[9]毕教同事分值收集!B:Y,24,0)</f>
        <v>21</v>
      </c>
      <c r="AU292" s="63">
        <f t="shared" si="27"/>
        <v>900</v>
      </c>
      <c r="AV292" s="63">
        <f t="shared" si="28"/>
        <v>900</v>
      </c>
      <c r="AW292" s="63">
        <v>0</v>
      </c>
      <c r="AX292" s="63">
        <f t="shared" si="29"/>
        <v>900</v>
      </c>
      <c r="AY292" s="65">
        <v>21</v>
      </c>
    </row>
    <row r="293" ht="16.5" spans="1:51">
      <c r="A293" s="4"/>
      <c r="B293" s="4"/>
      <c r="C293" s="5" t="s">
        <v>404</v>
      </c>
      <c r="D293" s="6">
        <v>288</v>
      </c>
      <c r="E293" s="119" t="s">
        <v>441</v>
      </c>
      <c r="F293" s="8" t="str">
        <f>VLOOKUP(E293,[1]需科室上报名单!$A:$B,2,0)</f>
        <v>730L35</v>
      </c>
      <c r="G293" s="6" t="s">
        <v>104</v>
      </c>
      <c r="H293" s="8" t="s">
        <v>404</v>
      </c>
      <c r="I293" s="8" t="str">
        <f>VLOOKUP(F293,[3]需科室上报名单!$B:$F,5,0)</f>
        <v>2022年</v>
      </c>
      <c r="J293" s="31"/>
      <c r="K293" s="6" t="s">
        <v>106</v>
      </c>
      <c r="L293" s="6">
        <v>0</v>
      </c>
      <c r="M293" s="6">
        <v>0</v>
      </c>
      <c r="N293" s="36">
        <v>0</v>
      </c>
      <c r="O293" s="6">
        <v>160</v>
      </c>
      <c r="P293" s="30">
        <v>0</v>
      </c>
      <c r="Q293" s="30">
        <v>1</v>
      </c>
      <c r="R293" s="30">
        <v>0</v>
      </c>
      <c r="S293" s="30">
        <v>0</v>
      </c>
      <c r="T293" s="30">
        <v>0</v>
      </c>
      <c r="U293" s="43">
        <v>20</v>
      </c>
      <c r="V293" s="44">
        <f>VLOOKUP(F293,[9]毕教同事分值收集!B:X,23,0)</f>
        <v>100</v>
      </c>
      <c r="W293" s="120" t="s">
        <v>408</v>
      </c>
      <c r="X293" s="120" t="s">
        <v>408</v>
      </c>
      <c r="Y293" s="120" t="s">
        <v>408</v>
      </c>
      <c r="Z293" s="120" t="s">
        <v>408</v>
      </c>
      <c r="AA293" s="120" t="s">
        <v>408</v>
      </c>
      <c r="AB293" s="54">
        <f>VLOOKUP(F293,[9]毕教同事分值收集!B:R,17,0)</f>
        <v>0</v>
      </c>
      <c r="AC293" s="54">
        <f>VLOOKUP(F293,[9]毕教同事分值收集!B:T,19,0)</f>
        <v>0</v>
      </c>
      <c r="AD293" s="54">
        <f>VLOOKUP(F293,[9]毕教同事分值收集!B:V,21,0)</f>
        <v>0</v>
      </c>
      <c r="AE293" s="54">
        <f>VLOOKUP(F293,[9]毕教同事分值收集!B:Q,16,0)</f>
        <v>0</v>
      </c>
      <c r="AF293" s="54">
        <f>VLOOKUP(F293,[9]毕教同事分值收集!B:P,15,0)</f>
        <v>0</v>
      </c>
      <c r="AG293" s="54">
        <f>VLOOKUP(F293,[6]毕教同事分值收集!$B:$M,12,0)</f>
        <v>-40</v>
      </c>
      <c r="AH293" s="54">
        <v>0</v>
      </c>
      <c r="AI293" s="54">
        <v>0</v>
      </c>
      <c r="AJ293" s="54">
        <v>0</v>
      </c>
      <c r="AK293" s="54">
        <v>0</v>
      </c>
      <c r="AL293" s="54">
        <v>0</v>
      </c>
      <c r="AM293" s="58">
        <f t="shared" si="24"/>
        <v>240</v>
      </c>
      <c r="AN293" s="54" t="s">
        <v>404</v>
      </c>
      <c r="AO293" s="59">
        <f>SUMPRODUCT(($AN$4:$AN$1113=AN293)*($AM$4:$AM$1113&gt;AM293))+1</f>
        <v>30</v>
      </c>
      <c r="AP293" s="11">
        <f>COUNTIF(AN:AN,AN293)</f>
        <v>36</v>
      </c>
      <c r="AQ293" s="60">
        <f t="shared" si="25"/>
        <v>0.833333333333333</v>
      </c>
      <c r="AR293" s="11">
        <f t="shared" si="26"/>
        <v>0.75</v>
      </c>
      <c r="AS293" s="61">
        <v>1200</v>
      </c>
      <c r="AT293" s="62">
        <f>VLOOKUP(F293,[9]毕教同事分值收集!B:Y,24,0)</f>
        <v>21</v>
      </c>
      <c r="AU293" s="63">
        <f t="shared" si="27"/>
        <v>900</v>
      </c>
      <c r="AV293" s="63">
        <f t="shared" si="28"/>
        <v>900</v>
      </c>
      <c r="AW293" s="63">
        <v>0</v>
      </c>
      <c r="AX293" s="63">
        <f t="shared" si="29"/>
        <v>900</v>
      </c>
      <c r="AY293" s="65">
        <v>21</v>
      </c>
    </row>
    <row r="294" ht="16.5" spans="1:51">
      <c r="A294" s="4"/>
      <c r="B294" s="4"/>
      <c r="C294" s="5" t="s">
        <v>404</v>
      </c>
      <c r="D294" s="6">
        <v>289</v>
      </c>
      <c r="E294" s="119" t="s">
        <v>442</v>
      </c>
      <c r="F294" s="8" t="str">
        <f>VLOOKUP(E294,[1]需科室上报名单!$A:$B,2,0)</f>
        <v>727L72</v>
      </c>
      <c r="G294" s="6" t="s">
        <v>104</v>
      </c>
      <c r="H294" s="8" t="s">
        <v>404</v>
      </c>
      <c r="I294" s="8" t="str">
        <f>VLOOKUP(F294,[3]需科室上报名单!$B:$F,5,0)</f>
        <v>2021年</v>
      </c>
      <c r="J294" s="31"/>
      <c r="K294" s="6" t="s">
        <v>106</v>
      </c>
      <c r="L294" s="6">
        <v>0</v>
      </c>
      <c r="M294" s="6">
        <v>0</v>
      </c>
      <c r="N294" s="36">
        <v>0</v>
      </c>
      <c r="O294" s="6">
        <v>120</v>
      </c>
      <c r="P294" s="30">
        <v>0</v>
      </c>
      <c r="Q294" s="30">
        <v>2</v>
      </c>
      <c r="R294" s="30">
        <v>0</v>
      </c>
      <c r="S294" s="30">
        <v>0</v>
      </c>
      <c r="T294" s="30">
        <v>0</v>
      </c>
      <c r="U294" s="43">
        <v>40</v>
      </c>
      <c r="V294" s="44">
        <f>VLOOKUP(F294,[9]毕教同事分值收集!B:X,23,0)</f>
        <v>100</v>
      </c>
      <c r="W294" s="120" t="s">
        <v>406</v>
      </c>
      <c r="X294" s="120" t="s">
        <v>410</v>
      </c>
      <c r="Y294" s="120" t="s">
        <v>407</v>
      </c>
      <c r="Z294" s="120" t="s">
        <v>408</v>
      </c>
      <c r="AA294" s="120" t="s">
        <v>408</v>
      </c>
      <c r="AB294" s="54">
        <f>VLOOKUP(F294,[9]毕教同事分值收集!B:R,17,0)</f>
        <v>0</v>
      </c>
      <c r="AC294" s="54">
        <f>VLOOKUP(F294,[9]毕教同事分值收集!B:T,19,0)</f>
        <v>0</v>
      </c>
      <c r="AD294" s="54">
        <f>VLOOKUP(F294,[9]毕教同事分值收集!B:V,21,0)</f>
        <v>0</v>
      </c>
      <c r="AE294" s="54">
        <f>VLOOKUP(F294,[9]毕教同事分值收集!B:Q,16,0)</f>
        <v>0</v>
      </c>
      <c r="AF294" s="54">
        <f>VLOOKUP(F294,[9]毕教同事分值收集!B:P,15,0)</f>
        <v>0</v>
      </c>
      <c r="AG294" s="54">
        <f>VLOOKUP(F294,[6]毕教同事分值收集!$B:$M,12,0)</f>
        <v>-60</v>
      </c>
      <c r="AH294" s="54">
        <v>0</v>
      </c>
      <c r="AI294" s="54">
        <v>0</v>
      </c>
      <c r="AJ294" s="54">
        <v>0</v>
      </c>
      <c r="AK294" s="54">
        <v>0</v>
      </c>
      <c r="AL294" s="54">
        <v>0</v>
      </c>
      <c r="AM294" s="58">
        <f t="shared" si="24"/>
        <v>200</v>
      </c>
      <c r="AN294" s="54" t="s">
        <v>404</v>
      </c>
      <c r="AO294" s="59">
        <f>SUMPRODUCT(($AN$4:$AN$1113=AN294)*($AM$4:$AM$1113&gt;AM294))+1</f>
        <v>31</v>
      </c>
      <c r="AP294" s="11">
        <f>COUNTIF(AN:AN,AN294)</f>
        <v>36</v>
      </c>
      <c r="AQ294" s="60">
        <f t="shared" si="25"/>
        <v>0.861111111111111</v>
      </c>
      <c r="AR294" s="11">
        <f t="shared" si="26"/>
        <v>0.75</v>
      </c>
      <c r="AS294" s="61">
        <v>1200</v>
      </c>
      <c r="AT294" s="62">
        <f>VLOOKUP(F294,[9]毕教同事分值收集!B:Y,24,0)</f>
        <v>21</v>
      </c>
      <c r="AU294" s="63">
        <f t="shared" si="27"/>
        <v>900</v>
      </c>
      <c r="AV294" s="63">
        <f t="shared" si="28"/>
        <v>900</v>
      </c>
      <c r="AW294" s="63">
        <v>0</v>
      </c>
      <c r="AX294" s="63">
        <f t="shared" si="29"/>
        <v>900</v>
      </c>
      <c r="AY294" s="65">
        <v>21</v>
      </c>
    </row>
    <row r="295" ht="16.5" spans="1:51">
      <c r="A295" s="4"/>
      <c r="B295" s="4"/>
      <c r="C295" s="5" t="s">
        <v>404</v>
      </c>
      <c r="D295" s="6">
        <v>290</v>
      </c>
      <c r="E295" s="119" t="s">
        <v>443</v>
      </c>
      <c r="F295" s="8" t="str">
        <f>VLOOKUP(E295,[1]需科室上报名单!$A:$B,2,0)</f>
        <v>729L94</v>
      </c>
      <c r="G295" s="6" t="s">
        <v>104</v>
      </c>
      <c r="H295" s="8" t="s">
        <v>404</v>
      </c>
      <c r="I295" s="8" t="str">
        <f>VLOOKUP(F295,[3]需科室上报名单!$B:$F,5,0)</f>
        <v>2022年</v>
      </c>
      <c r="J295" s="31"/>
      <c r="K295" s="6" t="s">
        <v>106</v>
      </c>
      <c r="L295" s="6">
        <v>0</v>
      </c>
      <c r="M295" s="6">
        <v>0</v>
      </c>
      <c r="N295" s="36">
        <v>0</v>
      </c>
      <c r="O295" s="6">
        <v>120</v>
      </c>
      <c r="P295" s="30">
        <v>0</v>
      </c>
      <c r="Q295" s="30">
        <v>1</v>
      </c>
      <c r="R295" s="30">
        <v>1</v>
      </c>
      <c r="S295" s="30">
        <v>0</v>
      </c>
      <c r="T295" s="30">
        <v>0</v>
      </c>
      <c r="U295" s="43">
        <v>40</v>
      </c>
      <c r="V295" s="44">
        <f>VLOOKUP(F295,[9]毕教同事分值收集!B:X,23,0)</f>
        <v>100</v>
      </c>
      <c r="W295" s="120" t="s">
        <v>408</v>
      </c>
      <c r="X295" s="120" t="s">
        <v>410</v>
      </c>
      <c r="Y295" s="120" t="s">
        <v>407</v>
      </c>
      <c r="Z295" s="120" t="s">
        <v>408</v>
      </c>
      <c r="AA295" s="120" t="s">
        <v>408</v>
      </c>
      <c r="AB295" s="54">
        <f>VLOOKUP(F295,[9]毕教同事分值收集!B:R,17,0)</f>
        <v>0</v>
      </c>
      <c r="AC295" s="54">
        <f>VLOOKUP(F295,[9]毕教同事分值收集!B:T,19,0)</f>
        <v>0</v>
      </c>
      <c r="AD295" s="54">
        <f>VLOOKUP(F295,[9]毕教同事分值收集!B:V,21,0)</f>
        <v>0</v>
      </c>
      <c r="AE295" s="54">
        <f>VLOOKUP(F295,[9]毕教同事分值收集!B:Q,16,0)</f>
        <v>0</v>
      </c>
      <c r="AF295" s="54">
        <f>VLOOKUP(F295,[9]毕教同事分值收集!B:P,15,0)</f>
        <v>0</v>
      </c>
      <c r="AG295" s="54">
        <f>VLOOKUP(F295,[6]毕教同事分值收集!$B:$M,12,0)</f>
        <v>-60</v>
      </c>
      <c r="AH295" s="54">
        <v>0</v>
      </c>
      <c r="AI295" s="54">
        <v>0</v>
      </c>
      <c r="AJ295" s="54">
        <v>0</v>
      </c>
      <c r="AK295" s="54">
        <v>0</v>
      </c>
      <c r="AL295" s="54">
        <v>0</v>
      </c>
      <c r="AM295" s="58">
        <f t="shared" si="24"/>
        <v>200</v>
      </c>
      <c r="AN295" s="54" t="s">
        <v>404</v>
      </c>
      <c r="AO295" s="59">
        <f>SUMPRODUCT(($AN$4:$AN$1113=AN295)*($AM$4:$AM$1113&gt;AM295))+1</f>
        <v>31</v>
      </c>
      <c r="AP295" s="11">
        <f>COUNTIF(AN:AN,AN295)</f>
        <v>36</v>
      </c>
      <c r="AQ295" s="60">
        <f t="shared" si="25"/>
        <v>0.861111111111111</v>
      </c>
      <c r="AR295" s="11">
        <f t="shared" si="26"/>
        <v>0.75</v>
      </c>
      <c r="AS295" s="61">
        <v>1200</v>
      </c>
      <c r="AT295" s="62">
        <f>VLOOKUP(F295,[9]毕教同事分值收集!B:Y,24,0)</f>
        <v>21</v>
      </c>
      <c r="AU295" s="63">
        <f t="shared" si="27"/>
        <v>900</v>
      </c>
      <c r="AV295" s="63">
        <f t="shared" si="28"/>
        <v>900</v>
      </c>
      <c r="AW295" s="63">
        <v>0</v>
      </c>
      <c r="AX295" s="63">
        <f t="shared" si="29"/>
        <v>900</v>
      </c>
      <c r="AY295" s="65">
        <v>21</v>
      </c>
    </row>
    <row r="296" ht="16.5" spans="1:51">
      <c r="A296" s="4"/>
      <c r="B296" s="4"/>
      <c r="C296" s="5" t="s">
        <v>404</v>
      </c>
      <c r="D296" s="6">
        <v>291</v>
      </c>
      <c r="E296" s="119" t="s">
        <v>444</v>
      </c>
      <c r="F296" s="8" t="str">
        <f>VLOOKUP(E296,[1]需科室上报名单!$A:$B,2,0)</f>
        <v>730L01</v>
      </c>
      <c r="G296" s="6" t="s">
        <v>104</v>
      </c>
      <c r="H296" s="8" t="s">
        <v>404</v>
      </c>
      <c r="I296" s="8" t="str">
        <f>VLOOKUP(F296,[3]需科室上报名单!$B:$F,5,0)</f>
        <v>2022年</v>
      </c>
      <c r="J296" s="31"/>
      <c r="K296" s="6" t="s">
        <v>106</v>
      </c>
      <c r="L296" s="6">
        <v>0</v>
      </c>
      <c r="M296" s="6">
        <v>0</v>
      </c>
      <c r="N296" s="36">
        <v>0</v>
      </c>
      <c r="O296" s="6">
        <v>120</v>
      </c>
      <c r="P296" s="30">
        <v>0</v>
      </c>
      <c r="Q296" s="30">
        <v>1</v>
      </c>
      <c r="R296" s="30">
        <v>0</v>
      </c>
      <c r="S296" s="30">
        <v>0</v>
      </c>
      <c r="T296" s="30">
        <v>0</v>
      </c>
      <c r="U296" s="43">
        <v>20</v>
      </c>
      <c r="V296" s="44">
        <f>VLOOKUP(F296,[9]毕教同事分值收集!B:X,23,0)</f>
        <v>100</v>
      </c>
      <c r="W296" s="120" t="s">
        <v>406</v>
      </c>
      <c r="X296" s="120" t="s">
        <v>410</v>
      </c>
      <c r="Y296" s="120" t="s">
        <v>407</v>
      </c>
      <c r="Z296" s="120" t="s">
        <v>408</v>
      </c>
      <c r="AA296" s="120" t="s">
        <v>408</v>
      </c>
      <c r="AB296" s="54">
        <f>VLOOKUP(F296,[9]毕教同事分值收集!B:R,17,0)</f>
        <v>0</v>
      </c>
      <c r="AC296" s="54">
        <f>VLOOKUP(F296,[9]毕教同事分值收集!B:T,19,0)</f>
        <v>0</v>
      </c>
      <c r="AD296" s="54">
        <f>VLOOKUP(F296,[9]毕教同事分值收集!B:V,21,0)</f>
        <v>0</v>
      </c>
      <c r="AE296" s="54">
        <f>VLOOKUP(F296,[9]毕教同事分值收集!B:Q,16,0)</f>
        <v>0</v>
      </c>
      <c r="AF296" s="54">
        <f>VLOOKUP(F296,[9]毕教同事分值收集!B:P,15,0)</f>
        <v>0</v>
      </c>
      <c r="AG296" s="54">
        <f>VLOOKUP(F296,[6]毕教同事分值收集!$B:$M,12,0)</f>
        <v>-60</v>
      </c>
      <c r="AH296" s="54">
        <v>0</v>
      </c>
      <c r="AI296" s="54">
        <v>0</v>
      </c>
      <c r="AJ296" s="54">
        <v>0</v>
      </c>
      <c r="AK296" s="54">
        <v>0</v>
      </c>
      <c r="AL296" s="54">
        <v>0</v>
      </c>
      <c r="AM296" s="58">
        <f t="shared" si="24"/>
        <v>180</v>
      </c>
      <c r="AN296" s="54" t="s">
        <v>404</v>
      </c>
      <c r="AO296" s="59">
        <f>SUMPRODUCT(($AN$4:$AN$1113=AN296)*($AM$4:$AM$1113&gt;AM296))+1</f>
        <v>33</v>
      </c>
      <c r="AP296" s="11">
        <f>COUNTIF(AN:AN,AN296)</f>
        <v>36</v>
      </c>
      <c r="AQ296" s="60">
        <f t="shared" si="25"/>
        <v>0.916666666666667</v>
      </c>
      <c r="AR296" s="11">
        <f t="shared" si="26"/>
        <v>0.5</v>
      </c>
      <c r="AS296" s="61">
        <v>1200</v>
      </c>
      <c r="AT296" s="62">
        <f>VLOOKUP(F296,[9]毕教同事分值收集!B:Y,24,0)</f>
        <v>21</v>
      </c>
      <c r="AU296" s="63">
        <f t="shared" si="27"/>
        <v>600</v>
      </c>
      <c r="AV296" s="63">
        <f t="shared" si="28"/>
        <v>600</v>
      </c>
      <c r="AW296" s="63">
        <v>0</v>
      </c>
      <c r="AX296" s="63">
        <f t="shared" si="29"/>
        <v>600</v>
      </c>
      <c r="AY296" s="65">
        <v>21</v>
      </c>
    </row>
    <row r="297" ht="16.5" spans="1:51">
      <c r="A297" s="4"/>
      <c r="B297" s="4"/>
      <c r="C297" s="5" t="s">
        <v>404</v>
      </c>
      <c r="D297" s="6">
        <v>292</v>
      </c>
      <c r="E297" s="119" t="s">
        <v>445</v>
      </c>
      <c r="F297" s="8" t="str">
        <f>VLOOKUP(E297,[1]需科室上报名单!$A:$B,2,0)</f>
        <v>7AO392</v>
      </c>
      <c r="G297" s="6" t="str">
        <f>VLOOKUP(F297,[3]需科室上报名单!$B:$I,8,0)</f>
        <v>规培研究生</v>
      </c>
      <c r="H297" s="8" t="s">
        <v>404</v>
      </c>
      <c r="I297" s="8" t="str">
        <f>VLOOKUP(F297,[3]需科室上报名单!$B:$F,5,0)</f>
        <v>2022年</v>
      </c>
      <c r="J297" s="31"/>
      <c r="K297" s="6" t="s">
        <v>106</v>
      </c>
      <c r="L297" s="6">
        <v>0</v>
      </c>
      <c r="M297" s="6">
        <v>0</v>
      </c>
      <c r="N297" s="36">
        <v>0</v>
      </c>
      <c r="O297" s="6">
        <v>120</v>
      </c>
      <c r="P297" s="30">
        <v>0</v>
      </c>
      <c r="Q297" s="30">
        <v>1</v>
      </c>
      <c r="R297" s="30">
        <v>0</v>
      </c>
      <c r="S297" s="30">
        <v>0</v>
      </c>
      <c r="T297" s="30">
        <v>0</v>
      </c>
      <c r="U297" s="43">
        <v>20</v>
      </c>
      <c r="V297" s="44">
        <f>VLOOKUP(F297,[9]毕教同事分值收集!B:X,23,0)</f>
        <v>100</v>
      </c>
      <c r="W297" s="120" t="s">
        <v>406</v>
      </c>
      <c r="X297" s="120" t="s">
        <v>410</v>
      </c>
      <c r="Y297" s="120" t="s">
        <v>407</v>
      </c>
      <c r="Z297" s="120" t="s">
        <v>408</v>
      </c>
      <c r="AA297" s="120" t="s">
        <v>408</v>
      </c>
      <c r="AB297" s="54">
        <f>VLOOKUP(F297,[9]毕教同事分值收集!B:R,17,0)</f>
        <v>0</v>
      </c>
      <c r="AC297" s="54">
        <f>VLOOKUP(F297,[9]毕教同事分值收集!B:T,19,0)</f>
        <v>0</v>
      </c>
      <c r="AD297" s="54">
        <f>VLOOKUP(F297,[9]毕教同事分值收集!B:V,21,0)</f>
        <v>0</v>
      </c>
      <c r="AE297" s="54">
        <f>VLOOKUP(F297,[9]毕教同事分值收集!B:Q,16,0)</f>
        <v>0</v>
      </c>
      <c r="AF297" s="54">
        <f>VLOOKUP(F297,[9]毕教同事分值收集!B:P,15,0)</f>
        <v>0</v>
      </c>
      <c r="AG297" s="54">
        <f>VLOOKUP(F297,[6]毕教同事分值收集!$B:$M,12,0)</f>
        <v>-60</v>
      </c>
      <c r="AH297" s="54">
        <v>0</v>
      </c>
      <c r="AI297" s="54">
        <v>0</v>
      </c>
      <c r="AJ297" s="54">
        <v>0</v>
      </c>
      <c r="AK297" s="54">
        <v>0</v>
      </c>
      <c r="AL297" s="54">
        <v>0</v>
      </c>
      <c r="AM297" s="58">
        <f t="shared" si="24"/>
        <v>180</v>
      </c>
      <c r="AN297" s="54" t="s">
        <v>404</v>
      </c>
      <c r="AO297" s="59">
        <f>SUMPRODUCT(($AN$4:$AN$1113=AN297)*($AM$4:$AM$1113&gt;AM297))+1</f>
        <v>33</v>
      </c>
      <c r="AP297" s="11">
        <f>COUNTIF(AN:AN,AN297)</f>
        <v>36</v>
      </c>
      <c r="AQ297" s="60">
        <f t="shared" si="25"/>
        <v>0.916666666666667</v>
      </c>
      <c r="AR297" s="11">
        <f t="shared" si="26"/>
        <v>0.5</v>
      </c>
      <c r="AS297" s="61">
        <v>1200</v>
      </c>
      <c r="AT297" s="62">
        <f>VLOOKUP(F297,[9]毕教同事分值收集!B:Y,24,0)</f>
        <v>21</v>
      </c>
      <c r="AU297" s="63">
        <f t="shared" si="27"/>
        <v>600</v>
      </c>
      <c r="AV297" s="63">
        <f t="shared" si="28"/>
        <v>600</v>
      </c>
      <c r="AW297" s="63">
        <v>0</v>
      </c>
      <c r="AX297" s="63">
        <f t="shared" si="29"/>
        <v>600</v>
      </c>
      <c r="AY297" s="65">
        <v>21</v>
      </c>
    </row>
    <row r="298" ht="16.5" spans="1:51">
      <c r="A298" s="4"/>
      <c r="B298" s="4"/>
      <c r="C298" s="5" t="s">
        <v>404</v>
      </c>
      <c r="D298" s="6">
        <v>293</v>
      </c>
      <c r="E298" s="119" t="s">
        <v>446</v>
      </c>
      <c r="F298" s="8" t="str">
        <f>VLOOKUP(E298,[1]需科室上报名单!$A:$B,2,0)</f>
        <v>7AO393</v>
      </c>
      <c r="G298" s="6" t="str">
        <f>VLOOKUP(F298,[3]需科室上报名单!$B:$I,8,0)</f>
        <v>规培研究生</v>
      </c>
      <c r="H298" s="8" t="s">
        <v>404</v>
      </c>
      <c r="I298" s="8" t="str">
        <f>VLOOKUP(F298,[3]需科室上报名单!$B:$F,5,0)</f>
        <v>2022年</v>
      </c>
      <c r="J298" s="31"/>
      <c r="K298" s="6" t="s">
        <v>106</v>
      </c>
      <c r="L298" s="6">
        <v>0</v>
      </c>
      <c r="M298" s="6">
        <v>0</v>
      </c>
      <c r="N298" s="36">
        <v>0</v>
      </c>
      <c r="O298" s="6">
        <v>120</v>
      </c>
      <c r="P298" s="30">
        <v>0</v>
      </c>
      <c r="Q298" s="30">
        <v>1</v>
      </c>
      <c r="R298" s="30">
        <v>0</v>
      </c>
      <c r="S298" s="30">
        <v>0</v>
      </c>
      <c r="T298" s="30">
        <v>0</v>
      </c>
      <c r="U298" s="43">
        <v>20</v>
      </c>
      <c r="V298" s="44">
        <f>VLOOKUP(F298,[9]毕教同事分值收集!B:X,23,0)</f>
        <v>100</v>
      </c>
      <c r="W298" s="120" t="s">
        <v>406</v>
      </c>
      <c r="X298" s="120" t="s">
        <v>421</v>
      </c>
      <c r="Y298" s="120" t="s">
        <v>413</v>
      </c>
      <c r="Z298" s="120" t="s">
        <v>408</v>
      </c>
      <c r="AA298" s="120" t="s">
        <v>408</v>
      </c>
      <c r="AB298" s="54">
        <f>VLOOKUP(F298,[9]毕教同事分值收集!B:R,17,0)</f>
        <v>0</v>
      </c>
      <c r="AC298" s="54">
        <f>VLOOKUP(F298,[9]毕教同事分值收集!B:T,19,0)</f>
        <v>0</v>
      </c>
      <c r="AD298" s="54">
        <f>VLOOKUP(F298,[9]毕教同事分值收集!B:V,21,0)</f>
        <v>0</v>
      </c>
      <c r="AE298" s="54">
        <f>VLOOKUP(F298,[9]毕教同事分值收集!B:Q,16,0)</f>
        <v>0</v>
      </c>
      <c r="AF298" s="54">
        <f>VLOOKUP(F298,[9]毕教同事分值收集!B:P,15,0)</f>
        <v>0</v>
      </c>
      <c r="AG298" s="54">
        <f>VLOOKUP(F298,[6]毕教同事分值收集!$B:$M,12,0)</f>
        <v>-60</v>
      </c>
      <c r="AH298" s="54">
        <v>0</v>
      </c>
      <c r="AI298" s="54">
        <v>0</v>
      </c>
      <c r="AJ298" s="54">
        <v>0</v>
      </c>
      <c r="AK298" s="54">
        <v>0</v>
      </c>
      <c r="AL298" s="54">
        <v>0</v>
      </c>
      <c r="AM298" s="58">
        <f t="shared" ref="AM298:AM361" si="30">SUM(L298:O298,U298:AA298,AB298:AJ298)</f>
        <v>180</v>
      </c>
      <c r="AN298" s="54" t="s">
        <v>404</v>
      </c>
      <c r="AO298" s="59">
        <f>SUMPRODUCT(($AN$4:$AN$1113=AN298)*($AM$4:$AM$1113&gt;AM298))+1</f>
        <v>33</v>
      </c>
      <c r="AP298" s="11">
        <f>COUNTIF(AN:AN,AN298)</f>
        <v>36</v>
      </c>
      <c r="AQ298" s="60">
        <f t="shared" si="25"/>
        <v>0.916666666666667</v>
      </c>
      <c r="AR298" s="11">
        <f t="shared" si="26"/>
        <v>0.5</v>
      </c>
      <c r="AS298" s="61">
        <v>1200</v>
      </c>
      <c r="AT298" s="62">
        <f>VLOOKUP(F298,[9]毕教同事分值收集!B:Y,24,0)</f>
        <v>21</v>
      </c>
      <c r="AU298" s="63">
        <f t="shared" si="27"/>
        <v>600</v>
      </c>
      <c r="AV298" s="63">
        <f t="shared" si="28"/>
        <v>600</v>
      </c>
      <c r="AW298" s="63">
        <v>0</v>
      </c>
      <c r="AX298" s="63">
        <f t="shared" si="29"/>
        <v>600</v>
      </c>
      <c r="AY298" s="65">
        <v>21</v>
      </c>
    </row>
    <row r="299" ht="16.5" spans="1:51">
      <c r="A299" s="4"/>
      <c r="B299" s="4"/>
      <c r="C299" s="5" t="s">
        <v>404</v>
      </c>
      <c r="D299" s="6">
        <v>294</v>
      </c>
      <c r="E299" s="119" t="s">
        <v>447</v>
      </c>
      <c r="F299" s="8" t="str">
        <f>VLOOKUP(E299,[1]需科室上报名单!$A:$B,2,0)</f>
        <v>7AO394</v>
      </c>
      <c r="G299" s="6" t="str">
        <f>VLOOKUP(F299,[3]需科室上报名单!$B:$I,8,0)</f>
        <v>规培研究生</v>
      </c>
      <c r="H299" s="8" t="s">
        <v>404</v>
      </c>
      <c r="I299" s="8" t="str">
        <f>VLOOKUP(F299,[3]需科室上报名单!$B:$F,5,0)</f>
        <v>2022年</v>
      </c>
      <c r="J299" s="31"/>
      <c r="K299" s="6" t="s">
        <v>106</v>
      </c>
      <c r="L299" s="6">
        <v>0</v>
      </c>
      <c r="M299" s="6">
        <v>0</v>
      </c>
      <c r="N299" s="36">
        <v>0</v>
      </c>
      <c r="O299" s="6">
        <v>120</v>
      </c>
      <c r="P299" s="30">
        <v>0</v>
      </c>
      <c r="Q299" s="30">
        <v>1</v>
      </c>
      <c r="R299" s="30">
        <v>0</v>
      </c>
      <c r="S299" s="30">
        <v>0</v>
      </c>
      <c r="T299" s="30">
        <v>0</v>
      </c>
      <c r="U299" s="43">
        <v>20</v>
      </c>
      <c r="V299" s="44">
        <f>VLOOKUP(F299,[9]毕教同事分值收集!B:X,23,0)</f>
        <v>100</v>
      </c>
      <c r="W299" s="120" t="s">
        <v>406</v>
      </c>
      <c r="X299" s="120" t="s">
        <v>410</v>
      </c>
      <c r="Y299" s="120" t="s">
        <v>407</v>
      </c>
      <c r="Z299" s="120" t="s">
        <v>408</v>
      </c>
      <c r="AA299" s="120" t="s">
        <v>408</v>
      </c>
      <c r="AB299" s="54">
        <f>VLOOKUP(F299,[9]毕教同事分值收集!B:R,17,0)</f>
        <v>0</v>
      </c>
      <c r="AC299" s="54">
        <f>VLOOKUP(F299,[9]毕教同事分值收集!B:T,19,0)</f>
        <v>0</v>
      </c>
      <c r="AD299" s="54">
        <f>VLOOKUP(F299,[9]毕教同事分值收集!B:V,21,0)</f>
        <v>0</v>
      </c>
      <c r="AE299" s="54">
        <f>VLOOKUP(F299,[9]毕教同事分值收集!B:Q,16,0)</f>
        <v>0</v>
      </c>
      <c r="AF299" s="54">
        <f>VLOOKUP(F299,[9]毕教同事分值收集!B:P,15,0)</f>
        <v>0</v>
      </c>
      <c r="AG299" s="54">
        <f>VLOOKUP(F299,[6]毕教同事分值收集!$B:$M,12,0)</f>
        <v>-60</v>
      </c>
      <c r="AH299" s="54">
        <v>0</v>
      </c>
      <c r="AI299" s="54">
        <v>0</v>
      </c>
      <c r="AJ299" s="54">
        <v>0</v>
      </c>
      <c r="AK299" s="54">
        <v>0</v>
      </c>
      <c r="AL299" s="54">
        <v>0</v>
      </c>
      <c r="AM299" s="58">
        <f t="shared" si="30"/>
        <v>180</v>
      </c>
      <c r="AN299" s="54" t="s">
        <v>404</v>
      </c>
      <c r="AO299" s="59">
        <f>SUMPRODUCT(($AN$4:$AN$1113=AN299)*($AM$4:$AM$1113&gt;AM299))+1</f>
        <v>33</v>
      </c>
      <c r="AP299" s="11">
        <f>COUNTIF(AN:AN,AN299)</f>
        <v>36</v>
      </c>
      <c r="AQ299" s="60">
        <f t="shared" si="25"/>
        <v>0.916666666666667</v>
      </c>
      <c r="AR299" s="11">
        <f t="shared" si="26"/>
        <v>0.5</v>
      </c>
      <c r="AS299" s="61">
        <v>1200</v>
      </c>
      <c r="AT299" s="62">
        <f>VLOOKUP(F299,[9]毕教同事分值收集!B:Y,24,0)</f>
        <v>21</v>
      </c>
      <c r="AU299" s="63">
        <f t="shared" si="27"/>
        <v>600</v>
      </c>
      <c r="AV299" s="63">
        <f t="shared" si="28"/>
        <v>600</v>
      </c>
      <c r="AW299" s="63">
        <v>0</v>
      </c>
      <c r="AX299" s="63">
        <f t="shared" si="29"/>
        <v>600</v>
      </c>
      <c r="AY299" s="65">
        <v>21</v>
      </c>
    </row>
    <row r="300" spans="1:51">
      <c r="A300" s="4"/>
      <c r="B300" s="4"/>
      <c r="C300" s="5" t="s">
        <v>165</v>
      </c>
      <c r="D300" s="6">
        <v>295</v>
      </c>
      <c r="E300" s="108" t="s">
        <v>448</v>
      </c>
      <c r="F300" s="8" t="str">
        <f>VLOOKUP(E300,[1]需科室上报名单!$A:$B,2,0)</f>
        <v>726L39</v>
      </c>
      <c r="G300" s="6" t="s">
        <v>104</v>
      </c>
      <c r="H300" s="108" t="s">
        <v>449</v>
      </c>
      <c r="I300" s="8" t="str">
        <f>VLOOKUP(F300,[3]需科室上报名单!$B:$F,5,0)</f>
        <v>2020年</v>
      </c>
      <c r="J300" s="29"/>
      <c r="K300" s="6" t="s">
        <v>106</v>
      </c>
      <c r="L300" s="6">
        <v>0</v>
      </c>
      <c r="M300" s="6">
        <v>0</v>
      </c>
      <c r="N300" s="36">
        <v>0</v>
      </c>
      <c r="O300" s="6">
        <v>160</v>
      </c>
      <c r="P300" s="30">
        <v>0</v>
      </c>
      <c r="Q300" s="36">
        <v>0</v>
      </c>
      <c r="R300" s="30">
        <v>4</v>
      </c>
      <c r="S300" s="30">
        <v>0</v>
      </c>
      <c r="T300" s="30">
        <v>0</v>
      </c>
      <c r="U300" s="43">
        <v>80</v>
      </c>
      <c r="V300" s="44">
        <f>VLOOKUP(F300,[9]毕教同事分值收集!B:X,23,0)</f>
        <v>100</v>
      </c>
      <c r="W300" s="44">
        <v>0</v>
      </c>
      <c r="X300" s="44">
        <v>80</v>
      </c>
      <c r="Y300" s="44">
        <v>60</v>
      </c>
      <c r="Z300" s="44">
        <v>120</v>
      </c>
      <c r="AA300" s="53">
        <v>0</v>
      </c>
      <c r="AB300" s="54">
        <f>VLOOKUP(F300,[9]毕教同事分值收集!B:R,17,0)</f>
        <v>100</v>
      </c>
      <c r="AC300" s="54">
        <f>VLOOKUP(F300,[9]毕教同事分值收集!B:T,19,0)</f>
        <v>150</v>
      </c>
      <c r="AD300" s="54">
        <f>VLOOKUP(F300,[9]毕教同事分值收集!B:V,21,0)</f>
        <v>0</v>
      </c>
      <c r="AE300" s="54">
        <f>VLOOKUP(F300,[9]毕教同事分值收集!B:Q,16,0)</f>
        <v>0</v>
      </c>
      <c r="AF300" s="54">
        <f>VLOOKUP(F300,[9]毕教同事分值收集!B:P,15,0)</f>
        <v>80</v>
      </c>
      <c r="AG300" s="54">
        <f>VLOOKUP(F300,[6]毕教同事分值收集!$B:$M,12,0)</f>
        <v>-20</v>
      </c>
      <c r="AH300" s="54">
        <v>0</v>
      </c>
      <c r="AI300" s="54">
        <v>0</v>
      </c>
      <c r="AJ300" s="54">
        <v>0</v>
      </c>
      <c r="AK300" s="54">
        <v>0</v>
      </c>
      <c r="AL300" s="54">
        <v>0</v>
      </c>
      <c r="AM300" s="58">
        <f t="shared" si="30"/>
        <v>910</v>
      </c>
      <c r="AN300" s="54" t="str">
        <f>VLOOKUP(H300,'[2]最终 公布版'!$F:$AL,33,0)</f>
        <v>临床病理科</v>
      </c>
      <c r="AO300" s="59">
        <f>SUMPRODUCT(($AN$4:$AN$1113=AN300)*($AM$4:$AM$1113&gt;AM300))+1</f>
        <v>1</v>
      </c>
      <c r="AP300" s="11">
        <f>COUNTIF(AN:AN,AN300)</f>
        <v>19</v>
      </c>
      <c r="AQ300" s="60">
        <f t="shared" si="25"/>
        <v>0.0526315789473684</v>
      </c>
      <c r="AR300" s="11">
        <f t="shared" si="26"/>
        <v>1.5</v>
      </c>
      <c r="AS300" s="61">
        <v>1200</v>
      </c>
      <c r="AT300" s="62">
        <f>VLOOKUP(F300,[9]毕教同事分值收集!B:Y,24,0)</f>
        <v>21</v>
      </c>
      <c r="AU300" s="63">
        <f t="shared" si="27"/>
        <v>1800</v>
      </c>
      <c r="AV300" s="63">
        <f t="shared" si="28"/>
        <v>1800</v>
      </c>
      <c r="AW300" s="63">
        <v>0</v>
      </c>
      <c r="AX300" s="63">
        <f t="shared" si="29"/>
        <v>1800</v>
      </c>
      <c r="AY300" s="65">
        <v>21</v>
      </c>
    </row>
    <row r="301" spans="1:51">
      <c r="A301" s="4"/>
      <c r="B301" s="4"/>
      <c r="C301" s="5" t="s">
        <v>165</v>
      </c>
      <c r="D301" s="6">
        <v>296</v>
      </c>
      <c r="E301" s="21" t="s">
        <v>450</v>
      </c>
      <c r="F301" s="8" t="str">
        <f>VLOOKUP(E301,[1]需科室上报名单!$A:$B,2,0)</f>
        <v>7AM313</v>
      </c>
      <c r="G301" s="6" t="str">
        <f>VLOOKUP(F301,[3]需科室上报名单!$B:$I,8,0)</f>
        <v>规培研究生</v>
      </c>
      <c r="H301" s="21" t="s">
        <v>449</v>
      </c>
      <c r="I301" s="8" t="str">
        <f>VLOOKUP(F301,[3]需科室上报名单!$B:$F,5,0)</f>
        <v>2021年</v>
      </c>
      <c r="J301" s="29"/>
      <c r="K301" s="6" t="s">
        <v>106</v>
      </c>
      <c r="L301" s="6">
        <v>0</v>
      </c>
      <c r="M301" s="6">
        <v>0</v>
      </c>
      <c r="N301" s="36">
        <v>0</v>
      </c>
      <c r="O301" s="6">
        <v>160</v>
      </c>
      <c r="P301" s="30">
        <v>0</v>
      </c>
      <c r="Q301" s="36">
        <v>0</v>
      </c>
      <c r="R301" s="30">
        <v>5</v>
      </c>
      <c r="S301" s="30">
        <v>0</v>
      </c>
      <c r="T301" s="30">
        <v>0</v>
      </c>
      <c r="U301" s="43">
        <v>100</v>
      </c>
      <c r="V301" s="44">
        <f>VLOOKUP(F301,[9]毕教同事分值收集!B:X,23,0)</f>
        <v>100</v>
      </c>
      <c r="W301" s="44">
        <v>0</v>
      </c>
      <c r="X301" s="44">
        <v>80</v>
      </c>
      <c r="Y301" s="44">
        <v>60</v>
      </c>
      <c r="Z301" s="44">
        <v>120</v>
      </c>
      <c r="AA301" s="53">
        <v>0</v>
      </c>
      <c r="AB301" s="54">
        <f>VLOOKUP(F301,[9]毕教同事分值收集!B:R,17,0)</f>
        <v>100</v>
      </c>
      <c r="AC301" s="54">
        <f>VLOOKUP(F301,[9]毕教同事分值收集!B:T,19,0)</f>
        <v>150</v>
      </c>
      <c r="AD301" s="54">
        <f>VLOOKUP(F301,[9]毕教同事分值收集!B:V,21,0)</f>
        <v>0</v>
      </c>
      <c r="AE301" s="54">
        <f>VLOOKUP(F301,[9]毕教同事分值收集!B:Q,16,0)</f>
        <v>0</v>
      </c>
      <c r="AF301" s="54">
        <f>VLOOKUP(F301,[9]毕教同事分值收集!B:P,15,0)</f>
        <v>0</v>
      </c>
      <c r="AG301" s="54">
        <f>VLOOKUP(F301,[6]毕教同事分值收集!$B:$M,12,0)</f>
        <v>0</v>
      </c>
      <c r="AH301" s="54">
        <v>0</v>
      </c>
      <c r="AI301" s="54">
        <v>0</v>
      </c>
      <c r="AJ301" s="54">
        <v>0</v>
      </c>
      <c r="AK301" s="54">
        <v>0</v>
      </c>
      <c r="AL301" s="54">
        <v>0</v>
      </c>
      <c r="AM301" s="58">
        <f t="shared" si="30"/>
        <v>870</v>
      </c>
      <c r="AN301" s="54" t="str">
        <f>VLOOKUP(H301,'[2]最终 公布版'!$F:$AL,33,0)</f>
        <v>临床病理科</v>
      </c>
      <c r="AO301" s="59">
        <f>SUMPRODUCT(($AN$4:$AN$1113=AN301)*($AM$4:$AM$1113&gt;AM301))+1</f>
        <v>2</v>
      </c>
      <c r="AP301" s="11">
        <f>COUNTIF(AN:AN,AN301)</f>
        <v>19</v>
      </c>
      <c r="AQ301" s="60">
        <f t="shared" si="25"/>
        <v>0.105263157894737</v>
      </c>
      <c r="AR301" s="11">
        <f t="shared" si="26"/>
        <v>1.25</v>
      </c>
      <c r="AS301" s="61">
        <v>1200</v>
      </c>
      <c r="AT301" s="62">
        <f>VLOOKUP(F301,[9]毕教同事分值收集!B:Y,24,0)</f>
        <v>21</v>
      </c>
      <c r="AU301" s="63">
        <f t="shared" si="27"/>
        <v>1500</v>
      </c>
      <c r="AV301" s="63">
        <f t="shared" si="28"/>
        <v>1500</v>
      </c>
      <c r="AW301" s="63">
        <v>0</v>
      </c>
      <c r="AX301" s="63">
        <f t="shared" si="29"/>
        <v>1500</v>
      </c>
      <c r="AY301" s="65">
        <v>21</v>
      </c>
    </row>
    <row r="302" spans="1:51">
      <c r="A302" s="4"/>
      <c r="B302" s="4"/>
      <c r="C302" s="5" t="s">
        <v>165</v>
      </c>
      <c r="D302" s="6">
        <v>297</v>
      </c>
      <c r="E302" s="108" t="s">
        <v>451</v>
      </c>
      <c r="F302" s="8">
        <f>VLOOKUP(E302,[1]需科室上报名单!$A:$B,2,0)</f>
        <v>120104</v>
      </c>
      <c r="G302" s="6" t="s">
        <v>104</v>
      </c>
      <c r="H302" s="108" t="s">
        <v>449</v>
      </c>
      <c r="I302" s="8" t="str">
        <f>VLOOKUP(F302,[3]需科室上报名单!$B:$F,5,0)</f>
        <v>2020年</v>
      </c>
      <c r="J302" s="29"/>
      <c r="K302" s="6" t="s">
        <v>106</v>
      </c>
      <c r="L302" s="6">
        <v>0</v>
      </c>
      <c r="M302" s="6">
        <v>0</v>
      </c>
      <c r="N302" s="36">
        <v>0</v>
      </c>
      <c r="O302" s="6">
        <v>160</v>
      </c>
      <c r="P302" s="30">
        <v>0</v>
      </c>
      <c r="Q302" s="36">
        <v>0</v>
      </c>
      <c r="R302" s="30">
        <v>2</v>
      </c>
      <c r="S302" s="30">
        <v>0</v>
      </c>
      <c r="T302" s="30">
        <v>0</v>
      </c>
      <c r="U302" s="43">
        <v>40</v>
      </c>
      <c r="V302" s="44">
        <f>VLOOKUP(F302,[9]毕教同事分值收集!B:X,23,0)</f>
        <v>100</v>
      </c>
      <c r="W302" s="44">
        <v>0</v>
      </c>
      <c r="X302" s="44">
        <v>80</v>
      </c>
      <c r="Y302" s="44">
        <v>60</v>
      </c>
      <c r="Z302" s="44">
        <v>120</v>
      </c>
      <c r="AA302" s="53">
        <v>0</v>
      </c>
      <c r="AB302" s="54">
        <f>VLOOKUP(F302,[9]毕教同事分值收集!B:R,17,0)</f>
        <v>100</v>
      </c>
      <c r="AC302" s="54">
        <f>VLOOKUP(F302,[9]毕教同事分值收集!B:T,19,0)</f>
        <v>150</v>
      </c>
      <c r="AD302" s="54">
        <f>VLOOKUP(F302,[9]毕教同事分值收集!B:V,21,0)</f>
        <v>0</v>
      </c>
      <c r="AE302" s="54">
        <f>VLOOKUP(F302,[9]毕教同事分值收集!B:Q,16,0)</f>
        <v>0</v>
      </c>
      <c r="AF302" s="54">
        <f>VLOOKUP(F302,[9]毕教同事分值收集!B:P,15,0)</f>
        <v>40</v>
      </c>
      <c r="AG302" s="54">
        <f>VLOOKUP(F302,[6]毕教同事分值收集!$B:$M,12,0)</f>
        <v>0</v>
      </c>
      <c r="AH302" s="54">
        <v>0</v>
      </c>
      <c r="AI302" s="54">
        <v>0</v>
      </c>
      <c r="AJ302" s="54">
        <v>0</v>
      </c>
      <c r="AK302" s="54">
        <v>0</v>
      </c>
      <c r="AL302" s="54">
        <v>0</v>
      </c>
      <c r="AM302" s="58">
        <f t="shared" si="30"/>
        <v>850</v>
      </c>
      <c r="AN302" s="54" t="str">
        <f>VLOOKUP(H302,'[2]最终 公布版'!$F:$AL,33,0)</f>
        <v>临床病理科</v>
      </c>
      <c r="AO302" s="59">
        <f>SUMPRODUCT(($AN$4:$AN$1113=AN302)*($AM$4:$AM$1113&gt;AM302))+1</f>
        <v>3</v>
      </c>
      <c r="AP302" s="11">
        <f>COUNTIF(AN:AN,AN302)</f>
        <v>19</v>
      </c>
      <c r="AQ302" s="60">
        <f t="shared" si="25"/>
        <v>0.157894736842105</v>
      </c>
      <c r="AR302" s="11">
        <f t="shared" si="26"/>
        <v>1.25</v>
      </c>
      <c r="AS302" s="61">
        <v>1200</v>
      </c>
      <c r="AT302" s="62">
        <f>VLOOKUP(F302,[9]毕教同事分值收集!B:Y,24,0)</f>
        <v>21</v>
      </c>
      <c r="AU302" s="63">
        <f t="shared" si="27"/>
        <v>1500</v>
      </c>
      <c r="AV302" s="63">
        <f t="shared" si="28"/>
        <v>1500</v>
      </c>
      <c r="AW302" s="63">
        <v>0</v>
      </c>
      <c r="AX302" s="63">
        <f t="shared" si="29"/>
        <v>1500</v>
      </c>
      <c r="AY302" s="65">
        <v>21</v>
      </c>
    </row>
    <row r="303" spans="1:51">
      <c r="A303" s="4"/>
      <c r="B303" s="4"/>
      <c r="C303" s="5" t="s">
        <v>165</v>
      </c>
      <c r="D303" s="6">
        <v>299</v>
      </c>
      <c r="E303" s="10" t="s">
        <v>452</v>
      </c>
      <c r="F303" s="8">
        <f>VLOOKUP(E303,[1]需科室上报名单!$A:$B,2,0)</f>
        <v>122083</v>
      </c>
      <c r="G303" s="6" t="s">
        <v>104</v>
      </c>
      <c r="H303" s="10" t="s">
        <v>449</v>
      </c>
      <c r="I303" s="8" t="str">
        <f>VLOOKUP(F303,[3]需科室上报名单!$B:$F,5,0)</f>
        <v>2022年</v>
      </c>
      <c r="J303" s="29"/>
      <c r="K303" s="6" t="s">
        <v>106</v>
      </c>
      <c r="L303" s="6">
        <v>0</v>
      </c>
      <c r="M303" s="6">
        <v>0</v>
      </c>
      <c r="N303" s="36">
        <v>0</v>
      </c>
      <c r="O303" s="6">
        <v>160</v>
      </c>
      <c r="P303" s="30">
        <v>0</v>
      </c>
      <c r="Q303" s="36">
        <v>0</v>
      </c>
      <c r="R303" s="30">
        <v>4</v>
      </c>
      <c r="S303" s="30">
        <v>0</v>
      </c>
      <c r="T303" s="30">
        <v>0</v>
      </c>
      <c r="U303" s="43">
        <v>80</v>
      </c>
      <c r="V303" s="44">
        <f>VLOOKUP(F303,[9]毕教同事分值收集!B:X,23,0)</f>
        <v>100</v>
      </c>
      <c r="W303" s="44">
        <v>0</v>
      </c>
      <c r="X303" s="44">
        <v>80</v>
      </c>
      <c r="Y303" s="44">
        <v>60</v>
      </c>
      <c r="Z303" s="44">
        <v>90</v>
      </c>
      <c r="AA303" s="53">
        <v>0</v>
      </c>
      <c r="AB303" s="54">
        <f>VLOOKUP(F303,[9]毕教同事分值收集!B:R,17,0)</f>
        <v>100</v>
      </c>
      <c r="AC303" s="54">
        <f>VLOOKUP(F303,[9]毕教同事分值收集!B:T,19,0)</f>
        <v>150</v>
      </c>
      <c r="AD303" s="54">
        <f>VLOOKUP(F303,[9]毕教同事分值收集!B:V,21,0)</f>
        <v>0</v>
      </c>
      <c r="AE303" s="54">
        <f>VLOOKUP(F303,[9]毕教同事分值收集!B:Q,16,0)</f>
        <v>0</v>
      </c>
      <c r="AF303" s="54">
        <f>VLOOKUP(F303,[9]毕教同事分值收集!B:P,15,0)</f>
        <v>0</v>
      </c>
      <c r="AG303" s="54">
        <f>VLOOKUP(F303,[6]毕教同事分值收集!$B:$M,12,0)</f>
        <v>0</v>
      </c>
      <c r="AH303" s="54">
        <v>0</v>
      </c>
      <c r="AI303" s="54">
        <v>0</v>
      </c>
      <c r="AJ303" s="54">
        <v>0</v>
      </c>
      <c r="AK303" s="54">
        <v>0</v>
      </c>
      <c r="AL303" s="54">
        <v>0</v>
      </c>
      <c r="AM303" s="58">
        <f t="shared" si="30"/>
        <v>820</v>
      </c>
      <c r="AN303" s="54" t="str">
        <f>VLOOKUP(H303,'[2]最终 公布版'!$F:$AL,33,0)</f>
        <v>临床病理科</v>
      </c>
      <c r="AO303" s="59">
        <f>SUMPRODUCT(($AN$4:$AN$1113=AN303)*($AM$4:$AM$1113&gt;AM303))+1</f>
        <v>4</v>
      </c>
      <c r="AP303" s="11">
        <f>COUNTIF(AN:AN,AN303)</f>
        <v>19</v>
      </c>
      <c r="AQ303" s="60">
        <f t="shared" si="25"/>
        <v>0.210526315789474</v>
      </c>
      <c r="AR303" s="11">
        <f t="shared" si="26"/>
        <v>1.25</v>
      </c>
      <c r="AS303" s="61">
        <v>1200</v>
      </c>
      <c r="AT303" s="62">
        <f>VLOOKUP(F303,[9]毕教同事分值收集!B:Y,24,0)</f>
        <v>21</v>
      </c>
      <c r="AU303" s="63">
        <f t="shared" si="27"/>
        <v>1500</v>
      </c>
      <c r="AV303" s="63">
        <f t="shared" si="28"/>
        <v>1500</v>
      </c>
      <c r="AW303" s="63">
        <v>0</v>
      </c>
      <c r="AX303" s="63">
        <f t="shared" si="29"/>
        <v>1500</v>
      </c>
      <c r="AY303" s="65">
        <v>21</v>
      </c>
    </row>
    <row r="304" spans="1:51">
      <c r="A304" s="4"/>
      <c r="B304" s="4"/>
      <c r="C304" s="5" t="s">
        <v>165</v>
      </c>
      <c r="D304" s="6">
        <v>300</v>
      </c>
      <c r="E304" s="108" t="s">
        <v>453</v>
      </c>
      <c r="F304" s="8">
        <f>VLOOKUP(E304,[1]需科室上报名单!$A:$B,2,0)</f>
        <v>120102</v>
      </c>
      <c r="G304" s="6" t="s">
        <v>104</v>
      </c>
      <c r="H304" s="108" t="s">
        <v>449</v>
      </c>
      <c r="I304" s="8" t="str">
        <f>VLOOKUP(F304,[3]需科室上报名单!$B:$F,5,0)</f>
        <v>2020年</v>
      </c>
      <c r="J304" s="29"/>
      <c r="K304" s="6" t="s">
        <v>106</v>
      </c>
      <c r="L304" s="6">
        <v>0</v>
      </c>
      <c r="M304" s="6">
        <v>0</v>
      </c>
      <c r="N304" s="36">
        <v>0</v>
      </c>
      <c r="O304" s="6">
        <v>160</v>
      </c>
      <c r="P304" s="30">
        <v>0</v>
      </c>
      <c r="Q304" s="36">
        <v>0</v>
      </c>
      <c r="R304" s="30">
        <v>2</v>
      </c>
      <c r="S304" s="30">
        <v>0</v>
      </c>
      <c r="T304" s="30">
        <v>0</v>
      </c>
      <c r="U304" s="43">
        <v>40</v>
      </c>
      <c r="V304" s="44">
        <f>VLOOKUP(F304,[9]毕教同事分值收集!B:X,23,0)</f>
        <v>100</v>
      </c>
      <c r="W304" s="44">
        <v>0</v>
      </c>
      <c r="X304" s="44">
        <v>80</v>
      </c>
      <c r="Y304" s="44">
        <v>60</v>
      </c>
      <c r="Z304" s="44">
        <v>120</v>
      </c>
      <c r="AA304" s="53">
        <v>0</v>
      </c>
      <c r="AB304" s="54">
        <f>VLOOKUP(F304,[9]毕教同事分值收集!B:R,17,0)</f>
        <v>100</v>
      </c>
      <c r="AC304" s="54">
        <f>VLOOKUP(F304,[9]毕教同事分值收集!B:T,19,0)</f>
        <v>150</v>
      </c>
      <c r="AD304" s="54">
        <f>VLOOKUP(F304,[9]毕教同事分值收集!B:V,21,0)</f>
        <v>0</v>
      </c>
      <c r="AE304" s="54">
        <f>VLOOKUP(F304,[9]毕教同事分值收集!B:Q,16,0)</f>
        <v>0</v>
      </c>
      <c r="AF304" s="54">
        <f>VLOOKUP(F304,[9]毕教同事分值收集!B:P,15,0)</f>
        <v>0</v>
      </c>
      <c r="AG304" s="54">
        <f>VLOOKUP(F304,[6]毕教同事分值收集!$B:$M,12,0)</f>
        <v>0</v>
      </c>
      <c r="AH304" s="54">
        <v>0</v>
      </c>
      <c r="AI304" s="54">
        <v>0</v>
      </c>
      <c r="AJ304" s="54">
        <v>0</v>
      </c>
      <c r="AK304" s="54">
        <v>0</v>
      </c>
      <c r="AL304" s="54">
        <v>0</v>
      </c>
      <c r="AM304" s="58">
        <f t="shared" si="30"/>
        <v>810</v>
      </c>
      <c r="AN304" s="54" t="str">
        <f>VLOOKUP(H304,'[2]最终 公布版'!$F:$AL,33,0)</f>
        <v>临床病理科</v>
      </c>
      <c r="AO304" s="59">
        <f>SUMPRODUCT(($AN$4:$AN$1113=AN304)*($AM$4:$AM$1113&gt;AM304))+1</f>
        <v>5</v>
      </c>
      <c r="AP304" s="11">
        <f>COUNTIF(AN:AN,AN304)</f>
        <v>19</v>
      </c>
      <c r="AQ304" s="60">
        <f t="shared" si="25"/>
        <v>0.263157894736842</v>
      </c>
      <c r="AR304" s="11">
        <f t="shared" si="26"/>
        <v>1.25</v>
      </c>
      <c r="AS304" s="61">
        <v>1200</v>
      </c>
      <c r="AT304" s="62">
        <f>VLOOKUP(F304,[9]毕教同事分值收集!B:Y,24,0)</f>
        <v>21</v>
      </c>
      <c r="AU304" s="63">
        <f t="shared" si="27"/>
        <v>1500</v>
      </c>
      <c r="AV304" s="63">
        <f t="shared" si="28"/>
        <v>1500</v>
      </c>
      <c r="AW304" s="63">
        <v>0</v>
      </c>
      <c r="AX304" s="63">
        <f t="shared" si="29"/>
        <v>1500</v>
      </c>
      <c r="AY304" s="65">
        <v>21</v>
      </c>
    </row>
    <row r="305" spans="1:51">
      <c r="A305" s="4"/>
      <c r="B305" s="4"/>
      <c r="C305" s="5" t="s">
        <v>165</v>
      </c>
      <c r="D305" s="6">
        <v>298</v>
      </c>
      <c r="E305" s="15" t="s">
        <v>454</v>
      </c>
      <c r="F305" s="8" t="str">
        <f>VLOOKUP(E305,[1]需科室上报名单!$A:$B,2,0)</f>
        <v>7AK392</v>
      </c>
      <c r="G305" s="6" t="str">
        <f>VLOOKUP(F305,[3]需科室上报名单!$B:$I,8,0)</f>
        <v>规培研究生</v>
      </c>
      <c r="H305" s="21" t="s">
        <v>449</v>
      </c>
      <c r="I305" s="8" t="str">
        <f>VLOOKUP(F305,[3]需科室上报名单!$B:$F,5,0)</f>
        <v>2020年</v>
      </c>
      <c r="J305" s="29"/>
      <c r="K305" s="6" t="s">
        <v>106</v>
      </c>
      <c r="L305" s="6">
        <v>0</v>
      </c>
      <c r="M305" s="6">
        <v>0</v>
      </c>
      <c r="N305" s="36">
        <v>0</v>
      </c>
      <c r="O305" s="6">
        <v>160</v>
      </c>
      <c r="P305" s="30">
        <v>0</v>
      </c>
      <c r="Q305" s="36">
        <v>0</v>
      </c>
      <c r="R305" s="30">
        <v>3</v>
      </c>
      <c r="S305" s="30">
        <v>0</v>
      </c>
      <c r="T305" s="30">
        <v>0</v>
      </c>
      <c r="U305" s="43">
        <v>60</v>
      </c>
      <c r="V305" s="44">
        <f>VLOOKUP(F305,[9]毕教同事分值收集!B:X,23,0)</f>
        <v>100</v>
      </c>
      <c r="W305" s="44">
        <v>0</v>
      </c>
      <c r="X305" s="44">
        <v>80</v>
      </c>
      <c r="Y305" s="44">
        <v>60</v>
      </c>
      <c r="Z305" s="44">
        <v>120</v>
      </c>
      <c r="AA305" s="53">
        <v>0</v>
      </c>
      <c r="AB305" s="54">
        <f>VLOOKUP(F305,[9]毕教同事分值收集!B:R,17,0)</f>
        <v>100</v>
      </c>
      <c r="AC305" s="54">
        <f>VLOOKUP(F305,[9]毕教同事分值收集!B:T,19,0)</f>
        <v>150</v>
      </c>
      <c r="AD305" s="54">
        <f>VLOOKUP(F305,[9]毕教同事分值收集!B:V,21,0)</f>
        <v>0</v>
      </c>
      <c r="AE305" s="54">
        <f>VLOOKUP(F305,[9]毕教同事分值收集!B:Q,16,0)</f>
        <v>0</v>
      </c>
      <c r="AF305" s="54">
        <f>VLOOKUP(F305,[9]毕教同事分值收集!B:P,15,0)</f>
        <v>0</v>
      </c>
      <c r="AG305" s="54">
        <f>VLOOKUP(F305,[6]毕教同事分值收集!$B:$M,12,0)</f>
        <v>-60</v>
      </c>
      <c r="AH305" s="54">
        <v>0</v>
      </c>
      <c r="AI305" s="54">
        <v>0</v>
      </c>
      <c r="AJ305" s="54">
        <v>0</v>
      </c>
      <c r="AK305" s="54">
        <v>0</v>
      </c>
      <c r="AL305" s="54">
        <v>0</v>
      </c>
      <c r="AM305" s="58">
        <f t="shared" si="30"/>
        <v>770</v>
      </c>
      <c r="AN305" s="54" t="str">
        <f>VLOOKUP(H305,'[2]最终 公布版'!$F:$AL,33,0)</f>
        <v>临床病理科</v>
      </c>
      <c r="AO305" s="59">
        <f>SUMPRODUCT(($AN$4:$AN$1113=AN305)*($AM$4:$AM$1113&gt;AM305))+1</f>
        <v>6</v>
      </c>
      <c r="AP305" s="11">
        <f>COUNTIF(AN:AN,AN305)</f>
        <v>19</v>
      </c>
      <c r="AQ305" s="60">
        <f t="shared" si="25"/>
        <v>0.315789473684211</v>
      </c>
      <c r="AR305" s="11">
        <f t="shared" si="26"/>
        <v>1.25</v>
      </c>
      <c r="AS305" s="61">
        <v>1200</v>
      </c>
      <c r="AT305" s="62">
        <f>VLOOKUP(F305,[9]毕教同事分值收集!B:Y,24,0)</f>
        <v>21</v>
      </c>
      <c r="AU305" s="63">
        <f t="shared" si="27"/>
        <v>1500</v>
      </c>
      <c r="AV305" s="63">
        <f t="shared" si="28"/>
        <v>1500</v>
      </c>
      <c r="AW305" s="63">
        <v>0</v>
      </c>
      <c r="AX305" s="63">
        <f t="shared" si="29"/>
        <v>1500</v>
      </c>
      <c r="AY305" s="65">
        <v>21</v>
      </c>
    </row>
    <row r="306" spans="1:51">
      <c r="A306" s="4"/>
      <c r="B306" s="4"/>
      <c r="C306" s="5" t="s">
        <v>165</v>
      </c>
      <c r="D306" s="6">
        <v>302</v>
      </c>
      <c r="E306" s="108" t="s">
        <v>455</v>
      </c>
      <c r="F306" s="8" t="str">
        <f>VLOOKUP(E306,[1]需科室上报名单!$A:$B,2,0)</f>
        <v>729L25</v>
      </c>
      <c r="G306" s="6" t="s">
        <v>104</v>
      </c>
      <c r="H306" s="108" t="s">
        <v>449</v>
      </c>
      <c r="I306" s="8" t="str">
        <f>VLOOKUP(F306,[3]需科室上报名单!$B:$F,5,0)</f>
        <v>2020年</v>
      </c>
      <c r="J306" s="29"/>
      <c r="K306" s="6" t="s">
        <v>106</v>
      </c>
      <c r="L306" s="6">
        <v>0</v>
      </c>
      <c r="M306" s="6">
        <v>0</v>
      </c>
      <c r="N306" s="36">
        <v>0</v>
      </c>
      <c r="O306" s="6">
        <v>160</v>
      </c>
      <c r="P306" s="30">
        <v>0</v>
      </c>
      <c r="Q306" s="36">
        <v>0</v>
      </c>
      <c r="R306" s="36">
        <v>0</v>
      </c>
      <c r="S306" s="30">
        <v>0</v>
      </c>
      <c r="T306" s="30">
        <v>0</v>
      </c>
      <c r="U306" s="43">
        <v>0</v>
      </c>
      <c r="V306" s="44">
        <f>VLOOKUP(F306,[9]毕教同事分值收集!B:X,23,0)</f>
        <v>100</v>
      </c>
      <c r="W306" s="44">
        <v>0</v>
      </c>
      <c r="X306" s="44">
        <v>80</v>
      </c>
      <c r="Y306" s="44">
        <v>60</v>
      </c>
      <c r="Z306" s="44">
        <v>120</v>
      </c>
      <c r="AA306" s="53">
        <v>0</v>
      </c>
      <c r="AB306" s="54">
        <f>VLOOKUP(F306,[9]毕教同事分值收集!B:R,17,0)</f>
        <v>100</v>
      </c>
      <c r="AC306" s="54">
        <f>VLOOKUP(F306,[9]毕教同事分值收集!B:T,19,0)</f>
        <v>150</v>
      </c>
      <c r="AD306" s="54">
        <f>VLOOKUP(F306,[9]毕教同事分值收集!B:V,21,0)</f>
        <v>0</v>
      </c>
      <c r="AE306" s="54">
        <f>VLOOKUP(F306,[9]毕教同事分值收集!B:Q,16,0)</f>
        <v>0</v>
      </c>
      <c r="AF306" s="54">
        <f>VLOOKUP(F306,[9]毕教同事分值收集!B:P,15,0)</f>
        <v>0</v>
      </c>
      <c r="AG306" s="54">
        <f>VLOOKUP(F306,[6]毕教同事分值收集!$B:$M,12,0)</f>
        <v>0</v>
      </c>
      <c r="AH306" s="54">
        <v>0</v>
      </c>
      <c r="AI306" s="54">
        <v>0</v>
      </c>
      <c r="AJ306" s="54">
        <v>0</v>
      </c>
      <c r="AK306" s="54">
        <v>0</v>
      </c>
      <c r="AL306" s="54">
        <v>0</v>
      </c>
      <c r="AM306" s="58">
        <f t="shared" si="30"/>
        <v>770</v>
      </c>
      <c r="AN306" s="54" t="str">
        <f>VLOOKUP(H306,'[2]最终 公布版'!$F:$AL,33,0)</f>
        <v>临床病理科</v>
      </c>
      <c r="AO306" s="59">
        <f>SUMPRODUCT(($AN$4:$AN$1113=AN306)*($AM$4:$AM$1113&gt;AM306))+1</f>
        <v>6</v>
      </c>
      <c r="AP306" s="11">
        <f>COUNTIF(AN:AN,AN306)</f>
        <v>19</v>
      </c>
      <c r="AQ306" s="60">
        <f t="shared" si="25"/>
        <v>0.315789473684211</v>
      </c>
      <c r="AR306" s="11">
        <f t="shared" si="26"/>
        <v>1.25</v>
      </c>
      <c r="AS306" s="61">
        <v>1200</v>
      </c>
      <c r="AT306" s="62">
        <f>VLOOKUP(F306,[9]毕教同事分值收集!B:Y,24,0)</f>
        <v>21</v>
      </c>
      <c r="AU306" s="63">
        <f t="shared" si="27"/>
        <v>1500</v>
      </c>
      <c r="AV306" s="63">
        <f t="shared" si="28"/>
        <v>1500</v>
      </c>
      <c r="AW306" s="63">
        <v>0</v>
      </c>
      <c r="AX306" s="63">
        <f t="shared" si="29"/>
        <v>1500</v>
      </c>
      <c r="AY306" s="65">
        <v>21</v>
      </c>
    </row>
    <row r="307" spans="1:51">
      <c r="A307" s="4"/>
      <c r="B307" s="4"/>
      <c r="C307" s="5" t="s">
        <v>165</v>
      </c>
      <c r="D307" s="6">
        <v>303</v>
      </c>
      <c r="E307" s="15" t="s">
        <v>456</v>
      </c>
      <c r="F307" s="8" t="str">
        <f>VLOOKUP(E307,[1]需科室上报名单!$A:$B,2,0)</f>
        <v>7AK393</v>
      </c>
      <c r="G307" s="6" t="str">
        <f>VLOOKUP(F307,[3]需科室上报名单!$B:$I,8,0)</f>
        <v>规培研究生</v>
      </c>
      <c r="H307" s="21" t="s">
        <v>449</v>
      </c>
      <c r="I307" s="8" t="str">
        <f>VLOOKUP(F307,[3]需科室上报名单!$B:$F,5,0)</f>
        <v>2020年</v>
      </c>
      <c r="J307" s="29"/>
      <c r="K307" s="6" t="s">
        <v>106</v>
      </c>
      <c r="L307" s="6">
        <v>0</v>
      </c>
      <c r="M307" s="6">
        <v>0</v>
      </c>
      <c r="N307" s="36">
        <v>0</v>
      </c>
      <c r="O307" s="6">
        <v>160</v>
      </c>
      <c r="P307" s="30">
        <v>0</v>
      </c>
      <c r="Q307" s="36">
        <v>0</v>
      </c>
      <c r="R307" s="30">
        <v>3</v>
      </c>
      <c r="S307" s="30">
        <v>0</v>
      </c>
      <c r="T307" s="30">
        <v>0</v>
      </c>
      <c r="U307" s="43">
        <v>60</v>
      </c>
      <c r="V307" s="44">
        <f>VLOOKUP(F307,[9]毕教同事分值收集!B:X,23,0)</f>
        <v>100</v>
      </c>
      <c r="W307" s="44">
        <v>0</v>
      </c>
      <c r="X307" s="44">
        <v>80</v>
      </c>
      <c r="Y307" s="44">
        <v>60</v>
      </c>
      <c r="Z307" s="44">
        <v>60</v>
      </c>
      <c r="AA307" s="53">
        <v>0</v>
      </c>
      <c r="AB307" s="54">
        <f>VLOOKUP(F307,[9]毕教同事分值收集!B:R,17,0)</f>
        <v>100</v>
      </c>
      <c r="AC307" s="54">
        <f>VLOOKUP(F307,[9]毕教同事分值收集!B:T,19,0)</f>
        <v>150</v>
      </c>
      <c r="AD307" s="54">
        <f>VLOOKUP(F307,[9]毕教同事分值收集!B:V,21,0)</f>
        <v>0</v>
      </c>
      <c r="AE307" s="54">
        <f>VLOOKUP(F307,[9]毕教同事分值收集!B:Q,16,0)</f>
        <v>0</v>
      </c>
      <c r="AF307" s="54">
        <f>VLOOKUP(F307,[9]毕教同事分值收集!B:P,15,0)</f>
        <v>0</v>
      </c>
      <c r="AG307" s="54">
        <f>VLOOKUP(F307,[6]毕教同事分值收集!$B:$M,12,0)</f>
        <v>-20</v>
      </c>
      <c r="AH307" s="54">
        <v>0</v>
      </c>
      <c r="AI307" s="54">
        <v>0</v>
      </c>
      <c r="AJ307" s="54">
        <v>0</v>
      </c>
      <c r="AK307" s="54">
        <v>0</v>
      </c>
      <c r="AL307" s="54">
        <v>0</v>
      </c>
      <c r="AM307" s="58">
        <f t="shared" si="30"/>
        <v>750</v>
      </c>
      <c r="AN307" s="54" t="str">
        <f>VLOOKUP(H307,'[2]最终 公布版'!$F:$AL,33,0)</f>
        <v>临床病理科</v>
      </c>
      <c r="AO307" s="59">
        <f>SUMPRODUCT(($AN$4:$AN$1113=AN307)*($AM$4:$AM$1113&gt;AM307))+1</f>
        <v>8</v>
      </c>
      <c r="AP307" s="11">
        <f>COUNTIF(AN:AN,AN307)</f>
        <v>19</v>
      </c>
      <c r="AQ307" s="60">
        <f t="shared" si="25"/>
        <v>0.421052631578947</v>
      </c>
      <c r="AR307" s="11">
        <f t="shared" si="26"/>
        <v>1</v>
      </c>
      <c r="AS307" s="61">
        <v>1200</v>
      </c>
      <c r="AT307" s="62">
        <f>VLOOKUP(F307,[9]毕教同事分值收集!B:Y,24,0)</f>
        <v>21</v>
      </c>
      <c r="AU307" s="63">
        <f t="shared" si="27"/>
        <v>1200</v>
      </c>
      <c r="AV307" s="63">
        <f t="shared" si="28"/>
        <v>1200</v>
      </c>
      <c r="AW307" s="63">
        <v>0</v>
      </c>
      <c r="AX307" s="63">
        <f t="shared" si="29"/>
        <v>1200</v>
      </c>
      <c r="AY307" s="65">
        <v>21</v>
      </c>
    </row>
    <row r="308" spans="1:51">
      <c r="A308" s="4"/>
      <c r="B308" s="4"/>
      <c r="C308" s="5" t="s">
        <v>165</v>
      </c>
      <c r="D308" s="6">
        <v>301</v>
      </c>
      <c r="E308" s="10" t="s">
        <v>457</v>
      </c>
      <c r="F308" s="8" t="str">
        <f>VLOOKUP(E308,[1]需科室上报名单!$A:$B,2,0)</f>
        <v>727L73</v>
      </c>
      <c r="G308" s="6" t="s">
        <v>104</v>
      </c>
      <c r="H308" s="10" t="s">
        <v>449</v>
      </c>
      <c r="I308" s="8" t="str">
        <f>VLOOKUP(F308,[3]需科室上报名单!$B:$F,5,0)</f>
        <v>2021年</v>
      </c>
      <c r="J308" s="29"/>
      <c r="K308" s="6" t="s">
        <v>106</v>
      </c>
      <c r="L308" s="6">
        <v>0</v>
      </c>
      <c r="M308" s="6">
        <v>0</v>
      </c>
      <c r="N308" s="36">
        <v>0</v>
      </c>
      <c r="O308" s="6">
        <v>160</v>
      </c>
      <c r="P308" s="30">
        <v>0</v>
      </c>
      <c r="Q308" s="36">
        <v>0</v>
      </c>
      <c r="R308" s="30">
        <v>4</v>
      </c>
      <c r="S308" s="30">
        <v>0</v>
      </c>
      <c r="T308" s="30">
        <v>0</v>
      </c>
      <c r="U308" s="43">
        <v>80</v>
      </c>
      <c r="V308" s="44">
        <f>VLOOKUP(F308,[9]毕教同事分值收集!B:X,23,0)</f>
        <v>100</v>
      </c>
      <c r="W308" s="44">
        <v>0</v>
      </c>
      <c r="X308" s="44">
        <v>60</v>
      </c>
      <c r="Y308" s="44">
        <v>30</v>
      </c>
      <c r="Z308" s="44">
        <v>120</v>
      </c>
      <c r="AA308" s="53">
        <v>0</v>
      </c>
      <c r="AB308" s="54">
        <f>VLOOKUP(F308,[9]毕教同事分值收集!B:R,17,0)</f>
        <v>100</v>
      </c>
      <c r="AC308" s="54">
        <f>VLOOKUP(F308,[9]毕教同事分值收集!B:T,19,0)</f>
        <v>150</v>
      </c>
      <c r="AD308" s="54">
        <f>VLOOKUP(F308,[9]毕教同事分值收集!B:V,21,0)</f>
        <v>0</v>
      </c>
      <c r="AE308" s="54">
        <f>VLOOKUP(F308,[9]毕教同事分值收集!B:Q,16,0)</f>
        <v>0</v>
      </c>
      <c r="AF308" s="54">
        <f>VLOOKUP(F308,[9]毕教同事分值收集!B:P,15,0)</f>
        <v>0</v>
      </c>
      <c r="AG308" s="54">
        <f>VLOOKUP(F308,[6]毕教同事分值收集!$B:$M,12,0)</f>
        <v>-60</v>
      </c>
      <c r="AH308" s="54">
        <v>0</v>
      </c>
      <c r="AI308" s="54">
        <v>0</v>
      </c>
      <c r="AJ308" s="54">
        <v>0</v>
      </c>
      <c r="AK308" s="54">
        <v>0</v>
      </c>
      <c r="AL308" s="54">
        <v>0</v>
      </c>
      <c r="AM308" s="58">
        <f t="shared" si="30"/>
        <v>740</v>
      </c>
      <c r="AN308" s="54" t="str">
        <f>VLOOKUP(H308,'[2]最终 公布版'!$F:$AL,33,0)</f>
        <v>临床病理科</v>
      </c>
      <c r="AO308" s="59">
        <f>SUMPRODUCT(($AN$4:$AN$1113=AN308)*($AM$4:$AM$1113&gt;AM308))+1</f>
        <v>9</v>
      </c>
      <c r="AP308" s="11">
        <f>COUNTIF(AN:AN,AN308)</f>
        <v>19</v>
      </c>
      <c r="AQ308" s="60">
        <f t="shared" si="25"/>
        <v>0.473684210526316</v>
      </c>
      <c r="AR308" s="11">
        <f t="shared" si="26"/>
        <v>1</v>
      </c>
      <c r="AS308" s="61">
        <v>1200</v>
      </c>
      <c r="AT308" s="62">
        <f>VLOOKUP(F308,[9]毕教同事分值收集!B:Y,24,0)</f>
        <v>21</v>
      </c>
      <c r="AU308" s="63">
        <f t="shared" si="27"/>
        <v>1200</v>
      </c>
      <c r="AV308" s="63">
        <f t="shared" si="28"/>
        <v>1200</v>
      </c>
      <c r="AW308" s="63">
        <v>0</v>
      </c>
      <c r="AX308" s="63">
        <f t="shared" si="29"/>
        <v>1200</v>
      </c>
      <c r="AY308" s="65">
        <v>21</v>
      </c>
    </row>
    <row r="309" spans="1:51">
      <c r="A309" s="4"/>
      <c r="B309" s="4"/>
      <c r="C309" s="5" t="s">
        <v>165</v>
      </c>
      <c r="D309" s="6">
        <v>304</v>
      </c>
      <c r="E309" s="10" t="s">
        <v>458</v>
      </c>
      <c r="F309" s="8" t="str">
        <f>VLOOKUP(E309,[1]需科室上报名单!$A:$B,2,0)</f>
        <v>730L30</v>
      </c>
      <c r="G309" s="6" t="s">
        <v>104</v>
      </c>
      <c r="H309" s="10" t="s">
        <v>449</v>
      </c>
      <c r="I309" s="8" t="str">
        <f>VLOOKUP(F309,[3]需科室上报名单!$B:$F,5,0)</f>
        <v>2022年</v>
      </c>
      <c r="J309" s="29"/>
      <c r="K309" s="6" t="s">
        <v>106</v>
      </c>
      <c r="L309" s="6">
        <v>0</v>
      </c>
      <c r="M309" s="6">
        <v>0</v>
      </c>
      <c r="N309" s="36">
        <v>0</v>
      </c>
      <c r="O309" s="6">
        <v>160</v>
      </c>
      <c r="P309" s="30">
        <v>0</v>
      </c>
      <c r="Q309" s="36">
        <v>0</v>
      </c>
      <c r="R309" s="36">
        <v>0</v>
      </c>
      <c r="S309" s="30">
        <v>0</v>
      </c>
      <c r="T309" s="30">
        <v>0</v>
      </c>
      <c r="U309" s="43">
        <v>0</v>
      </c>
      <c r="V309" s="44">
        <f>VLOOKUP(F309,[9]毕教同事分值收集!B:X,23,0)</f>
        <v>100</v>
      </c>
      <c r="W309" s="44">
        <v>0</v>
      </c>
      <c r="X309" s="44">
        <v>80</v>
      </c>
      <c r="Y309" s="44">
        <v>60</v>
      </c>
      <c r="Z309" s="44">
        <v>120</v>
      </c>
      <c r="AA309" s="53">
        <v>0</v>
      </c>
      <c r="AB309" s="54">
        <f>VLOOKUP(F309,[9]毕教同事分值收集!B:R,17,0)</f>
        <v>100</v>
      </c>
      <c r="AC309" s="54">
        <f>VLOOKUP(F309,[9]毕教同事分值收集!B:T,19,0)</f>
        <v>150</v>
      </c>
      <c r="AD309" s="54">
        <f>VLOOKUP(F309,[9]毕教同事分值收集!B:V,21,0)</f>
        <v>0</v>
      </c>
      <c r="AE309" s="54">
        <f>VLOOKUP(F309,[9]毕教同事分值收集!B:Q,16,0)</f>
        <v>0</v>
      </c>
      <c r="AF309" s="54">
        <f>VLOOKUP(F309,[9]毕教同事分值收集!B:P,15,0)</f>
        <v>0</v>
      </c>
      <c r="AG309" s="54">
        <f>VLOOKUP(F309,[6]毕教同事分值收集!$B:$M,12,0)</f>
        <v>-60</v>
      </c>
      <c r="AH309" s="54">
        <v>0</v>
      </c>
      <c r="AI309" s="54">
        <v>0</v>
      </c>
      <c r="AJ309" s="54">
        <v>0</v>
      </c>
      <c r="AK309" s="54">
        <v>0</v>
      </c>
      <c r="AL309" s="54">
        <v>0</v>
      </c>
      <c r="AM309" s="58">
        <f t="shared" si="30"/>
        <v>710</v>
      </c>
      <c r="AN309" s="54" t="str">
        <f>VLOOKUP(H309,'[2]最终 公布版'!$F:$AL,33,0)</f>
        <v>临床病理科</v>
      </c>
      <c r="AO309" s="59">
        <f>SUMPRODUCT(($AN$4:$AN$1113=AN309)*($AM$4:$AM$1113&gt;AM309))+1</f>
        <v>10</v>
      </c>
      <c r="AP309" s="11">
        <f>COUNTIF(AN:AN,AN309)</f>
        <v>19</v>
      </c>
      <c r="AQ309" s="60">
        <f t="shared" si="25"/>
        <v>0.526315789473684</v>
      </c>
      <c r="AR309" s="11">
        <f t="shared" si="26"/>
        <v>1</v>
      </c>
      <c r="AS309" s="61">
        <v>1200</v>
      </c>
      <c r="AT309" s="62">
        <f>VLOOKUP(F309,[9]毕教同事分值收集!B:Y,24,0)</f>
        <v>21</v>
      </c>
      <c r="AU309" s="63">
        <f t="shared" si="27"/>
        <v>1200</v>
      </c>
      <c r="AV309" s="63">
        <f t="shared" si="28"/>
        <v>1200</v>
      </c>
      <c r="AW309" s="63">
        <v>0</v>
      </c>
      <c r="AX309" s="63">
        <f t="shared" si="29"/>
        <v>1200</v>
      </c>
      <c r="AY309" s="65">
        <v>21</v>
      </c>
    </row>
    <row r="310" spans="1:51">
      <c r="A310" s="4"/>
      <c r="B310" s="4"/>
      <c r="C310" s="5" t="s">
        <v>165</v>
      </c>
      <c r="D310" s="6">
        <v>305</v>
      </c>
      <c r="E310" s="15" t="s">
        <v>459</v>
      </c>
      <c r="F310" s="8" t="str">
        <f>VLOOKUP(E310,[1]需科室上报名单!$A:$B,2,0)</f>
        <v>7AK394</v>
      </c>
      <c r="G310" s="6" t="str">
        <f>VLOOKUP(F310,[3]需科室上报名单!$B:$I,8,0)</f>
        <v>规培研究生</v>
      </c>
      <c r="H310" s="21" t="s">
        <v>449</v>
      </c>
      <c r="I310" s="8" t="str">
        <f>VLOOKUP(F310,[3]需科室上报名单!$B:$F,5,0)</f>
        <v>2020年</v>
      </c>
      <c r="J310" s="29"/>
      <c r="K310" s="6" t="s">
        <v>106</v>
      </c>
      <c r="L310" s="6">
        <v>0</v>
      </c>
      <c r="M310" s="6">
        <v>0</v>
      </c>
      <c r="N310" s="36">
        <v>0</v>
      </c>
      <c r="O310" s="6">
        <v>160</v>
      </c>
      <c r="P310" s="30">
        <v>0</v>
      </c>
      <c r="Q310" s="36">
        <v>0</v>
      </c>
      <c r="R310" s="30">
        <v>2</v>
      </c>
      <c r="S310" s="30">
        <v>0</v>
      </c>
      <c r="T310" s="30">
        <v>0</v>
      </c>
      <c r="U310" s="43">
        <v>40</v>
      </c>
      <c r="V310" s="44">
        <f>VLOOKUP(F310,[9]毕教同事分值收集!B:X,23,0)</f>
        <v>100</v>
      </c>
      <c r="W310" s="44">
        <v>0</v>
      </c>
      <c r="X310" s="44">
        <v>60</v>
      </c>
      <c r="Y310" s="44">
        <v>60</v>
      </c>
      <c r="Z310" s="44">
        <v>90</v>
      </c>
      <c r="AA310" s="53">
        <v>0</v>
      </c>
      <c r="AB310" s="54">
        <f>VLOOKUP(F310,[9]毕教同事分值收集!B:R,17,0)</f>
        <v>100</v>
      </c>
      <c r="AC310" s="54">
        <f>VLOOKUP(F310,[9]毕教同事分值收集!B:T,19,0)</f>
        <v>150</v>
      </c>
      <c r="AD310" s="54">
        <f>VLOOKUP(F310,[9]毕教同事分值收集!B:V,21,0)</f>
        <v>0</v>
      </c>
      <c r="AE310" s="54">
        <f>VLOOKUP(F310,[9]毕教同事分值收集!B:Q,16,0)</f>
        <v>0</v>
      </c>
      <c r="AF310" s="54">
        <f>VLOOKUP(F310,[9]毕教同事分值收集!B:P,15,0)</f>
        <v>0</v>
      </c>
      <c r="AG310" s="54">
        <f>VLOOKUP(F310,[6]毕教同事分值收集!$B:$M,12,0)</f>
        <v>-60</v>
      </c>
      <c r="AH310" s="54">
        <v>0</v>
      </c>
      <c r="AI310" s="54">
        <v>0</v>
      </c>
      <c r="AJ310" s="54">
        <v>0</v>
      </c>
      <c r="AK310" s="54">
        <v>0</v>
      </c>
      <c r="AL310" s="54">
        <v>0</v>
      </c>
      <c r="AM310" s="58">
        <f t="shared" si="30"/>
        <v>700</v>
      </c>
      <c r="AN310" s="54" t="str">
        <f>VLOOKUP(H310,'[2]最终 公布版'!$F:$AL,33,0)</f>
        <v>临床病理科</v>
      </c>
      <c r="AO310" s="59">
        <f>SUMPRODUCT(($AN$4:$AN$1113=AN310)*($AM$4:$AM$1113&gt;AM310))+1</f>
        <v>11</v>
      </c>
      <c r="AP310" s="11">
        <f>COUNTIF(AN:AN,AN310)</f>
        <v>19</v>
      </c>
      <c r="AQ310" s="60">
        <f t="shared" si="25"/>
        <v>0.578947368421053</v>
      </c>
      <c r="AR310" s="11">
        <f t="shared" si="26"/>
        <v>1</v>
      </c>
      <c r="AS310" s="61">
        <v>1200</v>
      </c>
      <c r="AT310" s="62">
        <f>VLOOKUP(F310,[9]毕教同事分值收集!B:Y,24,0)</f>
        <v>21</v>
      </c>
      <c r="AU310" s="63">
        <f t="shared" si="27"/>
        <v>1200</v>
      </c>
      <c r="AV310" s="63">
        <f t="shared" si="28"/>
        <v>1200</v>
      </c>
      <c r="AW310" s="63">
        <v>0</v>
      </c>
      <c r="AX310" s="63">
        <f t="shared" si="29"/>
        <v>1200</v>
      </c>
      <c r="AY310" s="65">
        <v>21</v>
      </c>
    </row>
    <row r="311" spans="1:51">
      <c r="A311" s="4"/>
      <c r="B311" s="4"/>
      <c r="C311" s="5" t="s">
        <v>165</v>
      </c>
      <c r="D311" s="6">
        <v>307</v>
      </c>
      <c r="E311" s="21" t="s">
        <v>460</v>
      </c>
      <c r="F311" s="8" t="str">
        <f>VLOOKUP(E311,[1]需科室上报名单!$A:$B,2,0)</f>
        <v>7AO369</v>
      </c>
      <c r="G311" s="6" t="str">
        <f>VLOOKUP(F311,[3]需科室上报名单!$B:$I,8,0)</f>
        <v>规培研究生</v>
      </c>
      <c r="H311" s="21" t="s">
        <v>449</v>
      </c>
      <c r="I311" s="8" t="str">
        <f>VLOOKUP(F311,[3]需科室上报名单!$B:$F,5,0)</f>
        <v>2022年</v>
      </c>
      <c r="J311" s="29"/>
      <c r="K311" s="6" t="s">
        <v>106</v>
      </c>
      <c r="L311" s="6">
        <v>0</v>
      </c>
      <c r="M311" s="6">
        <v>0</v>
      </c>
      <c r="N311" s="36">
        <v>0</v>
      </c>
      <c r="O311" s="6">
        <v>160</v>
      </c>
      <c r="P311" s="30">
        <v>0</v>
      </c>
      <c r="Q311" s="36">
        <v>0</v>
      </c>
      <c r="R311" s="30">
        <v>5</v>
      </c>
      <c r="S311" s="30">
        <v>0</v>
      </c>
      <c r="T311" s="30">
        <v>0</v>
      </c>
      <c r="U311" s="43">
        <v>100</v>
      </c>
      <c r="V311" s="44">
        <f>VLOOKUP(F311,[9]毕教同事分值收集!B:X,23,0)</f>
        <v>100</v>
      </c>
      <c r="W311" s="44">
        <v>0</v>
      </c>
      <c r="X311" s="44">
        <v>80</v>
      </c>
      <c r="Y311" s="44">
        <v>60</v>
      </c>
      <c r="Z311" s="44">
        <v>120</v>
      </c>
      <c r="AA311" s="53">
        <v>0</v>
      </c>
      <c r="AB311" s="54">
        <f>VLOOKUP(F311,[9]毕教同事分值收集!B:R,17,0)</f>
        <v>0</v>
      </c>
      <c r="AC311" s="54">
        <f>VLOOKUP(F311,[9]毕教同事分值收集!B:T,19,0)</f>
        <v>0</v>
      </c>
      <c r="AD311" s="54">
        <f>VLOOKUP(F311,[9]毕教同事分值收集!B:V,21,0)</f>
        <v>0</v>
      </c>
      <c r="AE311" s="54">
        <f>VLOOKUP(F311,[9]毕教同事分值收集!B:Q,16,0)</f>
        <v>0</v>
      </c>
      <c r="AF311" s="54">
        <f>VLOOKUP(F311,[9]毕教同事分值收集!B:P,15,0)</f>
        <v>0</v>
      </c>
      <c r="AG311" s="54">
        <f>VLOOKUP(F311,[6]毕教同事分值收集!$B:$M,12,0)</f>
        <v>0</v>
      </c>
      <c r="AH311" s="54">
        <v>0</v>
      </c>
      <c r="AI311" s="54">
        <v>0</v>
      </c>
      <c r="AJ311" s="54">
        <v>0</v>
      </c>
      <c r="AK311" s="54">
        <v>0</v>
      </c>
      <c r="AL311" s="54">
        <v>0</v>
      </c>
      <c r="AM311" s="58">
        <f t="shared" si="30"/>
        <v>620</v>
      </c>
      <c r="AN311" s="54" t="str">
        <f>VLOOKUP(H311,'[2]最终 公布版'!$F:$AL,33,0)</f>
        <v>临床病理科</v>
      </c>
      <c r="AO311" s="59">
        <f>SUMPRODUCT(($AN$4:$AN$1113=AN311)*($AM$4:$AM$1113&gt;AM311))+1</f>
        <v>12</v>
      </c>
      <c r="AP311" s="11">
        <f>COUNTIF(AN:AN,AN311)</f>
        <v>19</v>
      </c>
      <c r="AQ311" s="60">
        <f t="shared" si="25"/>
        <v>0.631578947368421</v>
      </c>
      <c r="AR311" s="11">
        <f t="shared" si="26"/>
        <v>0.75</v>
      </c>
      <c r="AS311" s="61">
        <v>1200</v>
      </c>
      <c r="AT311" s="62">
        <f>VLOOKUP(F311,[9]毕教同事分值收集!B:Y,24,0)</f>
        <v>21</v>
      </c>
      <c r="AU311" s="63">
        <f t="shared" si="27"/>
        <v>900</v>
      </c>
      <c r="AV311" s="63">
        <f t="shared" si="28"/>
        <v>900</v>
      </c>
      <c r="AW311" s="63">
        <v>0</v>
      </c>
      <c r="AX311" s="63">
        <f t="shared" si="29"/>
        <v>900</v>
      </c>
      <c r="AY311" s="65">
        <v>21</v>
      </c>
    </row>
    <row r="312" spans="1:51">
      <c r="A312" s="4"/>
      <c r="B312" s="4"/>
      <c r="C312" s="5" t="s">
        <v>165</v>
      </c>
      <c r="D312" s="6">
        <v>306</v>
      </c>
      <c r="E312" s="10" t="s">
        <v>461</v>
      </c>
      <c r="F312" s="8" t="str">
        <f>VLOOKUP(E312,[1]需科室上报名单!$A:$B,2,0)</f>
        <v>730L06</v>
      </c>
      <c r="G312" s="6" t="s">
        <v>104</v>
      </c>
      <c r="H312" s="10" t="s">
        <v>449</v>
      </c>
      <c r="I312" s="8" t="str">
        <f>VLOOKUP(F312,[3]需科室上报名单!$B:$F,5,0)</f>
        <v>2022年</v>
      </c>
      <c r="J312" s="29"/>
      <c r="K312" s="6" t="s">
        <v>106</v>
      </c>
      <c r="L312" s="6">
        <v>0</v>
      </c>
      <c r="M312" s="6">
        <v>0</v>
      </c>
      <c r="N312" s="36">
        <v>0</v>
      </c>
      <c r="O312" s="6">
        <v>160</v>
      </c>
      <c r="P312" s="30">
        <v>0</v>
      </c>
      <c r="Q312" s="36">
        <v>0</v>
      </c>
      <c r="R312" s="30">
        <v>4</v>
      </c>
      <c r="S312" s="30">
        <v>0</v>
      </c>
      <c r="T312" s="30">
        <v>0</v>
      </c>
      <c r="U312" s="43">
        <v>80</v>
      </c>
      <c r="V312" s="44">
        <f>VLOOKUP(F312,[9]毕教同事分值收集!B:X,23,0)</f>
        <v>100</v>
      </c>
      <c r="W312" s="44">
        <v>0</v>
      </c>
      <c r="X312" s="44">
        <v>80</v>
      </c>
      <c r="Y312" s="44">
        <v>60</v>
      </c>
      <c r="Z312" s="44">
        <v>120</v>
      </c>
      <c r="AA312" s="53">
        <v>0</v>
      </c>
      <c r="AB312" s="54">
        <f>VLOOKUP(F312,[9]毕教同事分值收集!B:R,17,0)</f>
        <v>0</v>
      </c>
      <c r="AC312" s="54">
        <f>VLOOKUP(F312,[9]毕教同事分值收集!B:T,19,0)</f>
        <v>0</v>
      </c>
      <c r="AD312" s="54">
        <f>VLOOKUP(F312,[9]毕教同事分值收集!B:V,21,0)</f>
        <v>0</v>
      </c>
      <c r="AE312" s="54">
        <f>VLOOKUP(F312,[9]毕教同事分值收集!B:Q,16,0)</f>
        <v>0</v>
      </c>
      <c r="AF312" s="54">
        <f>VLOOKUP(F312,[9]毕教同事分值收集!B:P,15,0)</f>
        <v>40</v>
      </c>
      <c r="AG312" s="54">
        <f>VLOOKUP(F312,[6]毕教同事分值收集!$B:$M,12,0)</f>
        <v>-60</v>
      </c>
      <c r="AH312" s="54">
        <v>0</v>
      </c>
      <c r="AI312" s="54">
        <v>0</v>
      </c>
      <c r="AJ312" s="54">
        <v>0</v>
      </c>
      <c r="AK312" s="54">
        <v>0</v>
      </c>
      <c r="AL312" s="54">
        <v>0</v>
      </c>
      <c r="AM312" s="58">
        <f t="shared" si="30"/>
        <v>580</v>
      </c>
      <c r="AN312" s="54" t="str">
        <f>VLOOKUP(H312,'[2]最终 公布版'!$F:$AL,33,0)</f>
        <v>临床病理科</v>
      </c>
      <c r="AO312" s="59">
        <f>SUMPRODUCT(($AN$4:$AN$1113=AN312)*($AM$4:$AM$1113&gt;AM312))+1</f>
        <v>13</v>
      </c>
      <c r="AP312" s="11">
        <f>COUNTIF(AN:AN,AN312)</f>
        <v>19</v>
      </c>
      <c r="AQ312" s="60">
        <f t="shared" si="25"/>
        <v>0.684210526315789</v>
      </c>
      <c r="AR312" s="11">
        <f t="shared" si="26"/>
        <v>0.75</v>
      </c>
      <c r="AS312" s="61">
        <v>1200</v>
      </c>
      <c r="AT312" s="62">
        <f>VLOOKUP(F312,[9]毕教同事分值收集!B:Y,24,0)</f>
        <v>21</v>
      </c>
      <c r="AU312" s="63">
        <f t="shared" si="27"/>
        <v>900</v>
      </c>
      <c r="AV312" s="63">
        <f t="shared" si="28"/>
        <v>900</v>
      </c>
      <c r="AW312" s="63">
        <v>0</v>
      </c>
      <c r="AX312" s="63">
        <f t="shared" si="29"/>
        <v>900</v>
      </c>
      <c r="AY312" s="65">
        <v>21</v>
      </c>
    </row>
    <row r="313" spans="1:51">
      <c r="A313" s="4"/>
      <c r="B313" s="4"/>
      <c r="C313" s="5" t="s">
        <v>165</v>
      </c>
      <c r="D313" s="6">
        <v>308</v>
      </c>
      <c r="E313" s="21" t="s">
        <v>462</v>
      </c>
      <c r="F313" s="8" t="str">
        <f>VLOOKUP(E313,[1]需科室上报名单!$A:$B,2,0)</f>
        <v>7AO368</v>
      </c>
      <c r="G313" s="6" t="str">
        <f>VLOOKUP(F313,[3]需科室上报名单!$B:$I,8,0)</f>
        <v>规培研究生</v>
      </c>
      <c r="H313" s="21" t="s">
        <v>449</v>
      </c>
      <c r="I313" s="8" t="str">
        <f>VLOOKUP(F313,[3]需科室上报名单!$B:$F,5,0)</f>
        <v>2022年</v>
      </c>
      <c r="J313" s="29"/>
      <c r="K313" s="6" t="s">
        <v>106</v>
      </c>
      <c r="L313" s="6">
        <v>0</v>
      </c>
      <c r="M313" s="6">
        <v>0</v>
      </c>
      <c r="N313" s="36">
        <v>0</v>
      </c>
      <c r="O313" s="6">
        <v>160</v>
      </c>
      <c r="P313" s="30">
        <v>0</v>
      </c>
      <c r="Q313" s="36">
        <v>0</v>
      </c>
      <c r="R313" s="30">
        <v>5</v>
      </c>
      <c r="S313" s="30">
        <v>0</v>
      </c>
      <c r="T313" s="30">
        <v>0</v>
      </c>
      <c r="U313" s="43">
        <v>100</v>
      </c>
      <c r="V313" s="44">
        <f>VLOOKUP(F313,[9]毕教同事分值收集!B:X,23,0)</f>
        <v>100</v>
      </c>
      <c r="W313" s="44">
        <v>0</v>
      </c>
      <c r="X313" s="44">
        <v>60</v>
      </c>
      <c r="Y313" s="44">
        <v>60</v>
      </c>
      <c r="Z313" s="44">
        <v>120</v>
      </c>
      <c r="AA313" s="53">
        <v>0</v>
      </c>
      <c r="AB313" s="54">
        <f>VLOOKUP(F313,[9]毕教同事分值收集!B:R,17,0)</f>
        <v>0</v>
      </c>
      <c r="AC313" s="54">
        <f>VLOOKUP(F313,[9]毕教同事分值收集!B:T,19,0)</f>
        <v>0</v>
      </c>
      <c r="AD313" s="54">
        <f>VLOOKUP(F313,[9]毕教同事分值收集!B:V,21,0)</f>
        <v>0</v>
      </c>
      <c r="AE313" s="54">
        <f>VLOOKUP(F313,[9]毕教同事分值收集!B:Q,16,0)</f>
        <v>0</v>
      </c>
      <c r="AF313" s="54">
        <f>VLOOKUP(F313,[9]毕教同事分值收集!B:P,15,0)</f>
        <v>0</v>
      </c>
      <c r="AG313" s="54">
        <f>VLOOKUP(F313,[6]毕教同事分值收集!$B:$M,12,0)</f>
        <v>-20</v>
      </c>
      <c r="AH313" s="54">
        <v>0</v>
      </c>
      <c r="AI313" s="54">
        <v>0</v>
      </c>
      <c r="AJ313" s="54">
        <v>0</v>
      </c>
      <c r="AK313" s="54">
        <v>0</v>
      </c>
      <c r="AL313" s="54">
        <v>0</v>
      </c>
      <c r="AM313" s="58">
        <f t="shared" si="30"/>
        <v>580</v>
      </c>
      <c r="AN313" s="54" t="str">
        <f>VLOOKUP(H313,'[2]最终 公布版'!$F:$AL,33,0)</f>
        <v>临床病理科</v>
      </c>
      <c r="AO313" s="59">
        <f>SUMPRODUCT(($AN$4:$AN$1113=AN313)*($AM$4:$AM$1113&gt;AM313))+1</f>
        <v>13</v>
      </c>
      <c r="AP313" s="11">
        <f>COUNTIF(AN:AN,AN313)</f>
        <v>19</v>
      </c>
      <c r="AQ313" s="60">
        <f t="shared" si="25"/>
        <v>0.684210526315789</v>
      </c>
      <c r="AR313" s="11">
        <f t="shared" si="26"/>
        <v>0.75</v>
      </c>
      <c r="AS313" s="61">
        <v>1200</v>
      </c>
      <c r="AT313" s="62">
        <f>VLOOKUP(F313,[9]毕教同事分值收集!B:Y,24,0)</f>
        <v>21</v>
      </c>
      <c r="AU313" s="63">
        <f t="shared" si="27"/>
        <v>900</v>
      </c>
      <c r="AV313" s="63">
        <f t="shared" si="28"/>
        <v>900</v>
      </c>
      <c r="AW313" s="63">
        <v>0</v>
      </c>
      <c r="AX313" s="63">
        <f t="shared" si="29"/>
        <v>900</v>
      </c>
      <c r="AY313" s="65">
        <v>21</v>
      </c>
    </row>
    <row r="314" spans="1:51">
      <c r="A314" s="4"/>
      <c r="B314" s="4"/>
      <c r="C314" s="5" t="s">
        <v>165</v>
      </c>
      <c r="D314" s="6">
        <v>311</v>
      </c>
      <c r="E314" s="21" t="s">
        <v>463</v>
      </c>
      <c r="F314" s="8" t="str">
        <f>VLOOKUP(E314,[1]需科室上报名单!$A:$B,2,0)</f>
        <v>7AO450</v>
      </c>
      <c r="G314" s="6" t="str">
        <f>VLOOKUP(F314,[3]需科室上报名单!$B:$I,8,0)</f>
        <v>规培研究生</v>
      </c>
      <c r="H314" s="21" t="s">
        <v>449</v>
      </c>
      <c r="I314" s="8" t="str">
        <f>VLOOKUP(F314,[3]需科室上报名单!$B:$F,5,0)</f>
        <v>2022年</v>
      </c>
      <c r="J314" s="29"/>
      <c r="K314" s="6" t="s">
        <v>106</v>
      </c>
      <c r="L314" s="6">
        <v>0</v>
      </c>
      <c r="M314" s="6">
        <v>0</v>
      </c>
      <c r="N314" s="36">
        <v>0</v>
      </c>
      <c r="O314" s="6">
        <v>160</v>
      </c>
      <c r="P314" s="30">
        <v>0</v>
      </c>
      <c r="Q314" s="36">
        <v>0</v>
      </c>
      <c r="R314" s="30">
        <v>3</v>
      </c>
      <c r="S314" s="30">
        <v>0</v>
      </c>
      <c r="T314" s="30">
        <v>0</v>
      </c>
      <c r="U314" s="43">
        <v>60</v>
      </c>
      <c r="V314" s="44">
        <f>VLOOKUP(F314,[9]毕教同事分值收集!B:X,23,0)</f>
        <v>100</v>
      </c>
      <c r="W314" s="44">
        <v>0</v>
      </c>
      <c r="X314" s="44">
        <v>80</v>
      </c>
      <c r="Y314" s="44">
        <v>60</v>
      </c>
      <c r="Z314" s="44">
        <v>120</v>
      </c>
      <c r="AA314" s="53">
        <v>0</v>
      </c>
      <c r="AB314" s="54">
        <f>VLOOKUP(F314,[9]毕教同事分值收集!B:R,17,0)</f>
        <v>0</v>
      </c>
      <c r="AC314" s="54">
        <f>VLOOKUP(F314,[9]毕教同事分值收集!B:T,19,0)</f>
        <v>0</v>
      </c>
      <c r="AD314" s="54">
        <f>VLOOKUP(F314,[9]毕教同事分值收集!B:V,21,0)</f>
        <v>0</v>
      </c>
      <c r="AE314" s="54">
        <f>VLOOKUP(F314,[9]毕教同事分值收集!B:Q,16,0)</f>
        <v>0</v>
      </c>
      <c r="AF314" s="54">
        <f>VLOOKUP(F314,[9]毕教同事分值收集!B:P,15,0)</f>
        <v>0</v>
      </c>
      <c r="AG314" s="54">
        <f>VLOOKUP(F314,[6]毕教同事分值收集!$B:$M,12,0)</f>
        <v>0</v>
      </c>
      <c r="AH314" s="54">
        <v>0</v>
      </c>
      <c r="AI314" s="54">
        <v>0</v>
      </c>
      <c r="AJ314" s="54">
        <v>0</v>
      </c>
      <c r="AK314" s="54">
        <v>0</v>
      </c>
      <c r="AL314" s="54">
        <v>0</v>
      </c>
      <c r="AM314" s="58">
        <f t="shared" si="30"/>
        <v>580</v>
      </c>
      <c r="AN314" s="54" t="str">
        <f>VLOOKUP(H314,'[2]最终 公布版'!$F:$AL,33,0)</f>
        <v>临床病理科</v>
      </c>
      <c r="AO314" s="59">
        <f>SUMPRODUCT(($AN$4:$AN$1113=AN314)*($AM$4:$AM$1113&gt;AM314))+1</f>
        <v>13</v>
      </c>
      <c r="AP314" s="11">
        <f>COUNTIF(AN:AN,AN314)</f>
        <v>19</v>
      </c>
      <c r="AQ314" s="60">
        <f t="shared" si="25"/>
        <v>0.684210526315789</v>
      </c>
      <c r="AR314" s="11">
        <f t="shared" si="26"/>
        <v>0.75</v>
      </c>
      <c r="AS314" s="61">
        <v>1200</v>
      </c>
      <c r="AT314" s="62">
        <f>VLOOKUP(F314,[9]毕教同事分值收集!B:Y,24,0)</f>
        <v>21</v>
      </c>
      <c r="AU314" s="63">
        <f t="shared" si="27"/>
        <v>900</v>
      </c>
      <c r="AV314" s="63">
        <f t="shared" si="28"/>
        <v>900</v>
      </c>
      <c r="AW314" s="63">
        <v>0</v>
      </c>
      <c r="AX314" s="63">
        <f t="shared" si="29"/>
        <v>900</v>
      </c>
      <c r="AY314" s="65">
        <v>21</v>
      </c>
    </row>
    <row r="315" spans="1:51">
      <c r="A315" s="4"/>
      <c r="B315" s="4"/>
      <c r="C315" s="5" t="s">
        <v>165</v>
      </c>
      <c r="D315" s="6">
        <v>312</v>
      </c>
      <c r="E315" s="15" t="s">
        <v>464</v>
      </c>
      <c r="F315" s="8" t="str">
        <f>VLOOKUP(E315,[1]需科室上报名单!$A:$B,2,0)</f>
        <v>7AO011</v>
      </c>
      <c r="G315" s="6" t="str">
        <f>VLOOKUP(F315,[3]需科室上报名单!$B:$I,8,0)</f>
        <v>规培研究生</v>
      </c>
      <c r="H315" s="21" t="s">
        <v>449</v>
      </c>
      <c r="I315" s="8" t="str">
        <f>VLOOKUP(F315,[3]需科室上报名单!$B:$F,5,0)</f>
        <v>2022年</v>
      </c>
      <c r="J315" s="29"/>
      <c r="K315" s="6" t="s">
        <v>106</v>
      </c>
      <c r="L315" s="6">
        <v>0</v>
      </c>
      <c r="M315" s="6">
        <v>0</v>
      </c>
      <c r="N315" s="36">
        <v>0</v>
      </c>
      <c r="O315" s="6">
        <v>160</v>
      </c>
      <c r="P315" s="30">
        <v>0</v>
      </c>
      <c r="Q315" s="36">
        <v>0</v>
      </c>
      <c r="R315" s="30">
        <v>4</v>
      </c>
      <c r="S315" s="30">
        <v>0</v>
      </c>
      <c r="T315" s="30">
        <v>0</v>
      </c>
      <c r="U315" s="43">
        <v>80</v>
      </c>
      <c r="V315" s="44">
        <f>VLOOKUP(F315,[9]毕教同事分值收集!B:X,23,0)</f>
        <v>100</v>
      </c>
      <c r="W315" s="44">
        <v>0</v>
      </c>
      <c r="X315" s="44">
        <v>80</v>
      </c>
      <c r="Y315" s="44">
        <v>60</v>
      </c>
      <c r="Z315" s="44">
        <v>90</v>
      </c>
      <c r="AA315" s="53">
        <v>0</v>
      </c>
      <c r="AB315" s="54">
        <f>VLOOKUP(F315,[9]毕教同事分值收集!B:R,17,0)</f>
        <v>0</v>
      </c>
      <c r="AC315" s="54">
        <f>VLOOKUP(F315,[9]毕教同事分值收集!B:T,19,0)</f>
        <v>0</v>
      </c>
      <c r="AD315" s="54">
        <f>VLOOKUP(F315,[9]毕教同事分值收集!B:V,21,0)</f>
        <v>0</v>
      </c>
      <c r="AE315" s="54">
        <f>VLOOKUP(F315,[9]毕教同事分值收集!B:Q,16,0)</f>
        <v>0</v>
      </c>
      <c r="AF315" s="54">
        <f>VLOOKUP(F315,[9]毕教同事分值收集!B:P,15,0)</f>
        <v>0</v>
      </c>
      <c r="AG315" s="54">
        <f>VLOOKUP(F315,[6]毕教同事分值收集!$B:$M,12,0)</f>
        <v>0</v>
      </c>
      <c r="AH315" s="54">
        <v>0</v>
      </c>
      <c r="AI315" s="54">
        <v>0</v>
      </c>
      <c r="AJ315" s="54">
        <v>0</v>
      </c>
      <c r="AK315" s="54">
        <v>0</v>
      </c>
      <c r="AL315" s="54">
        <v>0</v>
      </c>
      <c r="AM315" s="58">
        <f t="shared" si="30"/>
        <v>570</v>
      </c>
      <c r="AN315" s="54" t="str">
        <f>VLOOKUP(H315,'[2]最终 公布版'!$F:$AL,33,0)</f>
        <v>临床病理科</v>
      </c>
      <c r="AO315" s="59">
        <f>SUMPRODUCT(($AN$4:$AN$1113=AN315)*($AM$4:$AM$1113&gt;AM315))+1</f>
        <v>16</v>
      </c>
      <c r="AP315" s="11">
        <f>COUNTIF(AN:AN,AN315)</f>
        <v>19</v>
      </c>
      <c r="AQ315" s="60">
        <f t="shared" si="25"/>
        <v>0.842105263157895</v>
      </c>
      <c r="AR315" s="11">
        <f t="shared" si="26"/>
        <v>0.75</v>
      </c>
      <c r="AS315" s="61">
        <v>1200</v>
      </c>
      <c r="AT315" s="62">
        <f>VLOOKUP(F315,[9]毕教同事分值收集!B:Y,24,0)</f>
        <v>21</v>
      </c>
      <c r="AU315" s="63">
        <f t="shared" si="27"/>
        <v>900</v>
      </c>
      <c r="AV315" s="63">
        <f t="shared" si="28"/>
        <v>900</v>
      </c>
      <c r="AW315" s="63">
        <v>0</v>
      </c>
      <c r="AX315" s="63">
        <f t="shared" si="29"/>
        <v>900</v>
      </c>
      <c r="AY315" s="65">
        <v>21</v>
      </c>
    </row>
    <row r="316" spans="1:51">
      <c r="A316" s="4"/>
      <c r="B316" s="4"/>
      <c r="C316" s="5" t="s">
        <v>165</v>
      </c>
      <c r="D316" s="6">
        <v>310</v>
      </c>
      <c r="E316" s="21" t="s">
        <v>465</v>
      </c>
      <c r="F316" s="8" t="str">
        <f>VLOOKUP(E316,[1]需科室上报名单!$A:$B,2,0)</f>
        <v>7AM312</v>
      </c>
      <c r="G316" s="6" t="str">
        <f>VLOOKUP(F316,[3]需科室上报名单!$B:$I,8,0)</f>
        <v>规培研究生</v>
      </c>
      <c r="H316" s="21" t="s">
        <v>449</v>
      </c>
      <c r="I316" s="8" t="str">
        <f>VLOOKUP(F316,[3]需科室上报名单!$B:$F,5,0)</f>
        <v>2021年</v>
      </c>
      <c r="J316" s="29"/>
      <c r="K316" s="6" t="s">
        <v>106</v>
      </c>
      <c r="L316" s="6">
        <v>0</v>
      </c>
      <c r="M316" s="6">
        <v>0</v>
      </c>
      <c r="N316" s="36">
        <v>0</v>
      </c>
      <c r="O316" s="6">
        <v>160</v>
      </c>
      <c r="P316" s="30">
        <v>0</v>
      </c>
      <c r="Q316" s="36">
        <v>0</v>
      </c>
      <c r="R316" s="30">
        <v>3</v>
      </c>
      <c r="S316" s="30">
        <v>0</v>
      </c>
      <c r="T316" s="30">
        <v>0</v>
      </c>
      <c r="U316" s="43">
        <v>60</v>
      </c>
      <c r="V316" s="44">
        <f>VLOOKUP(F316,[9]毕教同事分值收集!B:X,23,0)</f>
        <v>100</v>
      </c>
      <c r="W316" s="44">
        <v>0</v>
      </c>
      <c r="X316" s="44">
        <v>80</v>
      </c>
      <c r="Y316" s="44">
        <v>60</v>
      </c>
      <c r="Z316" s="44">
        <v>120</v>
      </c>
      <c r="AA316" s="53">
        <v>0</v>
      </c>
      <c r="AB316" s="54">
        <f>VLOOKUP(F316,[9]毕教同事分值收集!B:R,17,0)</f>
        <v>0</v>
      </c>
      <c r="AC316" s="54">
        <f>VLOOKUP(F316,[9]毕教同事分值收集!B:T,19,0)</f>
        <v>0</v>
      </c>
      <c r="AD316" s="54">
        <f>VLOOKUP(F316,[9]毕教同事分值收集!B:V,21,0)</f>
        <v>0</v>
      </c>
      <c r="AE316" s="54">
        <f>VLOOKUP(F316,[9]毕教同事分值收集!B:Q,16,0)</f>
        <v>0</v>
      </c>
      <c r="AF316" s="54">
        <f>VLOOKUP(F316,[9]毕教同事分值收集!B:P,15,0)</f>
        <v>0</v>
      </c>
      <c r="AG316" s="54">
        <f>VLOOKUP(F316,[6]毕教同事分值收集!$B:$M,12,0)</f>
        <v>-40</v>
      </c>
      <c r="AH316" s="54">
        <v>0</v>
      </c>
      <c r="AI316" s="54">
        <v>0</v>
      </c>
      <c r="AJ316" s="54">
        <v>0</v>
      </c>
      <c r="AK316" s="54">
        <v>0</v>
      </c>
      <c r="AL316" s="54">
        <v>0</v>
      </c>
      <c r="AM316" s="58">
        <f t="shared" si="30"/>
        <v>540</v>
      </c>
      <c r="AN316" s="54" t="str">
        <f>VLOOKUP(H316,'[2]最终 公布版'!$F:$AL,33,0)</f>
        <v>临床病理科</v>
      </c>
      <c r="AO316" s="59">
        <f>SUMPRODUCT(($AN$4:$AN$1113=AN316)*($AM$4:$AM$1113&gt;AM316))+1</f>
        <v>17</v>
      </c>
      <c r="AP316" s="11">
        <f>COUNTIF(AN:AN,AN316)</f>
        <v>19</v>
      </c>
      <c r="AQ316" s="60">
        <f t="shared" si="25"/>
        <v>0.894736842105263</v>
      </c>
      <c r="AR316" s="11">
        <f t="shared" si="26"/>
        <v>0.75</v>
      </c>
      <c r="AS316" s="61">
        <v>1200</v>
      </c>
      <c r="AT316" s="62">
        <f>VLOOKUP(F316,[9]毕教同事分值收集!B:Y,24,0)</f>
        <v>21</v>
      </c>
      <c r="AU316" s="63">
        <f t="shared" si="27"/>
        <v>900</v>
      </c>
      <c r="AV316" s="63">
        <f t="shared" si="28"/>
        <v>900</v>
      </c>
      <c r="AW316" s="63">
        <v>0</v>
      </c>
      <c r="AX316" s="63">
        <f t="shared" si="29"/>
        <v>900</v>
      </c>
      <c r="AY316" s="65">
        <v>21</v>
      </c>
    </row>
    <row r="317" spans="1:51">
      <c r="A317" s="4"/>
      <c r="B317" s="4"/>
      <c r="C317" s="5" t="s">
        <v>165</v>
      </c>
      <c r="D317" s="6">
        <v>309</v>
      </c>
      <c r="E317" s="108" t="s">
        <v>466</v>
      </c>
      <c r="F317" s="8" t="str">
        <f>VLOOKUP(E317,[1]需科室上报名单!$A:$B,2,0)</f>
        <v>727L74</v>
      </c>
      <c r="G317" s="6" t="s">
        <v>104</v>
      </c>
      <c r="H317" s="108" t="s">
        <v>449</v>
      </c>
      <c r="I317" s="8" t="str">
        <f>VLOOKUP(F317,[3]需科室上报名单!$B:$F,5,0)</f>
        <v>2021年</v>
      </c>
      <c r="J317" s="29"/>
      <c r="K317" s="6" t="s">
        <v>106</v>
      </c>
      <c r="L317" s="6">
        <v>0</v>
      </c>
      <c r="M317" s="6">
        <v>0</v>
      </c>
      <c r="N317" s="36">
        <v>0</v>
      </c>
      <c r="O317" s="6">
        <v>160</v>
      </c>
      <c r="P317" s="30">
        <v>0</v>
      </c>
      <c r="Q317" s="36">
        <v>0</v>
      </c>
      <c r="R317" s="30">
        <v>4</v>
      </c>
      <c r="S317" s="30">
        <v>0</v>
      </c>
      <c r="T317" s="30">
        <v>0</v>
      </c>
      <c r="U317" s="43">
        <v>80</v>
      </c>
      <c r="V317" s="44">
        <f>VLOOKUP(F317,[9]毕教同事分值收集!B:X,23,0)</f>
        <v>100</v>
      </c>
      <c r="W317" s="44">
        <v>0</v>
      </c>
      <c r="X317" s="44">
        <v>60</v>
      </c>
      <c r="Y317" s="44">
        <v>60</v>
      </c>
      <c r="Z317" s="44">
        <v>120</v>
      </c>
      <c r="AA317" s="53">
        <v>0</v>
      </c>
      <c r="AB317" s="54">
        <f>VLOOKUP(F317,[9]毕教同事分值收集!B:R,17,0)</f>
        <v>0</v>
      </c>
      <c r="AC317" s="54">
        <f>VLOOKUP(F317,[9]毕教同事分值收集!B:T,19,0)</f>
        <v>0</v>
      </c>
      <c r="AD317" s="54">
        <f>VLOOKUP(F317,[9]毕教同事分值收集!B:V,21,0)</f>
        <v>0</v>
      </c>
      <c r="AE317" s="54">
        <f>VLOOKUP(F317,[9]毕教同事分值收集!B:Q,16,0)</f>
        <v>0</v>
      </c>
      <c r="AF317" s="54">
        <f>VLOOKUP(F317,[9]毕教同事分值收集!B:P,15,0)</f>
        <v>0</v>
      </c>
      <c r="AG317" s="54">
        <f>VLOOKUP(F317,[6]毕教同事分值收集!$B:$M,12,0)</f>
        <v>-60</v>
      </c>
      <c r="AH317" s="54">
        <v>0</v>
      </c>
      <c r="AI317" s="54">
        <v>0</v>
      </c>
      <c r="AJ317" s="54">
        <v>0</v>
      </c>
      <c r="AK317" s="54">
        <v>0</v>
      </c>
      <c r="AL317" s="54">
        <v>0</v>
      </c>
      <c r="AM317" s="58">
        <f t="shared" si="30"/>
        <v>520</v>
      </c>
      <c r="AN317" s="54" t="str">
        <f>VLOOKUP(H317,'[2]最终 公布版'!$F:$AL,33,0)</f>
        <v>临床病理科</v>
      </c>
      <c r="AO317" s="59">
        <f>SUMPRODUCT(($AN$4:$AN$1113=AN317)*($AM$4:$AM$1113&gt;AM317))+1</f>
        <v>18</v>
      </c>
      <c r="AP317" s="11">
        <f>COUNTIF(AN:AN,AN317)</f>
        <v>19</v>
      </c>
      <c r="AQ317" s="60">
        <f t="shared" si="25"/>
        <v>0.947368421052632</v>
      </c>
      <c r="AR317" s="11">
        <f t="shared" si="26"/>
        <v>0.5</v>
      </c>
      <c r="AS317" s="61">
        <v>1200</v>
      </c>
      <c r="AT317" s="62">
        <f>VLOOKUP(F317,[9]毕教同事分值收集!B:Y,24,0)</f>
        <v>21</v>
      </c>
      <c r="AU317" s="63">
        <f t="shared" si="27"/>
        <v>600</v>
      </c>
      <c r="AV317" s="63">
        <f t="shared" si="28"/>
        <v>600</v>
      </c>
      <c r="AW317" s="63">
        <v>0</v>
      </c>
      <c r="AX317" s="63">
        <f t="shared" si="29"/>
        <v>600</v>
      </c>
      <c r="AY317" s="65">
        <v>21</v>
      </c>
    </row>
    <row r="318" spans="1:51">
      <c r="A318" s="4"/>
      <c r="B318" s="4"/>
      <c r="C318" s="5" t="s">
        <v>102</v>
      </c>
      <c r="D318" s="6">
        <v>313</v>
      </c>
      <c r="E318" s="11" t="s">
        <v>467</v>
      </c>
      <c r="F318" s="8">
        <f>VLOOKUP(E318,[1]需科室上报名单!$A:$B,2,0)</f>
        <v>122024</v>
      </c>
      <c r="G318" s="6" t="s">
        <v>104</v>
      </c>
      <c r="H318" s="21" t="s">
        <v>449</v>
      </c>
      <c r="I318" s="8" t="str">
        <f>VLOOKUP(F318,[3]需科室上报名单!$B:$F,5,0)</f>
        <v>2022年</v>
      </c>
      <c r="J318" s="29"/>
      <c r="K318" s="6" t="s">
        <v>106</v>
      </c>
      <c r="L318" s="6">
        <v>0</v>
      </c>
      <c r="M318" s="6">
        <v>0</v>
      </c>
      <c r="N318" s="6">
        <v>0</v>
      </c>
      <c r="O318" s="6">
        <v>120</v>
      </c>
      <c r="P318" s="30">
        <v>0</v>
      </c>
      <c r="Q318" s="36">
        <v>0</v>
      </c>
      <c r="R318" s="36">
        <v>0</v>
      </c>
      <c r="S318" s="30">
        <v>0</v>
      </c>
      <c r="T318" s="30">
        <v>0</v>
      </c>
      <c r="U318" s="43">
        <v>0</v>
      </c>
      <c r="V318" s="44">
        <f>VLOOKUP(F318,[9]毕教同事分值收集!B:X,23,0)</f>
        <v>100</v>
      </c>
      <c r="W318" s="44">
        <v>10</v>
      </c>
      <c r="X318" s="44">
        <v>60</v>
      </c>
      <c r="Y318" s="44">
        <v>0</v>
      </c>
      <c r="Z318" s="44">
        <v>0</v>
      </c>
      <c r="AA318" s="53">
        <v>0</v>
      </c>
      <c r="AB318" s="54">
        <f>VLOOKUP(F318,[9]毕教同事分值收集!B:R,17,0)</f>
        <v>100</v>
      </c>
      <c r="AC318" s="54">
        <f>VLOOKUP(F318,[9]毕教同事分值收集!B:T,19,0)</f>
        <v>150</v>
      </c>
      <c r="AD318" s="54">
        <f>VLOOKUP(F318,[9]毕教同事分值收集!B:V,21,0)</f>
        <v>0</v>
      </c>
      <c r="AE318" s="54">
        <f>VLOOKUP(F318,[9]毕教同事分值收集!B:Q,16,0)</f>
        <v>0</v>
      </c>
      <c r="AF318" s="54">
        <f>VLOOKUP(F318,[9]毕教同事分值收集!B:P,15,0)</f>
        <v>0</v>
      </c>
      <c r="AG318" s="54">
        <f>VLOOKUP(F318,[6]毕教同事分值收集!$B:$M,12,0)</f>
        <v>-60</v>
      </c>
      <c r="AH318" s="54">
        <v>0</v>
      </c>
      <c r="AI318" s="54">
        <v>0</v>
      </c>
      <c r="AJ318" s="54">
        <v>0</v>
      </c>
      <c r="AK318" s="54">
        <v>0</v>
      </c>
      <c r="AL318" s="54">
        <v>0</v>
      </c>
      <c r="AM318" s="58">
        <f t="shared" si="30"/>
        <v>480</v>
      </c>
      <c r="AN318" s="54" t="str">
        <f>VLOOKUP(H318,'[2]最终 公布版'!$F:$AL,33,0)</f>
        <v>临床病理科</v>
      </c>
      <c r="AO318" s="59">
        <f>SUMPRODUCT(($AN$4:$AN$1113=AN318)*($AM$4:$AM$1113&gt;AM318))+1</f>
        <v>19</v>
      </c>
      <c r="AP318" s="11">
        <f>COUNTIF(AN:AN,AN318)</f>
        <v>19</v>
      </c>
      <c r="AQ318" s="60">
        <f t="shared" si="25"/>
        <v>1</v>
      </c>
      <c r="AR318" s="11">
        <f t="shared" si="26"/>
        <v>0.5</v>
      </c>
      <c r="AS318" s="61">
        <v>1200</v>
      </c>
      <c r="AT318" s="62">
        <f>VLOOKUP(F318,[9]毕教同事分值收集!B:Y,24,0)</f>
        <v>21</v>
      </c>
      <c r="AU318" s="63">
        <f t="shared" si="27"/>
        <v>600</v>
      </c>
      <c r="AV318" s="63">
        <f t="shared" si="28"/>
        <v>600</v>
      </c>
      <c r="AW318" s="63">
        <v>0</v>
      </c>
      <c r="AX318" s="63">
        <f t="shared" si="29"/>
        <v>600</v>
      </c>
      <c r="AY318" s="65">
        <v>21</v>
      </c>
    </row>
    <row r="319" spans="1:51">
      <c r="A319" s="4"/>
      <c r="B319" s="4"/>
      <c r="C319" s="5" t="s">
        <v>133</v>
      </c>
      <c r="D319" s="6">
        <v>314</v>
      </c>
      <c r="E319" s="6" t="s">
        <v>468</v>
      </c>
      <c r="F319" s="8" t="str">
        <f>VLOOKUP(E319,[1]需科室上报名单!$A:$B,2,0)</f>
        <v>7AK377</v>
      </c>
      <c r="G319" s="6" t="str">
        <f>VLOOKUP(F319,[3]需科室上报名单!$B:$I,8,0)</f>
        <v>规培研究生</v>
      </c>
      <c r="H319" s="6" t="s">
        <v>289</v>
      </c>
      <c r="I319" s="8" t="str">
        <f>VLOOKUP(F319,[3]需科室上报名单!$B:$F,5,0)</f>
        <v>2020年</v>
      </c>
      <c r="J319" s="29"/>
      <c r="K319" s="6" t="s">
        <v>106</v>
      </c>
      <c r="L319" s="6">
        <v>0</v>
      </c>
      <c r="M319" s="6">
        <v>0</v>
      </c>
      <c r="N319" s="6">
        <v>0</v>
      </c>
      <c r="O319" s="6">
        <v>160</v>
      </c>
      <c r="P319" s="30">
        <v>0</v>
      </c>
      <c r="Q319" s="30">
        <v>2</v>
      </c>
      <c r="R319" s="30">
        <v>8</v>
      </c>
      <c r="S319" s="30">
        <v>0</v>
      </c>
      <c r="T319" s="30">
        <v>0</v>
      </c>
      <c r="U319" s="43">
        <v>200</v>
      </c>
      <c r="V319" s="44">
        <f>VLOOKUP(F319,[9]毕教同事分值收集!B:X,23,0)</f>
        <v>100</v>
      </c>
      <c r="W319" s="44">
        <v>10</v>
      </c>
      <c r="X319" s="44">
        <v>60</v>
      </c>
      <c r="Y319" s="44">
        <v>60</v>
      </c>
      <c r="Z319" s="44">
        <v>60</v>
      </c>
      <c r="AA319" s="53">
        <v>60</v>
      </c>
      <c r="AB319" s="54">
        <f>VLOOKUP(F319,[9]毕教同事分值收集!B:R,17,0)</f>
        <v>100</v>
      </c>
      <c r="AC319" s="54">
        <f>VLOOKUP(F319,[9]毕教同事分值收集!B:T,19,0)</f>
        <v>150</v>
      </c>
      <c r="AD319" s="54">
        <f>VLOOKUP(F319,[9]毕教同事分值收集!B:V,21,0)</f>
        <v>100</v>
      </c>
      <c r="AE319" s="54">
        <f>VLOOKUP(F319,[9]毕教同事分值收集!B:Q,16,0)</f>
        <v>0</v>
      </c>
      <c r="AF319" s="54">
        <f>VLOOKUP(F319,[9]毕教同事分值收集!B:P,15,0)</f>
        <v>0</v>
      </c>
      <c r="AG319" s="54">
        <f>VLOOKUP(F319,[6]毕教同事分值收集!$B:$M,12,0)</f>
        <v>-20</v>
      </c>
      <c r="AH319" s="54">
        <v>0</v>
      </c>
      <c r="AI319" s="54">
        <v>0</v>
      </c>
      <c r="AJ319" s="54">
        <v>0</v>
      </c>
      <c r="AK319" s="54">
        <v>0</v>
      </c>
      <c r="AL319" s="54">
        <v>0</v>
      </c>
      <c r="AM319" s="58">
        <f t="shared" si="30"/>
        <v>1040</v>
      </c>
      <c r="AN319" s="54" t="str">
        <f>VLOOKUP(H319,'[2]最终 公布版'!$F:$AL,33,0)</f>
        <v>麻醉科</v>
      </c>
      <c r="AO319" s="59">
        <f>SUMPRODUCT(($AN$4:$AN$1113=AN319)*($AM$4:$AM$1113&gt;AM319))+1</f>
        <v>1</v>
      </c>
      <c r="AP319" s="11">
        <f>COUNTIF(AN:AN,AN319)</f>
        <v>65</v>
      </c>
      <c r="AQ319" s="60">
        <f t="shared" si="25"/>
        <v>0.0153846153846154</v>
      </c>
      <c r="AR319" s="11">
        <f t="shared" si="26"/>
        <v>1.5</v>
      </c>
      <c r="AS319" s="61">
        <v>1200</v>
      </c>
      <c r="AT319" s="62">
        <f>VLOOKUP(F319,[9]毕教同事分值收集!B:Y,24,0)</f>
        <v>21</v>
      </c>
      <c r="AU319" s="63">
        <f t="shared" si="27"/>
        <v>1800</v>
      </c>
      <c r="AV319" s="63">
        <f t="shared" si="28"/>
        <v>1800</v>
      </c>
      <c r="AW319" s="63">
        <v>0</v>
      </c>
      <c r="AX319" s="63">
        <f t="shared" si="29"/>
        <v>1800</v>
      </c>
      <c r="AY319" s="65">
        <v>21</v>
      </c>
    </row>
    <row r="320" spans="1:51">
      <c r="A320" s="4"/>
      <c r="B320" s="4"/>
      <c r="C320" s="5" t="s">
        <v>133</v>
      </c>
      <c r="D320" s="6">
        <v>315</v>
      </c>
      <c r="E320" s="6" t="s">
        <v>469</v>
      </c>
      <c r="F320" s="8" t="str">
        <f>VLOOKUP(E320,[1]需科室上报名单!$A:$B,2,0)</f>
        <v>7AM309</v>
      </c>
      <c r="G320" s="6" t="str">
        <f>VLOOKUP(F320,[3]需科室上报名单!$B:$I,8,0)</f>
        <v>规培研究生</v>
      </c>
      <c r="H320" s="6" t="s">
        <v>289</v>
      </c>
      <c r="I320" s="8" t="str">
        <f>VLOOKUP(F320,[3]需科室上报名单!$B:$F,5,0)</f>
        <v>2021年</v>
      </c>
      <c r="J320" s="29"/>
      <c r="K320" s="6" t="s">
        <v>106</v>
      </c>
      <c r="L320" s="6">
        <v>0</v>
      </c>
      <c r="M320" s="6">
        <v>0</v>
      </c>
      <c r="N320" s="6">
        <v>0</v>
      </c>
      <c r="O320" s="6">
        <v>120</v>
      </c>
      <c r="P320" s="30">
        <v>0</v>
      </c>
      <c r="Q320" s="30">
        <v>3</v>
      </c>
      <c r="R320" s="30">
        <v>5</v>
      </c>
      <c r="S320" s="30">
        <v>1</v>
      </c>
      <c r="T320" s="30">
        <v>0</v>
      </c>
      <c r="U320" s="43">
        <v>185</v>
      </c>
      <c r="V320" s="44">
        <f>VLOOKUP(F320,[9]毕教同事分值收集!B:X,23,0)</f>
        <v>100</v>
      </c>
      <c r="W320" s="44">
        <v>10</v>
      </c>
      <c r="X320" s="44">
        <v>40</v>
      </c>
      <c r="Y320" s="44">
        <v>60</v>
      </c>
      <c r="Z320" s="44">
        <v>30</v>
      </c>
      <c r="AA320" s="53">
        <v>60</v>
      </c>
      <c r="AB320" s="54">
        <f>VLOOKUP(F320,[9]毕教同事分值收集!B:R,17,0)</f>
        <v>100</v>
      </c>
      <c r="AC320" s="54">
        <f>VLOOKUP(F320,[9]毕教同事分值收集!B:T,19,0)</f>
        <v>150</v>
      </c>
      <c r="AD320" s="54">
        <f>VLOOKUP(F320,[9]毕教同事分值收集!B:V,21,0)</f>
        <v>100</v>
      </c>
      <c r="AE320" s="54">
        <f>VLOOKUP(F320,[9]毕教同事分值收集!B:Q,16,0)</f>
        <v>0</v>
      </c>
      <c r="AF320" s="54">
        <f>VLOOKUP(F320,[9]毕教同事分值收集!B:P,15,0)</f>
        <v>0</v>
      </c>
      <c r="AG320" s="54">
        <f>VLOOKUP(F320,[6]毕教同事分值收集!$B:$M,12,0)</f>
        <v>-20</v>
      </c>
      <c r="AH320" s="54">
        <v>0</v>
      </c>
      <c r="AI320" s="54">
        <v>0</v>
      </c>
      <c r="AJ320" s="54">
        <v>0</v>
      </c>
      <c r="AK320" s="54">
        <v>0</v>
      </c>
      <c r="AL320" s="54">
        <v>0</v>
      </c>
      <c r="AM320" s="58">
        <f t="shared" si="30"/>
        <v>935</v>
      </c>
      <c r="AN320" s="54" t="str">
        <f>VLOOKUP(H320,'[2]最终 公布版'!$F:$AL,33,0)</f>
        <v>麻醉科</v>
      </c>
      <c r="AO320" s="59">
        <f>SUMPRODUCT(($AN$4:$AN$1113=AN320)*($AM$4:$AM$1113&gt;AM320))+1</f>
        <v>2</v>
      </c>
      <c r="AP320" s="11">
        <f>COUNTIF(AN:AN,AN320)</f>
        <v>65</v>
      </c>
      <c r="AQ320" s="60">
        <f t="shared" si="25"/>
        <v>0.0307692307692308</v>
      </c>
      <c r="AR320" s="11">
        <f t="shared" si="26"/>
        <v>1.5</v>
      </c>
      <c r="AS320" s="61">
        <v>1200</v>
      </c>
      <c r="AT320" s="62">
        <f>VLOOKUP(F320,[9]毕教同事分值收集!B:Y,24,0)</f>
        <v>21</v>
      </c>
      <c r="AU320" s="63">
        <f t="shared" si="27"/>
        <v>1800</v>
      </c>
      <c r="AV320" s="63">
        <f t="shared" si="28"/>
        <v>1800</v>
      </c>
      <c r="AW320" s="63">
        <v>0</v>
      </c>
      <c r="AX320" s="63">
        <f t="shared" si="29"/>
        <v>1800</v>
      </c>
      <c r="AY320" s="65">
        <v>21</v>
      </c>
    </row>
    <row r="321" spans="1:51">
      <c r="A321" s="4"/>
      <c r="B321" s="4"/>
      <c r="C321" s="5" t="s">
        <v>470</v>
      </c>
      <c r="D321" s="6">
        <v>319</v>
      </c>
      <c r="E321" s="9" t="s">
        <v>471</v>
      </c>
      <c r="F321" s="8" t="str">
        <f>VLOOKUP(E321,[1]需科室上报名单!$A:$B,2,0)</f>
        <v>726L44</v>
      </c>
      <c r="G321" s="6" t="s">
        <v>104</v>
      </c>
      <c r="H321" s="8" t="str">
        <f>VLOOKUP(F321,[3]需科室上报名单!$B:$D,3,0)</f>
        <v>麻醉科</v>
      </c>
      <c r="I321" s="8" t="str">
        <f>VLOOKUP(F321,[3]需科室上报名单!$B:$F,5,0)</f>
        <v>2020年</v>
      </c>
      <c r="J321" s="29"/>
      <c r="K321" s="6" t="s">
        <v>106</v>
      </c>
      <c r="L321" s="6">
        <v>0</v>
      </c>
      <c r="M321" s="6">
        <v>0</v>
      </c>
      <c r="N321" s="36">
        <v>0</v>
      </c>
      <c r="O321" s="6">
        <v>160</v>
      </c>
      <c r="P321" s="30">
        <v>2</v>
      </c>
      <c r="Q321" s="36">
        <v>0</v>
      </c>
      <c r="R321" s="30">
        <v>1</v>
      </c>
      <c r="S321" s="30">
        <v>0</v>
      </c>
      <c r="T321" s="30">
        <v>0</v>
      </c>
      <c r="U321" s="43">
        <v>120</v>
      </c>
      <c r="V321" s="44">
        <f>VLOOKUP(F321,[9]毕教同事分值收集!B:X,23,0)</f>
        <v>100</v>
      </c>
      <c r="W321" s="44">
        <v>10</v>
      </c>
      <c r="X321" s="44">
        <v>80</v>
      </c>
      <c r="Y321" s="44">
        <v>60</v>
      </c>
      <c r="Z321" s="44">
        <v>30</v>
      </c>
      <c r="AA321" s="53">
        <v>0</v>
      </c>
      <c r="AB321" s="54">
        <f>VLOOKUP(F321,[9]毕教同事分值收集!B:R,17,0)</f>
        <v>100</v>
      </c>
      <c r="AC321" s="54">
        <f>VLOOKUP(F321,[9]毕教同事分值收集!B:T,19,0)</f>
        <v>150</v>
      </c>
      <c r="AD321" s="54">
        <f>VLOOKUP(F321,[9]毕教同事分值收集!B:V,21,0)</f>
        <v>100</v>
      </c>
      <c r="AE321" s="54">
        <f>VLOOKUP(F321,[9]毕教同事分值收集!B:Q,16,0)</f>
        <v>0</v>
      </c>
      <c r="AF321" s="54">
        <f>VLOOKUP(F321,[9]毕教同事分值收集!B:P,15,0)</f>
        <v>0</v>
      </c>
      <c r="AG321" s="54">
        <f>VLOOKUP(F321,[6]毕教同事分值收集!$B:$M,12,0)</f>
        <v>-20</v>
      </c>
      <c r="AH321" s="54">
        <v>0</v>
      </c>
      <c r="AI321" s="54">
        <v>0</v>
      </c>
      <c r="AJ321" s="54">
        <v>0</v>
      </c>
      <c r="AK321" s="54">
        <v>0</v>
      </c>
      <c r="AL321" s="54">
        <v>0</v>
      </c>
      <c r="AM321" s="58">
        <f t="shared" si="30"/>
        <v>890</v>
      </c>
      <c r="AN321" s="54" t="str">
        <f>VLOOKUP(H321,'[2]最终 公布版'!$F:$AL,33,0)</f>
        <v>麻醉科</v>
      </c>
      <c r="AO321" s="59">
        <f>SUMPRODUCT(($AN$4:$AN$1113=AN321)*($AM$4:$AM$1113&gt;AM321))+1</f>
        <v>3</v>
      </c>
      <c r="AP321" s="11">
        <f>COUNTIF(AN:AN,AN321)</f>
        <v>65</v>
      </c>
      <c r="AQ321" s="60">
        <f t="shared" si="25"/>
        <v>0.0461538461538462</v>
      </c>
      <c r="AR321" s="11">
        <f t="shared" si="26"/>
        <v>1.5</v>
      </c>
      <c r="AS321" s="61">
        <v>1200</v>
      </c>
      <c r="AT321" s="62">
        <f>VLOOKUP(F321,[9]毕教同事分值收集!B:Y,24,0)</f>
        <v>21</v>
      </c>
      <c r="AU321" s="63">
        <f t="shared" si="27"/>
        <v>1800</v>
      </c>
      <c r="AV321" s="63">
        <f t="shared" si="28"/>
        <v>1800</v>
      </c>
      <c r="AW321" s="63">
        <v>0</v>
      </c>
      <c r="AX321" s="63">
        <f t="shared" si="29"/>
        <v>1800</v>
      </c>
      <c r="AY321" s="65">
        <v>21</v>
      </c>
    </row>
    <row r="322" spans="1:51">
      <c r="A322" s="4"/>
      <c r="B322" s="4"/>
      <c r="C322" s="5" t="s">
        <v>470</v>
      </c>
      <c r="D322" s="6">
        <v>316</v>
      </c>
      <c r="E322" s="11" t="s">
        <v>472</v>
      </c>
      <c r="F322" s="8" t="str">
        <f>VLOOKUP(E322,[1]需科室上报名单!$A:$B,2,0)</f>
        <v>7AM307</v>
      </c>
      <c r="G322" s="6" t="str">
        <f>VLOOKUP(F322,[3]需科室上报名单!$B:$I,8,0)</f>
        <v>规培研究生</v>
      </c>
      <c r="H322" s="8" t="str">
        <f>VLOOKUP(F322,[3]需科室上报名单!$B:$D,3,0)</f>
        <v>麻醉科</v>
      </c>
      <c r="I322" s="8" t="str">
        <f>VLOOKUP(F322,[3]需科室上报名单!$B:$F,5,0)</f>
        <v>2021年</v>
      </c>
      <c r="J322" s="29"/>
      <c r="K322" s="6" t="s">
        <v>106</v>
      </c>
      <c r="L322" s="6">
        <v>0</v>
      </c>
      <c r="M322" s="6">
        <v>0</v>
      </c>
      <c r="N322" s="36">
        <v>0</v>
      </c>
      <c r="O322" s="6">
        <v>160</v>
      </c>
      <c r="P322" s="30">
        <v>2</v>
      </c>
      <c r="Q322" s="36">
        <v>0</v>
      </c>
      <c r="R322" s="30">
        <v>1</v>
      </c>
      <c r="S322" s="30">
        <v>1</v>
      </c>
      <c r="T322" s="30">
        <v>0</v>
      </c>
      <c r="U322" s="43">
        <v>145</v>
      </c>
      <c r="V322" s="44">
        <f>VLOOKUP(F322,[9]毕教同事分值收集!B:X,23,0)</f>
        <v>100</v>
      </c>
      <c r="W322" s="44">
        <v>10</v>
      </c>
      <c r="X322" s="44">
        <v>60</v>
      </c>
      <c r="Y322" s="44">
        <v>60</v>
      </c>
      <c r="Z322" s="44">
        <v>60</v>
      </c>
      <c r="AA322" s="53">
        <v>0</v>
      </c>
      <c r="AB322" s="54">
        <f>VLOOKUP(F322,[9]毕教同事分值收集!B:R,17,0)</f>
        <v>100</v>
      </c>
      <c r="AC322" s="54">
        <f>VLOOKUP(F322,[9]毕教同事分值收集!B:T,19,0)</f>
        <v>150</v>
      </c>
      <c r="AD322" s="54">
        <f>VLOOKUP(F322,[9]毕教同事分值收集!B:V,21,0)</f>
        <v>100</v>
      </c>
      <c r="AE322" s="54">
        <f>VLOOKUP(F322,[9]毕教同事分值收集!B:Q,16,0)</f>
        <v>0</v>
      </c>
      <c r="AF322" s="54">
        <f>VLOOKUP(F322,[9]毕教同事分值收集!B:P,15,0)</f>
        <v>0</v>
      </c>
      <c r="AG322" s="54">
        <f>VLOOKUP(F322,[6]毕教同事分值收集!$B:$M,12,0)</f>
        <v>-60</v>
      </c>
      <c r="AH322" s="54">
        <v>0</v>
      </c>
      <c r="AI322" s="54">
        <v>0</v>
      </c>
      <c r="AJ322" s="54">
        <v>0</v>
      </c>
      <c r="AK322" s="54">
        <v>0</v>
      </c>
      <c r="AL322" s="54">
        <v>0</v>
      </c>
      <c r="AM322" s="58">
        <f t="shared" si="30"/>
        <v>885</v>
      </c>
      <c r="AN322" s="54" t="str">
        <f>VLOOKUP(H322,'[2]最终 公布版'!$F:$AL,33,0)</f>
        <v>麻醉科</v>
      </c>
      <c r="AO322" s="59">
        <f>SUMPRODUCT(($AN$4:$AN$1113=AN322)*($AM$4:$AM$1113&gt;AM322))+1</f>
        <v>4</v>
      </c>
      <c r="AP322" s="11">
        <f>COUNTIF(AN:AN,AN322)</f>
        <v>65</v>
      </c>
      <c r="AQ322" s="60">
        <f t="shared" si="25"/>
        <v>0.0615384615384615</v>
      </c>
      <c r="AR322" s="11">
        <f t="shared" si="26"/>
        <v>1.5</v>
      </c>
      <c r="AS322" s="61">
        <v>1200</v>
      </c>
      <c r="AT322" s="62">
        <f>VLOOKUP(F322,[9]毕教同事分值收集!B:Y,24,0)</f>
        <v>21</v>
      </c>
      <c r="AU322" s="63">
        <f t="shared" si="27"/>
        <v>1800</v>
      </c>
      <c r="AV322" s="63">
        <f t="shared" si="28"/>
        <v>1800</v>
      </c>
      <c r="AW322" s="63">
        <v>0</v>
      </c>
      <c r="AX322" s="63">
        <f t="shared" si="29"/>
        <v>1800</v>
      </c>
      <c r="AY322" s="65">
        <v>21</v>
      </c>
    </row>
    <row r="323" spans="1:51">
      <c r="A323" s="4"/>
      <c r="B323" s="4"/>
      <c r="C323" s="5" t="s">
        <v>197</v>
      </c>
      <c r="D323" s="6">
        <v>317</v>
      </c>
      <c r="E323" s="15" t="s">
        <v>473</v>
      </c>
      <c r="F323" s="8" t="str">
        <f>VLOOKUP(E323,[1]需科室上报名单!$A:$B,2,0)</f>
        <v>7AK368</v>
      </c>
      <c r="G323" s="6" t="str">
        <f>VLOOKUP(F323,[3]需科室上报名单!$B:$I,8,0)</f>
        <v>规培研究生</v>
      </c>
      <c r="H323" s="8" t="str">
        <f>VLOOKUP(F323,[3]需科室上报名单!$B:$D,3,0)</f>
        <v>麻醉科</v>
      </c>
      <c r="I323" s="8" t="str">
        <f>VLOOKUP(F323,[3]需科室上报名单!$B:$F,5,0)</f>
        <v>2020年</v>
      </c>
      <c r="J323" s="29"/>
      <c r="K323" s="6" t="s">
        <v>106</v>
      </c>
      <c r="L323" s="6">
        <v>0</v>
      </c>
      <c r="M323" s="6">
        <v>0</v>
      </c>
      <c r="N323" s="36">
        <v>0</v>
      </c>
      <c r="O323" s="6">
        <v>160</v>
      </c>
      <c r="P323" s="30">
        <v>0</v>
      </c>
      <c r="Q323" s="30">
        <v>4</v>
      </c>
      <c r="R323" s="30">
        <v>1</v>
      </c>
      <c r="S323" s="30">
        <v>0</v>
      </c>
      <c r="T323" s="30">
        <v>0</v>
      </c>
      <c r="U323" s="43">
        <v>100</v>
      </c>
      <c r="V323" s="44">
        <f>VLOOKUP(F323,[9]毕教同事分值收集!B:X,23,0)</f>
        <v>100</v>
      </c>
      <c r="W323" s="44">
        <v>10</v>
      </c>
      <c r="X323" s="44">
        <v>80</v>
      </c>
      <c r="Y323" s="44">
        <v>60</v>
      </c>
      <c r="Z323" s="44">
        <v>60</v>
      </c>
      <c r="AA323" s="53">
        <v>0</v>
      </c>
      <c r="AB323" s="54">
        <f>VLOOKUP(F323,[9]毕教同事分值收集!B:R,17,0)</f>
        <v>100</v>
      </c>
      <c r="AC323" s="54">
        <f>VLOOKUP(F323,[9]毕教同事分值收集!B:T,19,0)</f>
        <v>150</v>
      </c>
      <c r="AD323" s="54">
        <f>VLOOKUP(F323,[9]毕教同事分值收集!B:V,21,0)</f>
        <v>100</v>
      </c>
      <c r="AE323" s="54">
        <f>VLOOKUP(F323,[9]毕教同事分值收集!B:Q,16,0)</f>
        <v>0</v>
      </c>
      <c r="AF323" s="54">
        <f>VLOOKUP(F323,[9]毕教同事分值收集!B:P,15,0)</f>
        <v>0</v>
      </c>
      <c r="AG323" s="54">
        <f>VLOOKUP(F323,[6]毕教同事分值收集!$B:$M,12,0)</f>
        <v>-40</v>
      </c>
      <c r="AH323" s="54">
        <v>0</v>
      </c>
      <c r="AI323" s="54">
        <v>0</v>
      </c>
      <c r="AJ323" s="54">
        <v>0</v>
      </c>
      <c r="AK323" s="54">
        <v>0</v>
      </c>
      <c r="AL323" s="54">
        <v>0</v>
      </c>
      <c r="AM323" s="58">
        <f t="shared" si="30"/>
        <v>880</v>
      </c>
      <c r="AN323" s="54" t="str">
        <f>VLOOKUP(H323,'[2]最终 公布版'!$F:$AL,33,0)</f>
        <v>麻醉科</v>
      </c>
      <c r="AO323" s="59">
        <f>SUMPRODUCT(($AN$4:$AN$1113=AN323)*($AM$4:$AM$1113&gt;AM323))+1</f>
        <v>5</v>
      </c>
      <c r="AP323" s="11">
        <f>COUNTIF(AN:AN,AN323)</f>
        <v>65</v>
      </c>
      <c r="AQ323" s="60">
        <f t="shared" si="25"/>
        <v>0.0769230769230769</v>
      </c>
      <c r="AR323" s="11">
        <f t="shared" si="26"/>
        <v>1.5</v>
      </c>
      <c r="AS323" s="61">
        <v>1200</v>
      </c>
      <c r="AT323" s="62">
        <f>VLOOKUP(F323,[9]毕教同事分值收集!B:Y,24,0)</f>
        <v>21</v>
      </c>
      <c r="AU323" s="63">
        <f t="shared" si="27"/>
        <v>1800</v>
      </c>
      <c r="AV323" s="63">
        <f t="shared" si="28"/>
        <v>1800</v>
      </c>
      <c r="AW323" s="63">
        <v>0</v>
      </c>
      <c r="AX323" s="63">
        <f t="shared" si="29"/>
        <v>1800</v>
      </c>
      <c r="AY323" s="65">
        <v>21</v>
      </c>
    </row>
    <row r="324" spans="1:51">
      <c r="A324" s="4"/>
      <c r="B324" s="4"/>
      <c r="C324" s="5" t="s">
        <v>470</v>
      </c>
      <c r="D324" s="6">
        <v>318</v>
      </c>
      <c r="E324" s="9" t="s">
        <v>474</v>
      </c>
      <c r="F324" s="8" t="str">
        <f>VLOOKUP(E324,[1]需科室上报名单!$A:$B,2,0)</f>
        <v>727L31</v>
      </c>
      <c r="G324" s="6" t="s">
        <v>104</v>
      </c>
      <c r="H324" s="8" t="str">
        <f>VLOOKUP(F324,[3]需科室上报名单!$B:$D,3,0)</f>
        <v>麻醉科</v>
      </c>
      <c r="I324" s="8" t="str">
        <f>VLOOKUP(F324,[3]需科室上报名单!$B:$F,5,0)</f>
        <v>2020年</v>
      </c>
      <c r="J324" s="29"/>
      <c r="K324" s="6" t="s">
        <v>106</v>
      </c>
      <c r="L324" s="6">
        <v>0</v>
      </c>
      <c r="M324" s="6">
        <v>0</v>
      </c>
      <c r="N324" s="36">
        <v>0</v>
      </c>
      <c r="O324" s="6">
        <v>160</v>
      </c>
      <c r="P324" s="30">
        <v>2</v>
      </c>
      <c r="Q324" s="36">
        <v>0</v>
      </c>
      <c r="R324" s="30">
        <v>1</v>
      </c>
      <c r="S324" s="30">
        <v>0</v>
      </c>
      <c r="T324" s="30">
        <v>0</v>
      </c>
      <c r="U324" s="43">
        <v>120</v>
      </c>
      <c r="V324" s="44">
        <f>VLOOKUP(F324,[9]毕教同事分值收集!B:X,23,0)</f>
        <v>100</v>
      </c>
      <c r="W324" s="44">
        <v>10</v>
      </c>
      <c r="X324" s="44">
        <v>60</v>
      </c>
      <c r="Y324" s="44">
        <v>60</v>
      </c>
      <c r="Z324" s="44">
        <v>60</v>
      </c>
      <c r="AA324" s="53">
        <v>0</v>
      </c>
      <c r="AB324" s="54">
        <f>VLOOKUP(F324,[9]毕教同事分值收集!B:R,17,0)</f>
        <v>100</v>
      </c>
      <c r="AC324" s="54">
        <f>VLOOKUP(F324,[9]毕教同事分值收集!B:T,19,0)</f>
        <v>150</v>
      </c>
      <c r="AD324" s="54">
        <f>VLOOKUP(F324,[9]毕教同事分值收集!B:V,21,0)</f>
        <v>100</v>
      </c>
      <c r="AE324" s="54">
        <f>VLOOKUP(F324,[9]毕教同事分值收集!B:Q,16,0)</f>
        <v>0</v>
      </c>
      <c r="AF324" s="54">
        <f>VLOOKUP(F324,[9]毕教同事分值收集!B:P,15,0)</f>
        <v>0</v>
      </c>
      <c r="AG324" s="54">
        <f>VLOOKUP(F324,[6]毕教同事分值收集!$B:$M,12,0)</f>
        <v>-40</v>
      </c>
      <c r="AH324" s="54">
        <v>0</v>
      </c>
      <c r="AI324" s="54">
        <v>0</v>
      </c>
      <c r="AJ324" s="54">
        <v>0</v>
      </c>
      <c r="AK324" s="54">
        <v>0</v>
      </c>
      <c r="AL324" s="54">
        <v>0</v>
      </c>
      <c r="AM324" s="58">
        <f t="shared" si="30"/>
        <v>880</v>
      </c>
      <c r="AN324" s="54" t="str">
        <f>VLOOKUP(H324,'[2]最终 公布版'!$F:$AL,33,0)</f>
        <v>麻醉科</v>
      </c>
      <c r="AO324" s="59">
        <f>SUMPRODUCT(($AN$4:$AN$1113=AN324)*($AM$4:$AM$1113&gt;AM324))+1</f>
        <v>5</v>
      </c>
      <c r="AP324" s="11">
        <f>COUNTIF(AN:AN,AN324)</f>
        <v>65</v>
      </c>
      <c r="AQ324" s="60">
        <f t="shared" si="25"/>
        <v>0.0769230769230769</v>
      </c>
      <c r="AR324" s="11">
        <f t="shared" si="26"/>
        <v>1.5</v>
      </c>
      <c r="AS324" s="61">
        <v>1200</v>
      </c>
      <c r="AT324" s="62">
        <f>VLOOKUP(F324,[9]毕教同事分值收集!B:Y,24,0)</f>
        <v>21</v>
      </c>
      <c r="AU324" s="63">
        <f t="shared" si="27"/>
        <v>1800</v>
      </c>
      <c r="AV324" s="63">
        <f t="shared" si="28"/>
        <v>1800</v>
      </c>
      <c r="AW324" s="63">
        <v>0</v>
      </c>
      <c r="AX324" s="63">
        <f t="shared" si="29"/>
        <v>1800</v>
      </c>
      <c r="AY324" s="65">
        <v>21</v>
      </c>
    </row>
    <row r="325" spans="1:51">
      <c r="A325" s="4"/>
      <c r="B325" s="4"/>
      <c r="C325" s="5" t="s">
        <v>470</v>
      </c>
      <c r="D325" s="6">
        <v>322</v>
      </c>
      <c r="E325" s="11" t="s">
        <v>475</v>
      </c>
      <c r="F325" s="8" t="str">
        <f>VLOOKUP(E325,[1]需科室上报名单!$A:$B,2,0)</f>
        <v>7AK371</v>
      </c>
      <c r="G325" s="6" t="str">
        <f>VLOOKUP(F325,[3]需科室上报名单!$B:$I,8,0)</f>
        <v>规培研究生</v>
      </c>
      <c r="H325" s="8" t="str">
        <f>VLOOKUP(F325,[3]需科室上报名单!$B:$D,3,0)</f>
        <v>麻醉科</v>
      </c>
      <c r="I325" s="8" t="str">
        <f>VLOOKUP(F325,[3]需科室上报名单!$B:$F,5,0)</f>
        <v>2020年</v>
      </c>
      <c r="J325" s="29"/>
      <c r="K325" s="6" t="s">
        <v>106</v>
      </c>
      <c r="L325" s="6">
        <v>0</v>
      </c>
      <c r="M325" s="6">
        <v>0</v>
      </c>
      <c r="N325" s="36">
        <v>0</v>
      </c>
      <c r="O325" s="6">
        <v>160</v>
      </c>
      <c r="P325" s="30">
        <v>3</v>
      </c>
      <c r="Q325" s="36">
        <v>0</v>
      </c>
      <c r="R325" s="30">
        <v>2</v>
      </c>
      <c r="S325" s="30">
        <v>0</v>
      </c>
      <c r="T325" s="30">
        <v>0</v>
      </c>
      <c r="U325" s="43">
        <v>190</v>
      </c>
      <c r="V325" s="44">
        <f>VLOOKUP(F325,[9]毕教同事分值收集!B:X,23,0)</f>
        <v>100</v>
      </c>
      <c r="W325" s="44">
        <v>10</v>
      </c>
      <c r="X325" s="44">
        <v>20</v>
      </c>
      <c r="Y325" s="44">
        <v>0</v>
      </c>
      <c r="Z325" s="44">
        <v>60</v>
      </c>
      <c r="AA325" s="53">
        <v>0</v>
      </c>
      <c r="AB325" s="54">
        <f>VLOOKUP(F325,[9]毕教同事分值收集!B:R,17,0)</f>
        <v>100</v>
      </c>
      <c r="AC325" s="54">
        <f>VLOOKUP(F325,[9]毕教同事分值收集!B:T,19,0)</f>
        <v>150</v>
      </c>
      <c r="AD325" s="54">
        <f>VLOOKUP(F325,[9]毕教同事分值收集!B:V,21,0)</f>
        <v>100</v>
      </c>
      <c r="AE325" s="54">
        <f>VLOOKUP(F325,[9]毕教同事分值收集!B:Q,16,0)</f>
        <v>0</v>
      </c>
      <c r="AF325" s="54">
        <f>VLOOKUP(F325,[9]毕教同事分值收集!B:P,15,0)</f>
        <v>0</v>
      </c>
      <c r="AG325" s="54">
        <f>VLOOKUP(F325,[6]毕教同事分值收集!$B:$M,12,0)</f>
        <v>-20</v>
      </c>
      <c r="AH325" s="54">
        <v>0</v>
      </c>
      <c r="AI325" s="54">
        <v>0</v>
      </c>
      <c r="AJ325" s="54">
        <v>0</v>
      </c>
      <c r="AK325" s="54">
        <v>0</v>
      </c>
      <c r="AL325" s="54">
        <v>0</v>
      </c>
      <c r="AM325" s="58">
        <f t="shared" si="30"/>
        <v>870</v>
      </c>
      <c r="AN325" s="54" t="str">
        <f>VLOOKUP(H325,'[2]最终 公布版'!$F:$AL,33,0)</f>
        <v>麻醉科</v>
      </c>
      <c r="AO325" s="59">
        <f>SUMPRODUCT(($AN$4:$AN$1113=AN325)*($AM$4:$AM$1113&gt;AM325))+1</f>
        <v>7</v>
      </c>
      <c r="AP325" s="11">
        <f>COUNTIF(AN:AN,AN325)</f>
        <v>65</v>
      </c>
      <c r="AQ325" s="60">
        <f t="shared" si="25"/>
        <v>0.107692307692308</v>
      </c>
      <c r="AR325" s="11">
        <f t="shared" si="26"/>
        <v>1.25</v>
      </c>
      <c r="AS325" s="61">
        <v>1200</v>
      </c>
      <c r="AT325" s="62">
        <f>VLOOKUP(F325,[9]毕教同事分值收集!B:Y,24,0)</f>
        <v>21</v>
      </c>
      <c r="AU325" s="63">
        <f t="shared" si="27"/>
        <v>1500</v>
      </c>
      <c r="AV325" s="63">
        <f t="shared" si="28"/>
        <v>1500</v>
      </c>
      <c r="AW325" s="63">
        <v>0</v>
      </c>
      <c r="AX325" s="63">
        <f t="shared" si="29"/>
        <v>1500</v>
      </c>
      <c r="AY325" s="65">
        <v>21</v>
      </c>
    </row>
    <row r="326" spans="1:51">
      <c r="A326" s="4"/>
      <c r="B326" s="4"/>
      <c r="C326" s="5" t="s">
        <v>289</v>
      </c>
      <c r="D326" s="6">
        <v>323</v>
      </c>
      <c r="E326" s="19" t="s">
        <v>476</v>
      </c>
      <c r="F326" s="8" t="str">
        <f>VLOOKUP(E326,[1]需科室上报名单!$A:$B,2,0)</f>
        <v>7AM306</v>
      </c>
      <c r="G326" s="6" t="str">
        <f>VLOOKUP(F326,[3]需科室上报名单!$B:$I,8,0)</f>
        <v>规培研究生</v>
      </c>
      <c r="H326" s="8" t="str">
        <f>VLOOKUP(F326,[3]需科室上报名单!$B:$D,3,0)</f>
        <v>麻醉科</v>
      </c>
      <c r="I326" s="8" t="str">
        <f>VLOOKUP(F326,[3]需科室上报名单!$B:$F,5,0)</f>
        <v>2021年</v>
      </c>
      <c r="J326" s="31"/>
      <c r="K326" s="6" t="s">
        <v>106</v>
      </c>
      <c r="L326" s="6">
        <v>0</v>
      </c>
      <c r="M326" s="6">
        <v>0</v>
      </c>
      <c r="N326" s="6">
        <v>0</v>
      </c>
      <c r="O326" s="6">
        <v>160</v>
      </c>
      <c r="P326" s="6">
        <v>0</v>
      </c>
      <c r="Q326" s="30">
        <v>2</v>
      </c>
      <c r="R326" s="30">
        <v>1</v>
      </c>
      <c r="S326" s="30">
        <v>0</v>
      </c>
      <c r="T326" s="30">
        <v>0</v>
      </c>
      <c r="U326" s="43">
        <v>60</v>
      </c>
      <c r="V326" s="44">
        <f>VLOOKUP(F326,[9]毕教同事分值收集!B:X,23,0)</f>
        <v>100</v>
      </c>
      <c r="W326" s="49">
        <v>10</v>
      </c>
      <c r="X326" s="49">
        <v>60</v>
      </c>
      <c r="Y326" s="49">
        <v>90</v>
      </c>
      <c r="Z326" s="49">
        <v>30</v>
      </c>
      <c r="AA326" s="49">
        <v>0</v>
      </c>
      <c r="AB326" s="54">
        <f>VLOOKUP(F326,[9]毕教同事分值收集!B:R,17,0)</f>
        <v>100</v>
      </c>
      <c r="AC326" s="54">
        <f>VLOOKUP(F326,[9]毕教同事分值收集!B:T,19,0)</f>
        <v>150</v>
      </c>
      <c r="AD326" s="54">
        <f>VLOOKUP(F326,[9]毕教同事分值收集!B:V,21,0)</f>
        <v>100</v>
      </c>
      <c r="AE326" s="54">
        <f>VLOOKUP(F326,[9]毕教同事分值收集!B:Q,16,0)</f>
        <v>0</v>
      </c>
      <c r="AF326" s="54">
        <f>VLOOKUP(F326,[9]毕教同事分值收集!B:P,15,0)</f>
        <v>20</v>
      </c>
      <c r="AG326" s="54">
        <f>VLOOKUP(F326,[6]毕教同事分值收集!$B:$M,12,0)</f>
        <v>-20</v>
      </c>
      <c r="AH326" s="54">
        <v>0</v>
      </c>
      <c r="AI326" s="54">
        <v>0</v>
      </c>
      <c r="AJ326" s="54">
        <v>0</v>
      </c>
      <c r="AK326" s="54">
        <v>0</v>
      </c>
      <c r="AL326" s="54">
        <v>0</v>
      </c>
      <c r="AM326" s="58">
        <f t="shared" si="30"/>
        <v>860</v>
      </c>
      <c r="AN326" s="54" t="str">
        <f>VLOOKUP(H326,'[2]最终 公布版'!$F:$AL,33,0)</f>
        <v>麻醉科</v>
      </c>
      <c r="AO326" s="59">
        <f>SUMPRODUCT(($AN$4:$AN$1113=AN326)*($AM$4:$AM$1113&gt;AM326))+1</f>
        <v>8</v>
      </c>
      <c r="AP326" s="11">
        <f>COUNTIF(AN:AN,AN326)</f>
        <v>65</v>
      </c>
      <c r="AQ326" s="60">
        <f t="shared" ref="AQ326:AQ389" si="31">AO326/AP326</f>
        <v>0.123076923076923</v>
      </c>
      <c r="AR326" s="11">
        <f t="shared" ref="AR326:AR389" si="32">IF(AQ326&lt;=10%,1.5,(IF(AQ326&lt;=40%,1.25,IF(AQ326&lt;=60%,1,IF(AQ326&lt;90%,0.75,0.5)))))</f>
        <v>1.25</v>
      </c>
      <c r="AS326" s="61">
        <v>1200</v>
      </c>
      <c r="AT326" s="62">
        <f>VLOOKUP(F326,[9]毕教同事分值收集!B:Y,24,0)</f>
        <v>21</v>
      </c>
      <c r="AU326" s="63">
        <f t="shared" ref="AU326:AU389" si="33">AS326*AR326*(AT326/AY326)</f>
        <v>1500</v>
      </c>
      <c r="AV326" s="63">
        <f t="shared" ref="AV326:AV389" si="34">ROUND(AU326,0)</f>
        <v>1500</v>
      </c>
      <c r="AW326" s="63">
        <v>0</v>
      </c>
      <c r="AX326" s="63">
        <f t="shared" ref="AX326:AX389" si="35">AV326+AW326</f>
        <v>1500</v>
      </c>
      <c r="AY326" s="65">
        <v>21</v>
      </c>
    </row>
    <row r="327" spans="1:51">
      <c r="A327" s="4"/>
      <c r="B327" s="4"/>
      <c r="C327" s="5" t="s">
        <v>133</v>
      </c>
      <c r="D327" s="6">
        <v>326</v>
      </c>
      <c r="E327" s="6" t="s">
        <v>477</v>
      </c>
      <c r="F327" s="8" t="str">
        <f>VLOOKUP(E327,[1]需科室上报名单!$A:$B,2,0)</f>
        <v>7AK373</v>
      </c>
      <c r="G327" s="6" t="str">
        <f>VLOOKUP(F327,[3]需科室上报名单!$B:$I,8,0)</f>
        <v>规培研究生</v>
      </c>
      <c r="H327" s="6" t="s">
        <v>289</v>
      </c>
      <c r="I327" s="8" t="str">
        <f>VLOOKUP(F327,[3]需科室上报名单!$B:$F,5,0)</f>
        <v>2020年</v>
      </c>
      <c r="J327" s="29"/>
      <c r="K327" s="6" t="s">
        <v>106</v>
      </c>
      <c r="L327" s="6">
        <v>0</v>
      </c>
      <c r="M327" s="6">
        <v>0</v>
      </c>
      <c r="N327" s="6">
        <v>0</v>
      </c>
      <c r="O327" s="6">
        <v>160</v>
      </c>
      <c r="P327" s="30">
        <v>0</v>
      </c>
      <c r="Q327" s="30">
        <v>2</v>
      </c>
      <c r="R327" s="30">
        <v>6</v>
      </c>
      <c r="S327" s="30">
        <v>0</v>
      </c>
      <c r="T327" s="30">
        <v>1</v>
      </c>
      <c r="U327" s="43">
        <v>185</v>
      </c>
      <c r="V327" s="44">
        <f>VLOOKUP(F327,[9]毕教同事分值收集!B:X,23,0)</f>
        <v>100</v>
      </c>
      <c r="W327" s="44">
        <v>0</v>
      </c>
      <c r="X327" s="44">
        <v>80</v>
      </c>
      <c r="Y327" s="44">
        <v>30</v>
      </c>
      <c r="Z327" s="44">
        <v>30</v>
      </c>
      <c r="AA327" s="53">
        <v>20</v>
      </c>
      <c r="AB327" s="54">
        <f>VLOOKUP(F327,[9]毕教同事分值收集!B:R,17,0)</f>
        <v>100</v>
      </c>
      <c r="AC327" s="54">
        <f>VLOOKUP(F327,[9]毕教同事分值收集!B:T,19,0)</f>
        <v>150</v>
      </c>
      <c r="AD327" s="54">
        <f>VLOOKUP(F327,[9]毕教同事分值收集!B:V,21,0)</f>
        <v>0</v>
      </c>
      <c r="AE327" s="54">
        <f>VLOOKUP(F327,[9]毕教同事分值收集!B:Q,16,0)</f>
        <v>0</v>
      </c>
      <c r="AF327" s="54">
        <f>VLOOKUP(F327,[9]毕教同事分值收集!B:P,15,0)</f>
        <v>0</v>
      </c>
      <c r="AG327" s="54">
        <f>VLOOKUP(F327,[6]毕教同事分值收集!$B:$M,12,0)</f>
        <v>0</v>
      </c>
      <c r="AH327" s="54">
        <v>0</v>
      </c>
      <c r="AI327" s="54">
        <v>0</v>
      </c>
      <c r="AJ327" s="54">
        <v>0</v>
      </c>
      <c r="AK327" s="54">
        <v>0</v>
      </c>
      <c r="AL327" s="54">
        <v>0</v>
      </c>
      <c r="AM327" s="58">
        <f t="shared" si="30"/>
        <v>855</v>
      </c>
      <c r="AN327" s="54" t="str">
        <f>VLOOKUP(H327,'[2]最终 公布版'!$F:$AL,33,0)</f>
        <v>麻醉科</v>
      </c>
      <c r="AO327" s="59">
        <f>SUMPRODUCT(($AN$4:$AN$1113=AN327)*($AM$4:$AM$1113&gt;AM327))+1</f>
        <v>9</v>
      </c>
      <c r="AP327" s="11">
        <f>COUNTIF(AN:AN,AN327)</f>
        <v>65</v>
      </c>
      <c r="AQ327" s="60">
        <f t="shared" si="31"/>
        <v>0.138461538461538</v>
      </c>
      <c r="AR327" s="11">
        <f t="shared" si="32"/>
        <v>1.25</v>
      </c>
      <c r="AS327" s="61">
        <v>1200</v>
      </c>
      <c r="AT327" s="62">
        <f>VLOOKUP(F327,[9]毕教同事分值收集!B:Y,24,0)</f>
        <v>21</v>
      </c>
      <c r="AU327" s="63">
        <f t="shared" si="33"/>
        <v>1500</v>
      </c>
      <c r="AV327" s="63">
        <f t="shared" si="34"/>
        <v>1500</v>
      </c>
      <c r="AW327" s="63">
        <v>0</v>
      </c>
      <c r="AX327" s="63">
        <f t="shared" si="35"/>
        <v>1500</v>
      </c>
      <c r="AY327" s="65">
        <v>21</v>
      </c>
    </row>
    <row r="328" spans="1:51">
      <c r="A328" s="4"/>
      <c r="B328" s="4"/>
      <c r="C328" s="5" t="s">
        <v>192</v>
      </c>
      <c r="D328" s="6">
        <v>320</v>
      </c>
      <c r="E328" s="10" t="s">
        <v>478</v>
      </c>
      <c r="F328" s="8">
        <f>VLOOKUP(E328,[1]需科室上报名单!$A:$B,2,0)</f>
        <v>122007</v>
      </c>
      <c r="G328" s="6" t="s">
        <v>104</v>
      </c>
      <c r="H328" s="8" t="str">
        <f>VLOOKUP(F328,[3]需科室上报名单!$B:$D,3,0)</f>
        <v>麻醉科</v>
      </c>
      <c r="I328" s="8" t="str">
        <f>VLOOKUP(F328,[3]需科室上报名单!$B:$F,5,0)</f>
        <v>2022年</v>
      </c>
      <c r="J328" s="121"/>
      <c r="K328" s="71" t="s">
        <v>106</v>
      </c>
      <c r="L328" s="36">
        <v>0</v>
      </c>
      <c r="M328" s="36">
        <v>0</v>
      </c>
      <c r="N328" s="36">
        <v>0</v>
      </c>
      <c r="O328" s="36">
        <v>160</v>
      </c>
      <c r="P328" s="36">
        <v>0</v>
      </c>
      <c r="Q328" s="36">
        <v>3</v>
      </c>
      <c r="R328" s="36">
        <v>1</v>
      </c>
      <c r="S328" s="36">
        <v>1</v>
      </c>
      <c r="T328" s="36">
        <v>1</v>
      </c>
      <c r="U328" s="75">
        <v>130</v>
      </c>
      <c r="V328" s="44">
        <f>VLOOKUP(F328,[9]毕教同事分值收集!B:X,23,0)</f>
        <v>100</v>
      </c>
      <c r="W328" s="76">
        <v>10</v>
      </c>
      <c r="X328" s="76">
        <v>40</v>
      </c>
      <c r="Y328" s="76">
        <v>60</v>
      </c>
      <c r="Z328" s="76">
        <v>60</v>
      </c>
      <c r="AA328" s="82">
        <v>0</v>
      </c>
      <c r="AB328" s="54">
        <f>VLOOKUP(F328,[9]毕教同事分值收集!B:R,17,0)</f>
        <v>100</v>
      </c>
      <c r="AC328" s="54">
        <f>VLOOKUP(F328,[9]毕教同事分值收集!B:T,19,0)</f>
        <v>150</v>
      </c>
      <c r="AD328" s="54">
        <f>VLOOKUP(F328,[9]毕教同事分值收集!B:V,21,0)</f>
        <v>100</v>
      </c>
      <c r="AE328" s="54">
        <f>VLOOKUP(F328,[9]毕教同事分值收集!B:Q,16,0)</f>
        <v>0</v>
      </c>
      <c r="AF328" s="54">
        <f>VLOOKUP(F328,[9]毕教同事分值收集!B:P,15,0)</f>
        <v>0</v>
      </c>
      <c r="AG328" s="54">
        <f>VLOOKUP(F328,[6]毕教同事分值收集!$B:$M,12,0)</f>
        <v>-60</v>
      </c>
      <c r="AH328" s="54">
        <v>0</v>
      </c>
      <c r="AI328" s="54">
        <v>0</v>
      </c>
      <c r="AJ328" s="54">
        <v>0</v>
      </c>
      <c r="AK328" s="54">
        <v>0</v>
      </c>
      <c r="AL328" s="54">
        <v>0</v>
      </c>
      <c r="AM328" s="58">
        <f t="shared" si="30"/>
        <v>850</v>
      </c>
      <c r="AN328" s="54" t="str">
        <f>VLOOKUP(H328,'[2]最终 公布版'!$F:$AL,33,0)</f>
        <v>麻醉科</v>
      </c>
      <c r="AO328" s="59">
        <f>SUMPRODUCT(($AN$4:$AN$1113=AN328)*($AM$4:$AM$1113&gt;AM328))+1</f>
        <v>10</v>
      </c>
      <c r="AP328" s="11">
        <f>COUNTIF(AN:AN,AN328)</f>
        <v>65</v>
      </c>
      <c r="AQ328" s="60">
        <f t="shared" si="31"/>
        <v>0.153846153846154</v>
      </c>
      <c r="AR328" s="11">
        <f t="shared" si="32"/>
        <v>1.25</v>
      </c>
      <c r="AS328" s="61">
        <v>1200</v>
      </c>
      <c r="AT328" s="62">
        <f>VLOOKUP(F328,[9]毕教同事分值收集!B:Y,24,0)</f>
        <v>21</v>
      </c>
      <c r="AU328" s="63">
        <f t="shared" si="33"/>
        <v>1500</v>
      </c>
      <c r="AV328" s="63">
        <f t="shared" si="34"/>
        <v>1500</v>
      </c>
      <c r="AW328" s="63">
        <v>0</v>
      </c>
      <c r="AX328" s="63">
        <f t="shared" si="35"/>
        <v>1500</v>
      </c>
      <c r="AY328" s="65">
        <v>21</v>
      </c>
    </row>
    <row r="329" spans="1:51">
      <c r="A329" s="4"/>
      <c r="B329" s="4"/>
      <c r="C329" s="5" t="s">
        <v>133</v>
      </c>
      <c r="D329" s="6">
        <v>325</v>
      </c>
      <c r="E329" s="6" t="s">
        <v>479</v>
      </c>
      <c r="F329" s="8" t="str">
        <f>VLOOKUP(E329,[1]需科室上报名单!$A:$B,2,0)</f>
        <v>7AM303</v>
      </c>
      <c r="G329" s="6" t="str">
        <f>VLOOKUP(F329,[3]需科室上报名单!$B:$I,8,0)</f>
        <v>规培研究生</v>
      </c>
      <c r="H329" s="6" t="s">
        <v>289</v>
      </c>
      <c r="I329" s="8" t="str">
        <f>VLOOKUP(F329,[3]需科室上报名单!$B:$F,5,0)</f>
        <v>2021年</v>
      </c>
      <c r="J329" s="29"/>
      <c r="K329" s="6" t="s">
        <v>106</v>
      </c>
      <c r="L329" s="6">
        <v>0</v>
      </c>
      <c r="M329" s="6">
        <v>0</v>
      </c>
      <c r="N329" s="6">
        <v>0</v>
      </c>
      <c r="O329" s="6">
        <v>120</v>
      </c>
      <c r="P329" s="30">
        <v>0</v>
      </c>
      <c r="Q329" s="30">
        <v>4</v>
      </c>
      <c r="R329" s="30">
        <v>6</v>
      </c>
      <c r="S329" s="30">
        <v>0</v>
      </c>
      <c r="T329" s="30">
        <v>0</v>
      </c>
      <c r="U329" s="43">
        <v>200</v>
      </c>
      <c r="V329" s="44">
        <f>VLOOKUP(F329,[9]毕教同事分值收集!B:X,23,0)</f>
        <v>100</v>
      </c>
      <c r="W329" s="44">
        <v>10</v>
      </c>
      <c r="X329" s="44">
        <v>60</v>
      </c>
      <c r="Y329" s="44">
        <v>0</v>
      </c>
      <c r="Z329" s="44">
        <v>30</v>
      </c>
      <c r="AA329" s="53">
        <v>0</v>
      </c>
      <c r="AB329" s="54">
        <f>VLOOKUP(F329,[9]毕教同事分值收集!B:R,17,0)</f>
        <v>100</v>
      </c>
      <c r="AC329" s="54">
        <f>VLOOKUP(F329,[9]毕教同事分值收集!B:T,19,0)</f>
        <v>150</v>
      </c>
      <c r="AD329" s="54">
        <f>VLOOKUP(F329,[9]毕教同事分值收集!B:V,21,0)</f>
        <v>100</v>
      </c>
      <c r="AE329" s="54">
        <f>VLOOKUP(F329,[9]毕教同事分值收集!B:Q,16,0)</f>
        <v>0</v>
      </c>
      <c r="AF329" s="54">
        <f>VLOOKUP(F329,[9]毕教同事分值收集!B:P,15,0)</f>
        <v>0</v>
      </c>
      <c r="AG329" s="54">
        <f>VLOOKUP(F329,[6]毕教同事分值收集!$B:$M,12,0)</f>
        <v>-20</v>
      </c>
      <c r="AH329" s="54">
        <v>0</v>
      </c>
      <c r="AI329" s="54">
        <v>0</v>
      </c>
      <c r="AJ329" s="54">
        <v>0</v>
      </c>
      <c r="AK329" s="54">
        <v>0</v>
      </c>
      <c r="AL329" s="54">
        <v>0</v>
      </c>
      <c r="AM329" s="58">
        <f t="shared" si="30"/>
        <v>850</v>
      </c>
      <c r="AN329" s="54" t="str">
        <f>VLOOKUP(H329,'[2]最终 公布版'!$F:$AL,33,0)</f>
        <v>麻醉科</v>
      </c>
      <c r="AO329" s="59">
        <f>SUMPRODUCT(($AN$4:$AN$1113=AN329)*($AM$4:$AM$1113&gt;AM329))+1</f>
        <v>10</v>
      </c>
      <c r="AP329" s="11">
        <f>COUNTIF(AN:AN,AN329)</f>
        <v>65</v>
      </c>
      <c r="AQ329" s="60">
        <f t="shared" si="31"/>
        <v>0.153846153846154</v>
      </c>
      <c r="AR329" s="11">
        <f t="shared" si="32"/>
        <v>1.25</v>
      </c>
      <c r="AS329" s="61">
        <v>1200</v>
      </c>
      <c r="AT329" s="62">
        <f>VLOOKUP(F329,[9]毕教同事分值收集!B:Y,24,0)</f>
        <v>21</v>
      </c>
      <c r="AU329" s="63">
        <f t="shared" si="33"/>
        <v>1500</v>
      </c>
      <c r="AV329" s="63">
        <f t="shared" si="34"/>
        <v>1500</v>
      </c>
      <c r="AW329" s="63">
        <v>0</v>
      </c>
      <c r="AX329" s="63">
        <f t="shared" si="35"/>
        <v>1500</v>
      </c>
      <c r="AY329" s="65">
        <v>21</v>
      </c>
    </row>
    <row r="330" spans="1:51">
      <c r="A330" s="4"/>
      <c r="B330" s="4"/>
      <c r="C330" s="5" t="s">
        <v>133</v>
      </c>
      <c r="D330" s="6">
        <v>321</v>
      </c>
      <c r="E330" s="6" t="s">
        <v>480</v>
      </c>
      <c r="F330" s="8" t="str">
        <f>VLOOKUP(E330,[1]需科室上报名单!$A:$B,2,0)</f>
        <v>7AK022</v>
      </c>
      <c r="G330" s="6" t="str">
        <f>VLOOKUP(F330,[3]需科室上报名单!$B:$I,8,0)</f>
        <v>规培研究生</v>
      </c>
      <c r="H330" s="6" t="s">
        <v>289</v>
      </c>
      <c r="I330" s="8" t="str">
        <f>VLOOKUP(F330,[3]需科室上报名单!$B:$F,5,0)</f>
        <v>2020年</v>
      </c>
      <c r="J330" s="29"/>
      <c r="K330" s="6" t="s">
        <v>106</v>
      </c>
      <c r="L330" s="6">
        <v>0</v>
      </c>
      <c r="M330" s="6">
        <v>0</v>
      </c>
      <c r="N330" s="6">
        <v>0</v>
      </c>
      <c r="O330" s="6">
        <v>160</v>
      </c>
      <c r="P330" s="30">
        <v>0</v>
      </c>
      <c r="Q330" s="30">
        <v>4</v>
      </c>
      <c r="R330" s="30">
        <v>5</v>
      </c>
      <c r="S330" s="30">
        <v>1</v>
      </c>
      <c r="T330" s="30">
        <v>0</v>
      </c>
      <c r="U330" s="43">
        <v>205</v>
      </c>
      <c r="V330" s="44">
        <f>VLOOKUP(F330,[9]毕教同事分值收集!B:X,23,0)</f>
        <v>100</v>
      </c>
      <c r="W330" s="44">
        <v>10</v>
      </c>
      <c r="X330" s="44">
        <v>80</v>
      </c>
      <c r="Y330" s="44">
        <v>60</v>
      </c>
      <c r="Z330" s="44">
        <v>30</v>
      </c>
      <c r="AA330" s="53">
        <v>0</v>
      </c>
      <c r="AB330" s="54">
        <f>VLOOKUP(F330,[9]毕教同事分值收集!B:R,17,0)</f>
        <v>100</v>
      </c>
      <c r="AC330" s="54">
        <f>VLOOKUP(F330,[9]毕教同事分值收集!B:T,19,0)</f>
        <v>150</v>
      </c>
      <c r="AD330" s="54">
        <f>VLOOKUP(F330,[9]毕教同事分值收集!B:V,21,0)</f>
        <v>0</v>
      </c>
      <c r="AE330" s="54">
        <f>VLOOKUP(F330,[9]毕教同事分值收集!B:Q,16,0)</f>
        <v>0</v>
      </c>
      <c r="AF330" s="54">
        <f>VLOOKUP(F330,[9]毕教同事分值收集!B:P,15,0)</f>
        <v>0</v>
      </c>
      <c r="AG330" s="54">
        <f>VLOOKUP(F330,[6]毕教同事分值收集!$B:$M,12,0)</f>
        <v>-60</v>
      </c>
      <c r="AH330" s="54">
        <v>0</v>
      </c>
      <c r="AI330" s="54">
        <v>0</v>
      </c>
      <c r="AJ330" s="54">
        <v>0</v>
      </c>
      <c r="AK330" s="54">
        <v>0</v>
      </c>
      <c r="AL330" s="54">
        <v>0</v>
      </c>
      <c r="AM330" s="58">
        <f t="shared" si="30"/>
        <v>835</v>
      </c>
      <c r="AN330" s="54" t="str">
        <f>VLOOKUP(H330,'[2]最终 公布版'!$F:$AL,33,0)</f>
        <v>麻醉科</v>
      </c>
      <c r="AO330" s="59">
        <f>SUMPRODUCT(($AN$4:$AN$1113=AN330)*($AM$4:$AM$1113&gt;AM330))+1</f>
        <v>12</v>
      </c>
      <c r="AP330" s="11">
        <f>COUNTIF(AN:AN,AN330)</f>
        <v>65</v>
      </c>
      <c r="AQ330" s="60">
        <f t="shared" si="31"/>
        <v>0.184615384615385</v>
      </c>
      <c r="AR330" s="11">
        <f t="shared" si="32"/>
        <v>1.25</v>
      </c>
      <c r="AS330" s="61">
        <v>1200</v>
      </c>
      <c r="AT330" s="62">
        <f>VLOOKUP(F330,[9]毕教同事分值收集!B:Y,24,0)</f>
        <v>21</v>
      </c>
      <c r="AU330" s="63">
        <f t="shared" si="33"/>
        <v>1500</v>
      </c>
      <c r="AV330" s="63">
        <f t="shared" si="34"/>
        <v>1500</v>
      </c>
      <c r="AW330" s="63">
        <v>0</v>
      </c>
      <c r="AX330" s="63">
        <f t="shared" si="35"/>
        <v>1500</v>
      </c>
      <c r="AY330" s="65">
        <v>21</v>
      </c>
    </row>
    <row r="331" spans="1:51">
      <c r="A331" s="4"/>
      <c r="B331" s="4"/>
      <c r="C331" s="5" t="s">
        <v>133</v>
      </c>
      <c r="D331" s="6">
        <v>328</v>
      </c>
      <c r="E331" s="6" t="s">
        <v>481</v>
      </c>
      <c r="F331" s="8" t="str">
        <f>VLOOKUP(E331,[1]需科室上报名单!$A:$B,2,0)</f>
        <v>7AK375</v>
      </c>
      <c r="G331" s="6" t="str">
        <f>VLOOKUP(F331,[3]需科室上报名单!$B:$I,8,0)</f>
        <v>规培研究生</v>
      </c>
      <c r="H331" s="6" t="s">
        <v>289</v>
      </c>
      <c r="I331" s="8" t="str">
        <f>VLOOKUP(F331,[3]需科室上报名单!$B:$F,5,0)</f>
        <v>2020年</v>
      </c>
      <c r="J331" s="29"/>
      <c r="K331" s="6" t="s">
        <v>106</v>
      </c>
      <c r="L331" s="6">
        <v>0</v>
      </c>
      <c r="M331" s="6">
        <v>0</v>
      </c>
      <c r="N331" s="6">
        <v>0</v>
      </c>
      <c r="O331" s="6">
        <v>160</v>
      </c>
      <c r="P331" s="30">
        <v>0</v>
      </c>
      <c r="Q331" s="30">
        <v>2</v>
      </c>
      <c r="R331" s="30">
        <v>5</v>
      </c>
      <c r="S331" s="30">
        <v>1</v>
      </c>
      <c r="T331" s="30">
        <v>0</v>
      </c>
      <c r="U331" s="43">
        <v>165</v>
      </c>
      <c r="V331" s="44">
        <f>VLOOKUP(F331,[9]毕教同事分值收集!B:X,23,0)</f>
        <v>100</v>
      </c>
      <c r="W331" s="44">
        <v>0</v>
      </c>
      <c r="X331" s="44">
        <v>0</v>
      </c>
      <c r="Y331" s="44">
        <v>30</v>
      </c>
      <c r="Z331" s="44">
        <v>30</v>
      </c>
      <c r="AA331" s="53">
        <v>0</v>
      </c>
      <c r="AB331" s="54">
        <f>VLOOKUP(F331,[9]毕教同事分值收集!B:R,17,0)</f>
        <v>100</v>
      </c>
      <c r="AC331" s="54">
        <f>VLOOKUP(F331,[9]毕教同事分值收集!B:T,19,0)</f>
        <v>150</v>
      </c>
      <c r="AD331" s="54">
        <f>VLOOKUP(F331,[9]毕教同事分值收集!B:V,21,0)</f>
        <v>100</v>
      </c>
      <c r="AE331" s="54">
        <f>VLOOKUP(F331,[9]毕教同事分值收集!B:Q,16,0)</f>
        <v>0</v>
      </c>
      <c r="AF331" s="54">
        <f>VLOOKUP(F331,[9]毕教同事分值收集!B:P,15,0)</f>
        <v>0</v>
      </c>
      <c r="AG331" s="54">
        <f>VLOOKUP(F331,[6]毕教同事分值收集!$B:$M,12,0)</f>
        <v>-20</v>
      </c>
      <c r="AH331" s="54">
        <v>0</v>
      </c>
      <c r="AI331" s="54">
        <v>0</v>
      </c>
      <c r="AJ331" s="54">
        <v>0</v>
      </c>
      <c r="AK331" s="54">
        <v>0</v>
      </c>
      <c r="AL331" s="54">
        <v>0</v>
      </c>
      <c r="AM331" s="58">
        <f t="shared" si="30"/>
        <v>815</v>
      </c>
      <c r="AN331" s="54" t="str">
        <f>VLOOKUP(H331,'[2]最终 公布版'!$F:$AL,33,0)</f>
        <v>麻醉科</v>
      </c>
      <c r="AO331" s="59">
        <f>SUMPRODUCT(($AN$4:$AN$1113=AN331)*($AM$4:$AM$1113&gt;AM331))+1</f>
        <v>13</v>
      </c>
      <c r="AP331" s="11">
        <f>COUNTIF(AN:AN,AN331)</f>
        <v>65</v>
      </c>
      <c r="AQ331" s="60">
        <f t="shared" si="31"/>
        <v>0.2</v>
      </c>
      <c r="AR331" s="11">
        <f t="shared" si="32"/>
        <v>1.25</v>
      </c>
      <c r="AS331" s="61">
        <v>1200</v>
      </c>
      <c r="AT331" s="62">
        <f>VLOOKUP(F331,[9]毕教同事分值收集!B:Y,24,0)</f>
        <v>21</v>
      </c>
      <c r="AU331" s="63">
        <f t="shared" si="33"/>
        <v>1500</v>
      </c>
      <c r="AV331" s="63">
        <f t="shared" si="34"/>
        <v>1500</v>
      </c>
      <c r="AW331" s="63">
        <v>0</v>
      </c>
      <c r="AX331" s="63">
        <f t="shared" si="35"/>
        <v>1500</v>
      </c>
      <c r="AY331" s="65">
        <v>21</v>
      </c>
    </row>
    <row r="332" spans="1:51">
      <c r="A332" s="4"/>
      <c r="B332" s="4"/>
      <c r="C332" s="5" t="s">
        <v>289</v>
      </c>
      <c r="D332" s="6">
        <v>329</v>
      </c>
      <c r="E332" s="9" t="s">
        <v>482</v>
      </c>
      <c r="F332" s="8" t="str">
        <f>VLOOKUP(E332,[1]需科室上报名单!$A:$B,2,0)</f>
        <v>726L42</v>
      </c>
      <c r="G332" s="6" t="s">
        <v>104</v>
      </c>
      <c r="H332" s="8" t="str">
        <f>VLOOKUP(F332,[3]需科室上报名单!$B:$D,3,0)</f>
        <v>麻醉科</v>
      </c>
      <c r="I332" s="8" t="str">
        <f>VLOOKUP(F332,[3]需科室上报名单!$B:$F,5,0)</f>
        <v>2020年</v>
      </c>
      <c r="J332" s="31"/>
      <c r="K332" s="6" t="s">
        <v>106</v>
      </c>
      <c r="L332" s="6">
        <v>0</v>
      </c>
      <c r="M332" s="6">
        <v>0</v>
      </c>
      <c r="N332" s="6">
        <v>0</v>
      </c>
      <c r="O332" s="6">
        <v>160</v>
      </c>
      <c r="P332" s="6">
        <v>0</v>
      </c>
      <c r="Q332" s="30">
        <v>1</v>
      </c>
      <c r="R332" s="30">
        <v>1</v>
      </c>
      <c r="S332" s="30">
        <v>0</v>
      </c>
      <c r="T332" s="30">
        <v>1</v>
      </c>
      <c r="U332" s="43">
        <v>65</v>
      </c>
      <c r="V332" s="44">
        <f>VLOOKUP(F332,[9]毕教同事分值收集!B:X,23,0)</f>
        <v>100</v>
      </c>
      <c r="W332" s="49">
        <v>10</v>
      </c>
      <c r="X332" s="49">
        <v>40</v>
      </c>
      <c r="Y332" s="49">
        <v>90</v>
      </c>
      <c r="Z332" s="49">
        <v>0</v>
      </c>
      <c r="AA332" s="49">
        <v>0</v>
      </c>
      <c r="AB332" s="54">
        <f>VLOOKUP(F332,[9]毕教同事分值收集!B:R,17,0)</f>
        <v>100</v>
      </c>
      <c r="AC332" s="54">
        <f>VLOOKUP(F332,[9]毕教同事分值收集!B:T,19,0)</f>
        <v>150</v>
      </c>
      <c r="AD332" s="54">
        <f>VLOOKUP(F332,[9]毕教同事分值收集!B:V,21,0)</f>
        <v>100</v>
      </c>
      <c r="AE332" s="54">
        <f>VLOOKUP(F332,[9]毕教同事分值收集!B:Q,16,0)</f>
        <v>0</v>
      </c>
      <c r="AF332" s="54">
        <f>VLOOKUP(F332,[9]毕教同事分值收集!B:P,15,0)</f>
        <v>0</v>
      </c>
      <c r="AG332" s="54">
        <f>VLOOKUP(F332,[6]毕教同事分值收集!$B:$M,12,0)</f>
        <v>0</v>
      </c>
      <c r="AH332" s="54">
        <v>0</v>
      </c>
      <c r="AI332" s="54">
        <v>0</v>
      </c>
      <c r="AJ332" s="54">
        <v>0</v>
      </c>
      <c r="AK332" s="54">
        <v>0</v>
      </c>
      <c r="AL332" s="54">
        <v>0</v>
      </c>
      <c r="AM332" s="58">
        <f t="shared" si="30"/>
        <v>815</v>
      </c>
      <c r="AN332" s="54" t="str">
        <f>VLOOKUP(H332,'[2]最终 公布版'!$F:$AL,33,0)</f>
        <v>麻醉科</v>
      </c>
      <c r="AO332" s="59">
        <f>SUMPRODUCT(($AN$4:$AN$1113=AN332)*($AM$4:$AM$1113&gt;AM332))+1</f>
        <v>13</v>
      </c>
      <c r="AP332" s="11">
        <f>COUNTIF(AN:AN,AN332)</f>
        <v>65</v>
      </c>
      <c r="AQ332" s="60">
        <f t="shared" si="31"/>
        <v>0.2</v>
      </c>
      <c r="AR332" s="11">
        <f t="shared" si="32"/>
        <v>1.25</v>
      </c>
      <c r="AS332" s="61">
        <v>1200</v>
      </c>
      <c r="AT332" s="62">
        <f>VLOOKUP(F332,[9]毕教同事分值收集!B:Y,24,0)</f>
        <v>21</v>
      </c>
      <c r="AU332" s="63">
        <f t="shared" si="33"/>
        <v>1500</v>
      </c>
      <c r="AV332" s="63">
        <f t="shared" si="34"/>
        <v>1500</v>
      </c>
      <c r="AW332" s="63">
        <v>0</v>
      </c>
      <c r="AX332" s="63">
        <f t="shared" si="35"/>
        <v>1500</v>
      </c>
      <c r="AY332" s="65">
        <v>21</v>
      </c>
    </row>
    <row r="333" spans="1:51">
      <c r="A333" s="4"/>
      <c r="B333" s="4"/>
      <c r="C333" s="5" t="s">
        <v>133</v>
      </c>
      <c r="D333" s="6">
        <v>324</v>
      </c>
      <c r="E333" s="6" t="s">
        <v>483</v>
      </c>
      <c r="F333" s="8" t="str">
        <f>VLOOKUP(E333,[1]需科室上报名单!$A:$B,2,0)</f>
        <v>7AK372</v>
      </c>
      <c r="G333" s="6" t="str">
        <f>VLOOKUP(F333,[3]需科室上报名单!$B:$I,8,0)</f>
        <v>规培研究生</v>
      </c>
      <c r="H333" s="6" t="s">
        <v>289</v>
      </c>
      <c r="I333" s="8" t="str">
        <f>VLOOKUP(F333,[3]需科室上报名单!$B:$F,5,0)</f>
        <v>2020年</v>
      </c>
      <c r="J333" s="29"/>
      <c r="K333" s="6" t="s">
        <v>106</v>
      </c>
      <c r="L333" s="6">
        <v>0</v>
      </c>
      <c r="M333" s="6">
        <v>0</v>
      </c>
      <c r="N333" s="6">
        <v>0</v>
      </c>
      <c r="O333" s="6">
        <v>160</v>
      </c>
      <c r="P333" s="30">
        <v>0</v>
      </c>
      <c r="Q333" s="30">
        <v>2</v>
      </c>
      <c r="R333" s="30">
        <v>5</v>
      </c>
      <c r="S333" s="30">
        <v>0</v>
      </c>
      <c r="T333" s="30">
        <v>0</v>
      </c>
      <c r="U333" s="43">
        <v>140</v>
      </c>
      <c r="V333" s="44">
        <f>VLOOKUP(F333,[9]毕教同事分值收集!B:X,23,0)</f>
        <v>100</v>
      </c>
      <c r="W333" s="44">
        <v>10</v>
      </c>
      <c r="X333" s="44">
        <v>60</v>
      </c>
      <c r="Y333" s="44">
        <v>0</v>
      </c>
      <c r="Z333" s="44">
        <v>30</v>
      </c>
      <c r="AA333" s="53">
        <v>20</v>
      </c>
      <c r="AB333" s="54">
        <f>VLOOKUP(F333,[9]毕教同事分值收集!B:R,17,0)</f>
        <v>100</v>
      </c>
      <c r="AC333" s="54">
        <f>VLOOKUP(F333,[9]毕教同事分值收集!B:T,19,0)</f>
        <v>150</v>
      </c>
      <c r="AD333" s="54">
        <f>VLOOKUP(F333,[9]毕教同事分值收集!B:V,21,0)</f>
        <v>100</v>
      </c>
      <c r="AE333" s="54">
        <f>VLOOKUP(F333,[9]毕教同事分值收集!B:Q,16,0)</f>
        <v>0</v>
      </c>
      <c r="AF333" s="54">
        <f>VLOOKUP(F333,[9]毕教同事分值收集!B:P,15,0)</f>
        <v>0</v>
      </c>
      <c r="AG333" s="54">
        <f>VLOOKUP(F333,[6]毕教同事分值收集!$B:$M,12,0)</f>
        <v>-60</v>
      </c>
      <c r="AH333" s="54">
        <v>0</v>
      </c>
      <c r="AI333" s="54">
        <v>0</v>
      </c>
      <c r="AJ333" s="54">
        <v>0</v>
      </c>
      <c r="AK333" s="54">
        <v>0</v>
      </c>
      <c r="AL333" s="54">
        <v>0</v>
      </c>
      <c r="AM333" s="58">
        <f t="shared" si="30"/>
        <v>810</v>
      </c>
      <c r="AN333" s="54" t="str">
        <f>VLOOKUP(H333,'[2]最终 公布版'!$F:$AL,33,0)</f>
        <v>麻醉科</v>
      </c>
      <c r="AO333" s="59">
        <f>SUMPRODUCT(($AN$4:$AN$1113=AN333)*($AM$4:$AM$1113&gt;AM333))+1</f>
        <v>15</v>
      </c>
      <c r="AP333" s="11">
        <f>COUNTIF(AN:AN,AN333)</f>
        <v>65</v>
      </c>
      <c r="AQ333" s="60">
        <f t="shared" si="31"/>
        <v>0.230769230769231</v>
      </c>
      <c r="AR333" s="11">
        <f t="shared" si="32"/>
        <v>1.25</v>
      </c>
      <c r="AS333" s="61">
        <v>1200</v>
      </c>
      <c r="AT333" s="62">
        <f>VLOOKUP(F333,[9]毕教同事分值收集!B:Y,24,0)</f>
        <v>21</v>
      </c>
      <c r="AU333" s="63">
        <f t="shared" si="33"/>
        <v>1500</v>
      </c>
      <c r="AV333" s="63">
        <f t="shared" si="34"/>
        <v>1500</v>
      </c>
      <c r="AW333" s="63">
        <v>0</v>
      </c>
      <c r="AX333" s="63">
        <f t="shared" si="35"/>
        <v>1500</v>
      </c>
      <c r="AY333" s="65">
        <v>21</v>
      </c>
    </row>
    <row r="334" spans="1:51">
      <c r="A334" s="4"/>
      <c r="B334" s="4"/>
      <c r="C334" s="5" t="s">
        <v>192</v>
      </c>
      <c r="D334" s="6">
        <v>332</v>
      </c>
      <c r="E334" s="105" t="s">
        <v>484</v>
      </c>
      <c r="F334" s="8" t="str">
        <f>VLOOKUP(E334,[1]需科室上报名单!$A:$B,2,0)</f>
        <v>7AK374</v>
      </c>
      <c r="G334" s="6" t="str">
        <f>VLOOKUP(F334,[3]需科室上报名单!$B:$I,8,0)</f>
        <v>规培研究生</v>
      </c>
      <c r="H334" s="8" t="str">
        <f>VLOOKUP(F334,[3]需科室上报名单!$B:$D,3,0)</f>
        <v>麻醉科</v>
      </c>
      <c r="I334" s="8" t="str">
        <f>VLOOKUP(F334,[3]需科室上报名单!$B:$F,5,0)</f>
        <v>2020年</v>
      </c>
      <c r="J334" s="70"/>
      <c r="K334" s="71" t="s">
        <v>106</v>
      </c>
      <c r="L334" s="36">
        <v>0</v>
      </c>
      <c r="M334" s="36">
        <v>0</v>
      </c>
      <c r="N334" s="36">
        <v>0</v>
      </c>
      <c r="O334" s="36">
        <v>160</v>
      </c>
      <c r="P334" s="36">
        <v>0</v>
      </c>
      <c r="Q334" s="36">
        <v>2</v>
      </c>
      <c r="R334" s="36">
        <v>0</v>
      </c>
      <c r="S334" s="36">
        <v>1</v>
      </c>
      <c r="T334" s="36">
        <v>1</v>
      </c>
      <c r="U334" s="75">
        <v>90</v>
      </c>
      <c r="V334" s="44">
        <f>VLOOKUP(F334,[9]毕教同事分值收集!B:X,23,0)</f>
        <v>100</v>
      </c>
      <c r="W334" s="76">
        <v>10</v>
      </c>
      <c r="X334" s="76">
        <v>40</v>
      </c>
      <c r="Y334" s="76">
        <v>30</v>
      </c>
      <c r="Z334" s="76">
        <v>30</v>
      </c>
      <c r="AA334" s="82">
        <v>0</v>
      </c>
      <c r="AB334" s="54">
        <f>VLOOKUP(F334,[9]毕教同事分值收集!B:R,17,0)</f>
        <v>100</v>
      </c>
      <c r="AC334" s="54">
        <f>VLOOKUP(F334,[9]毕教同事分值收集!B:T,19,0)</f>
        <v>150</v>
      </c>
      <c r="AD334" s="54">
        <f>VLOOKUP(F334,[9]毕教同事分值收集!B:V,21,0)</f>
        <v>100</v>
      </c>
      <c r="AE334" s="54">
        <f>VLOOKUP(F334,[9]毕教同事分值收集!B:Q,16,0)</f>
        <v>0</v>
      </c>
      <c r="AF334" s="54">
        <f>VLOOKUP(F334,[9]毕教同事分值收集!B:P,15,0)</f>
        <v>0</v>
      </c>
      <c r="AG334" s="54">
        <f>VLOOKUP(F334,[6]毕教同事分值收集!$B:$M,12,0)</f>
        <v>0</v>
      </c>
      <c r="AH334" s="54">
        <v>0</v>
      </c>
      <c r="AI334" s="54">
        <v>0</v>
      </c>
      <c r="AJ334" s="54">
        <v>0</v>
      </c>
      <c r="AK334" s="54">
        <v>0</v>
      </c>
      <c r="AL334" s="54">
        <v>0</v>
      </c>
      <c r="AM334" s="58">
        <f t="shared" si="30"/>
        <v>810</v>
      </c>
      <c r="AN334" s="54" t="str">
        <f>VLOOKUP(H334,'[2]最终 公布版'!$F:$AL,33,0)</f>
        <v>麻醉科</v>
      </c>
      <c r="AO334" s="59">
        <f>SUMPRODUCT(($AN$4:$AN$1113=AN334)*($AM$4:$AM$1113&gt;AM334))+1</f>
        <v>15</v>
      </c>
      <c r="AP334" s="11">
        <f>COUNTIF(AN:AN,AN334)</f>
        <v>65</v>
      </c>
      <c r="AQ334" s="60">
        <f t="shared" si="31"/>
        <v>0.230769230769231</v>
      </c>
      <c r="AR334" s="11">
        <f t="shared" si="32"/>
        <v>1.25</v>
      </c>
      <c r="AS334" s="61">
        <v>1200</v>
      </c>
      <c r="AT334" s="62">
        <f>VLOOKUP(F334,[9]毕教同事分值收集!B:Y,24,0)</f>
        <v>21</v>
      </c>
      <c r="AU334" s="63">
        <f t="shared" si="33"/>
        <v>1500</v>
      </c>
      <c r="AV334" s="63">
        <f t="shared" si="34"/>
        <v>1500</v>
      </c>
      <c r="AW334" s="63">
        <v>0</v>
      </c>
      <c r="AX334" s="63">
        <f t="shared" si="35"/>
        <v>1500</v>
      </c>
      <c r="AY334" s="65">
        <v>21</v>
      </c>
    </row>
    <row r="335" spans="1:51">
      <c r="A335" s="4"/>
      <c r="B335" s="4"/>
      <c r="C335" s="5" t="s">
        <v>192</v>
      </c>
      <c r="D335" s="6">
        <v>331</v>
      </c>
      <c r="E335" s="105" t="s">
        <v>485</v>
      </c>
      <c r="F335" s="8" t="str">
        <f>VLOOKUP(E335,[1]需科室上报名单!$A:$B,2,0)</f>
        <v>7AK380</v>
      </c>
      <c r="G335" s="6" t="str">
        <f>VLOOKUP(F335,[3]需科室上报名单!$B:$I,8,0)</f>
        <v>规培研究生</v>
      </c>
      <c r="H335" s="8" t="str">
        <f>VLOOKUP(F335,[3]需科室上报名单!$B:$D,3,0)</f>
        <v>麻醉科</v>
      </c>
      <c r="I335" s="8" t="str">
        <f>VLOOKUP(F335,[3]需科室上报名单!$B:$F,5,0)</f>
        <v>2020年</v>
      </c>
      <c r="J335" s="101"/>
      <c r="K335" s="71" t="s">
        <v>106</v>
      </c>
      <c r="L335" s="36">
        <v>0</v>
      </c>
      <c r="M335" s="36">
        <v>0</v>
      </c>
      <c r="N335" s="36">
        <v>0</v>
      </c>
      <c r="O335" s="36">
        <v>160</v>
      </c>
      <c r="P335" s="36">
        <v>0</v>
      </c>
      <c r="Q335" s="36">
        <v>2</v>
      </c>
      <c r="R335" s="36">
        <v>0</v>
      </c>
      <c r="S335" s="36">
        <v>1</v>
      </c>
      <c r="T335" s="36">
        <v>1</v>
      </c>
      <c r="U335" s="75">
        <v>90</v>
      </c>
      <c r="V335" s="44">
        <f>VLOOKUP(F335,[9]毕教同事分值收集!B:X,23,0)</f>
        <v>100</v>
      </c>
      <c r="W335" s="76">
        <v>10</v>
      </c>
      <c r="X335" s="76">
        <v>40</v>
      </c>
      <c r="Y335" s="76">
        <v>30</v>
      </c>
      <c r="Z335" s="76">
        <v>30</v>
      </c>
      <c r="AA335" s="82">
        <v>0</v>
      </c>
      <c r="AB335" s="54">
        <f>VLOOKUP(F335,[9]毕教同事分值收集!B:R,17,0)</f>
        <v>100</v>
      </c>
      <c r="AC335" s="54">
        <f>VLOOKUP(F335,[9]毕教同事分值收集!B:T,19,0)</f>
        <v>150</v>
      </c>
      <c r="AD335" s="54">
        <f>VLOOKUP(F335,[9]毕教同事分值收集!B:V,21,0)</f>
        <v>100</v>
      </c>
      <c r="AE335" s="54">
        <f>VLOOKUP(F335,[9]毕教同事分值收集!B:Q,16,0)</f>
        <v>0</v>
      </c>
      <c r="AF335" s="54">
        <f>VLOOKUP(F335,[9]毕教同事分值收集!B:P,15,0)</f>
        <v>0</v>
      </c>
      <c r="AG335" s="54">
        <f>VLOOKUP(F335,[6]毕教同事分值收集!$B:$M,12,0)</f>
        <v>-20</v>
      </c>
      <c r="AH335" s="54">
        <v>0</v>
      </c>
      <c r="AI335" s="54">
        <v>0</v>
      </c>
      <c r="AJ335" s="54">
        <v>0</v>
      </c>
      <c r="AK335" s="54">
        <v>0</v>
      </c>
      <c r="AL335" s="54">
        <v>0</v>
      </c>
      <c r="AM335" s="58">
        <f t="shared" si="30"/>
        <v>790</v>
      </c>
      <c r="AN335" s="54" t="str">
        <f>VLOOKUP(H335,'[2]最终 公布版'!$F:$AL,33,0)</f>
        <v>麻醉科</v>
      </c>
      <c r="AO335" s="59">
        <f>SUMPRODUCT(($AN$4:$AN$1113=AN335)*($AM$4:$AM$1113&gt;AM335))+1</f>
        <v>17</v>
      </c>
      <c r="AP335" s="11">
        <f>COUNTIF(AN:AN,AN335)</f>
        <v>65</v>
      </c>
      <c r="AQ335" s="60">
        <f t="shared" si="31"/>
        <v>0.261538461538462</v>
      </c>
      <c r="AR335" s="11">
        <f t="shared" si="32"/>
        <v>1.25</v>
      </c>
      <c r="AS335" s="61">
        <v>1200</v>
      </c>
      <c r="AT335" s="62">
        <f>VLOOKUP(F335,[9]毕教同事分值收集!B:Y,24,0)</f>
        <v>21</v>
      </c>
      <c r="AU335" s="63">
        <f t="shared" si="33"/>
        <v>1500</v>
      </c>
      <c r="AV335" s="63">
        <f t="shared" si="34"/>
        <v>1500</v>
      </c>
      <c r="AW335" s="63">
        <v>0</v>
      </c>
      <c r="AX335" s="63">
        <f t="shared" si="35"/>
        <v>1500</v>
      </c>
      <c r="AY335" s="65">
        <v>21</v>
      </c>
    </row>
    <row r="336" spans="1:51">
      <c r="A336" s="4"/>
      <c r="B336" s="4"/>
      <c r="C336" s="5" t="s">
        <v>289</v>
      </c>
      <c r="D336" s="6">
        <v>334</v>
      </c>
      <c r="E336" s="19" t="s">
        <v>486</v>
      </c>
      <c r="F336" s="8" t="str">
        <f>VLOOKUP(E336,[1]需科室上报名单!$A:$B,2,0)</f>
        <v>7AM305</v>
      </c>
      <c r="G336" s="6" t="str">
        <f>VLOOKUP(F336,[3]需科室上报名单!$B:$I,8,0)</f>
        <v>规培研究生</v>
      </c>
      <c r="H336" s="8" t="str">
        <f>VLOOKUP(F336,[3]需科室上报名单!$B:$D,3,0)</f>
        <v>麻醉科</v>
      </c>
      <c r="I336" s="8" t="str">
        <f>VLOOKUP(F336,[3]需科室上报名单!$B:$F,5,0)</f>
        <v>2021年</v>
      </c>
      <c r="J336" s="31"/>
      <c r="K336" s="6" t="s">
        <v>106</v>
      </c>
      <c r="L336" s="6">
        <v>0</v>
      </c>
      <c r="M336" s="6">
        <v>0</v>
      </c>
      <c r="N336" s="6">
        <v>0</v>
      </c>
      <c r="O336" s="6">
        <v>160</v>
      </c>
      <c r="P336" s="6">
        <v>0</v>
      </c>
      <c r="Q336" s="30">
        <v>1</v>
      </c>
      <c r="R336" s="100">
        <v>0</v>
      </c>
      <c r="S336" s="30">
        <v>0</v>
      </c>
      <c r="T336" s="30">
        <v>0</v>
      </c>
      <c r="U336" s="43">
        <v>20</v>
      </c>
      <c r="V336" s="44">
        <f>VLOOKUP(F336,[9]毕教同事分值收集!B:X,23,0)</f>
        <v>100</v>
      </c>
      <c r="W336" s="49">
        <v>10</v>
      </c>
      <c r="X336" s="49">
        <v>60</v>
      </c>
      <c r="Y336" s="49">
        <v>30</v>
      </c>
      <c r="Z336" s="49">
        <v>60</v>
      </c>
      <c r="AA336" s="49">
        <v>0</v>
      </c>
      <c r="AB336" s="54">
        <f>VLOOKUP(F336,[9]毕教同事分值收集!B:R,17,0)</f>
        <v>100</v>
      </c>
      <c r="AC336" s="54">
        <f>VLOOKUP(F336,[9]毕教同事分值收集!B:T,19,0)</f>
        <v>150</v>
      </c>
      <c r="AD336" s="54">
        <f>VLOOKUP(F336,[9]毕教同事分值收集!B:V,21,0)</f>
        <v>100</v>
      </c>
      <c r="AE336" s="54">
        <f>VLOOKUP(F336,[9]毕教同事分值收集!B:Q,16,0)</f>
        <v>0</v>
      </c>
      <c r="AF336" s="54">
        <f>VLOOKUP(F336,[9]毕教同事分值收集!B:P,15,0)</f>
        <v>0</v>
      </c>
      <c r="AG336" s="54">
        <f>VLOOKUP(F336,[6]毕教同事分值收集!$B:$M,12,0)</f>
        <v>0</v>
      </c>
      <c r="AH336" s="54">
        <v>0</v>
      </c>
      <c r="AI336" s="54">
        <v>0</v>
      </c>
      <c r="AJ336" s="54">
        <v>0</v>
      </c>
      <c r="AK336" s="54">
        <v>0</v>
      </c>
      <c r="AL336" s="54">
        <v>0</v>
      </c>
      <c r="AM336" s="58">
        <f t="shared" si="30"/>
        <v>790</v>
      </c>
      <c r="AN336" s="54" t="str">
        <f>VLOOKUP(H336,'[2]最终 公布版'!$F:$AL,33,0)</f>
        <v>麻醉科</v>
      </c>
      <c r="AO336" s="59">
        <f>SUMPRODUCT(($AN$4:$AN$1113=AN336)*($AM$4:$AM$1113&gt;AM336))+1</f>
        <v>17</v>
      </c>
      <c r="AP336" s="11">
        <f>COUNTIF(AN:AN,AN336)</f>
        <v>65</v>
      </c>
      <c r="AQ336" s="60">
        <f t="shared" si="31"/>
        <v>0.261538461538462</v>
      </c>
      <c r="AR336" s="11">
        <f t="shared" si="32"/>
        <v>1.25</v>
      </c>
      <c r="AS336" s="61">
        <v>1200</v>
      </c>
      <c r="AT336" s="62">
        <f>VLOOKUP(F336,[9]毕教同事分值收集!B:Y,24,0)</f>
        <v>21</v>
      </c>
      <c r="AU336" s="63">
        <f t="shared" si="33"/>
        <v>1500</v>
      </c>
      <c r="AV336" s="63">
        <f t="shared" si="34"/>
        <v>1500</v>
      </c>
      <c r="AW336" s="63">
        <v>0</v>
      </c>
      <c r="AX336" s="63">
        <f t="shared" si="35"/>
        <v>1500</v>
      </c>
      <c r="AY336" s="65">
        <v>21</v>
      </c>
    </row>
    <row r="337" spans="1:51">
      <c r="A337" s="4"/>
      <c r="B337" s="4"/>
      <c r="C337" s="5" t="s">
        <v>182</v>
      </c>
      <c r="D337" s="6">
        <v>327</v>
      </c>
      <c r="E337" s="6" t="s">
        <v>487</v>
      </c>
      <c r="F337" s="8" t="str">
        <f>VLOOKUP(E337,[1]需科室上报名单!$A:$B,2,0)</f>
        <v>726L41</v>
      </c>
      <c r="G337" s="6" t="s">
        <v>104</v>
      </c>
      <c r="H337" s="8" t="str">
        <f>VLOOKUP(F337,[3]需科室上报名单!$B:$D,3,0)</f>
        <v>麻醉科</v>
      </c>
      <c r="I337" s="8" t="str">
        <f>VLOOKUP(F337,[3]需科室上报名单!$B:$F,5,0)</f>
        <v>2020年</v>
      </c>
      <c r="J337" s="31"/>
      <c r="K337" s="6" t="s">
        <v>106</v>
      </c>
      <c r="L337" s="6">
        <v>0</v>
      </c>
      <c r="M337" s="6">
        <v>0</v>
      </c>
      <c r="N337" s="36">
        <v>0</v>
      </c>
      <c r="O337" s="6">
        <v>120</v>
      </c>
      <c r="P337" s="30">
        <v>0</v>
      </c>
      <c r="Q337" s="36">
        <v>0</v>
      </c>
      <c r="R337" s="36">
        <v>0</v>
      </c>
      <c r="S337" s="30">
        <v>0</v>
      </c>
      <c r="T337" s="30">
        <v>0</v>
      </c>
      <c r="U337" s="43">
        <v>0</v>
      </c>
      <c r="V337" s="44">
        <f>VLOOKUP(F337,[9]毕教同事分值收集!B:X,23,0)</f>
        <v>100</v>
      </c>
      <c r="W337" s="44">
        <v>10</v>
      </c>
      <c r="X337" s="44">
        <v>80</v>
      </c>
      <c r="Y337" s="44">
        <v>60</v>
      </c>
      <c r="Z337" s="44">
        <v>120</v>
      </c>
      <c r="AA337" s="53">
        <v>0</v>
      </c>
      <c r="AB337" s="54">
        <f>VLOOKUP(F337,[9]毕教同事分值收集!B:R,17,0)</f>
        <v>100</v>
      </c>
      <c r="AC337" s="54">
        <f>VLOOKUP(F337,[9]毕教同事分值收集!B:T,19,0)</f>
        <v>150</v>
      </c>
      <c r="AD337" s="54">
        <f>VLOOKUP(F337,[9]毕教同事分值收集!B:V,21,0)</f>
        <v>100</v>
      </c>
      <c r="AE337" s="54">
        <f>VLOOKUP(F337,[9]毕教同事分值收集!B:Q,16,0)</f>
        <v>0</v>
      </c>
      <c r="AF337" s="54">
        <f>VLOOKUP(F337,[9]毕教同事分值收集!B:P,15,0)</f>
        <v>0</v>
      </c>
      <c r="AG337" s="54">
        <f>VLOOKUP(F337,[6]毕教同事分值收集!$B:$M,12,0)</f>
        <v>-60</v>
      </c>
      <c r="AH337" s="54">
        <v>0</v>
      </c>
      <c r="AI337" s="54">
        <v>0</v>
      </c>
      <c r="AJ337" s="54">
        <v>0</v>
      </c>
      <c r="AK337" s="54">
        <v>0</v>
      </c>
      <c r="AL337" s="54">
        <v>0</v>
      </c>
      <c r="AM337" s="58">
        <f t="shared" si="30"/>
        <v>780</v>
      </c>
      <c r="AN337" s="54" t="str">
        <f>VLOOKUP(H337,'[2]最终 公布版'!$F:$AL,33,0)</f>
        <v>麻醉科</v>
      </c>
      <c r="AO337" s="59">
        <f>SUMPRODUCT(($AN$4:$AN$1113=AN337)*($AM$4:$AM$1113&gt;AM337))+1</f>
        <v>19</v>
      </c>
      <c r="AP337" s="11">
        <f>COUNTIF(AN:AN,AN337)</f>
        <v>65</v>
      </c>
      <c r="AQ337" s="60">
        <f t="shared" si="31"/>
        <v>0.292307692307692</v>
      </c>
      <c r="AR337" s="11">
        <f t="shared" si="32"/>
        <v>1.25</v>
      </c>
      <c r="AS337" s="61">
        <v>1200</v>
      </c>
      <c r="AT337" s="62">
        <f>VLOOKUP(F337,[9]毕教同事分值收集!B:Y,24,0)</f>
        <v>21</v>
      </c>
      <c r="AU337" s="63">
        <f t="shared" si="33"/>
        <v>1500</v>
      </c>
      <c r="AV337" s="63">
        <f t="shared" si="34"/>
        <v>1500</v>
      </c>
      <c r="AW337" s="63">
        <v>0</v>
      </c>
      <c r="AX337" s="63">
        <f t="shared" si="35"/>
        <v>1500</v>
      </c>
      <c r="AY337" s="65">
        <v>21</v>
      </c>
    </row>
    <row r="338" spans="1:51">
      <c r="A338" s="4"/>
      <c r="B338" s="4"/>
      <c r="C338" s="5" t="s">
        <v>133</v>
      </c>
      <c r="D338" s="6">
        <v>335</v>
      </c>
      <c r="E338" s="6" t="s">
        <v>488</v>
      </c>
      <c r="F338" s="8" t="str">
        <f>VLOOKUP(E338,[1]需科室上报名单!$A:$B,2,0)</f>
        <v>726L40</v>
      </c>
      <c r="G338" s="6" t="s">
        <v>104</v>
      </c>
      <c r="H338" s="6" t="s">
        <v>289</v>
      </c>
      <c r="I338" s="8" t="str">
        <f>VLOOKUP(F338,[3]需科室上报名单!$B:$F,5,0)</f>
        <v>2020年</v>
      </c>
      <c r="J338" s="29"/>
      <c r="K338" s="6" t="s">
        <v>106</v>
      </c>
      <c r="L338" s="6">
        <v>0</v>
      </c>
      <c r="M338" s="6">
        <v>0</v>
      </c>
      <c r="N338" s="6">
        <v>0</v>
      </c>
      <c r="O338" s="6">
        <v>120</v>
      </c>
      <c r="P338" s="30">
        <v>0</v>
      </c>
      <c r="Q338" s="30">
        <v>0</v>
      </c>
      <c r="R338" s="30">
        <v>9</v>
      </c>
      <c r="S338" s="30">
        <v>0</v>
      </c>
      <c r="T338" s="30">
        <v>0</v>
      </c>
      <c r="U338" s="43">
        <v>180</v>
      </c>
      <c r="V338" s="44">
        <f>VLOOKUP(F338,[9]毕教同事分值收集!B:X,23,0)</f>
        <v>100</v>
      </c>
      <c r="W338" s="44">
        <v>10</v>
      </c>
      <c r="X338" s="44">
        <v>0</v>
      </c>
      <c r="Y338" s="44">
        <v>0</v>
      </c>
      <c r="Z338" s="44">
        <v>30</v>
      </c>
      <c r="AA338" s="53">
        <v>0</v>
      </c>
      <c r="AB338" s="54">
        <f>VLOOKUP(F338,[9]毕教同事分值收集!B:R,17,0)</f>
        <v>100</v>
      </c>
      <c r="AC338" s="54">
        <f>VLOOKUP(F338,[9]毕教同事分值收集!B:T,19,0)</f>
        <v>150</v>
      </c>
      <c r="AD338" s="54">
        <f>VLOOKUP(F338,[9]毕教同事分值收集!B:V,21,0)</f>
        <v>100</v>
      </c>
      <c r="AE338" s="54">
        <f>VLOOKUP(F338,[9]毕教同事分值收集!B:Q,16,0)</f>
        <v>0</v>
      </c>
      <c r="AF338" s="54">
        <f>VLOOKUP(F338,[9]毕教同事分值收集!B:P,15,0)</f>
        <v>0</v>
      </c>
      <c r="AG338" s="54">
        <f>VLOOKUP(F338,[6]毕教同事分值收集!$B:$M,12,0)</f>
        <v>-20</v>
      </c>
      <c r="AH338" s="54">
        <v>0</v>
      </c>
      <c r="AI338" s="54">
        <v>0</v>
      </c>
      <c r="AJ338" s="54">
        <v>0</v>
      </c>
      <c r="AK338" s="54">
        <v>0</v>
      </c>
      <c r="AL338" s="54">
        <v>0</v>
      </c>
      <c r="AM338" s="58">
        <f t="shared" si="30"/>
        <v>770</v>
      </c>
      <c r="AN338" s="54" t="str">
        <f>VLOOKUP(H338,'[2]最终 公布版'!$F:$AL,33,0)</f>
        <v>麻醉科</v>
      </c>
      <c r="AO338" s="59">
        <f>SUMPRODUCT(($AN$4:$AN$1113=AN338)*($AM$4:$AM$1113&gt;AM338))+1</f>
        <v>20</v>
      </c>
      <c r="AP338" s="11">
        <f>COUNTIF(AN:AN,AN338)</f>
        <v>65</v>
      </c>
      <c r="AQ338" s="60">
        <f t="shared" si="31"/>
        <v>0.307692307692308</v>
      </c>
      <c r="AR338" s="11">
        <f t="shared" si="32"/>
        <v>1.25</v>
      </c>
      <c r="AS338" s="61">
        <v>1200</v>
      </c>
      <c r="AT338" s="62">
        <f>VLOOKUP(F338,[9]毕教同事分值收集!B:Y,24,0)</f>
        <v>21</v>
      </c>
      <c r="AU338" s="63">
        <f t="shared" si="33"/>
        <v>1500</v>
      </c>
      <c r="AV338" s="63">
        <f t="shared" si="34"/>
        <v>1500</v>
      </c>
      <c r="AW338" s="63">
        <v>0</v>
      </c>
      <c r="AX338" s="63">
        <f t="shared" si="35"/>
        <v>1500</v>
      </c>
      <c r="AY338" s="65">
        <v>21</v>
      </c>
    </row>
    <row r="339" spans="1:51">
      <c r="A339" s="4"/>
      <c r="B339" s="4"/>
      <c r="C339" s="5" t="s">
        <v>133</v>
      </c>
      <c r="D339" s="6">
        <v>330</v>
      </c>
      <c r="E339" s="6" t="s">
        <v>489</v>
      </c>
      <c r="F339" s="8" t="str">
        <f>VLOOKUP(E339,[1]需科室上报名单!$A:$B,2,0)</f>
        <v>7AK367</v>
      </c>
      <c r="G339" s="6" t="str">
        <f>VLOOKUP(F339,[3]需科室上报名单!$B:$I,8,0)</f>
        <v>规培研究生</v>
      </c>
      <c r="H339" s="6" t="s">
        <v>289</v>
      </c>
      <c r="I339" s="8" t="str">
        <f>VLOOKUP(F339,[3]需科室上报名单!$B:$F,5,0)</f>
        <v>2020年</v>
      </c>
      <c r="J339" s="29"/>
      <c r="K339" s="6" t="s">
        <v>106</v>
      </c>
      <c r="L339" s="6">
        <v>0</v>
      </c>
      <c r="M339" s="6">
        <v>0</v>
      </c>
      <c r="N339" s="6">
        <v>0</v>
      </c>
      <c r="O339" s="6">
        <v>160</v>
      </c>
      <c r="P339" s="30">
        <v>0</v>
      </c>
      <c r="Q339" s="30">
        <v>2</v>
      </c>
      <c r="R339" s="30">
        <v>1</v>
      </c>
      <c r="S339" s="30">
        <v>1</v>
      </c>
      <c r="T339" s="30">
        <v>0</v>
      </c>
      <c r="U339" s="43">
        <v>85</v>
      </c>
      <c r="V339" s="44">
        <f>VLOOKUP(F339,[9]毕教同事分值收集!B:X,23,0)</f>
        <v>100</v>
      </c>
      <c r="W339" s="44">
        <v>0</v>
      </c>
      <c r="X339" s="44">
        <v>60</v>
      </c>
      <c r="Y339" s="44">
        <v>30</v>
      </c>
      <c r="Z339" s="44">
        <v>30</v>
      </c>
      <c r="AA339" s="53">
        <v>0</v>
      </c>
      <c r="AB339" s="54">
        <f>VLOOKUP(F339,[9]毕教同事分值收集!B:R,17,0)</f>
        <v>100</v>
      </c>
      <c r="AC339" s="54">
        <f>VLOOKUP(F339,[9]毕教同事分值收集!B:T,19,0)</f>
        <v>150</v>
      </c>
      <c r="AD339" s="54">
        <f>VLOOKUP(F339,[9]毕教同事分值收集!B:V,21,0)</f>
        <v>100</v>
      </c>
      <c r="AE339" s="54">
        <f>VLOOKUP(F339,[9]毕教同事分值收集!B:Q,16,0)</f>
        <v>0</v>
      </c>
      <c r="AF339" s="54">
        <f>VLOOKUP(F339,[9]毕教同事分值收集!B:P,15,0)</f>
        <v>0</v>
      </c>
      <c r="AG339" s="54">
        <f>VLOOKUP(F339,[6]毕教同事分值收集!$B:$M,12,0)</f>
        <v>-60</v>
      </c>
      <c r="AH339" s="54">
        <v>0</v>
      </c>
      <c r="AI339" s="54">
        <v>0</v>
      </c>
      <c r="AJ339" s="54">
        <v>0</v>
      </c>
      <c r="AK339" s="54">
        <v>0</v>
      </c>
      <c r="AL339" s="54">
        <v>0</v>
      </c>
      <c r="AM339" s="58">
        <f t="shared" si="30"/>
        <v>755</v>
      </c>
      <c r="AN339" s="54" t="str">
        <f>VLOOKUP(H339,'[2]最终 公布版'!$F:$AL,33,0)</f>
        <v>麻醉科</v>
      </c>
      <c r="AO339" s="59">
        <f>SUMPRODUCT(($AN$4:$AN$1113=AN339)*($AM$4:$AM$1113&gt;AM339))+1</f>
        <v>21</v>
      </c>
      <c r="AP339" s="11">
        <f>COUNTIF(AN:AN,AN339)</f>
        <v>65</v>
      </c>
      <c r="AQ339" s="60">
        <f t="shared" si="31"/>
        <v>0.323076923076923</v>
      </c>
      <c r="AR339" s="11">
        <f t="shared" si="32"/>
        <v>1.25</v>
      </c>
      <c r="AS339" s="61">
        <v>1200</v>
      </c>
      <c r="AT339" s="62">
        <f>VLOOKUP(F339,[9]毕教同事分值收集!B:Y,24,0)</f>
        <v>21</v>
      </c>
      <c r="AU339" s="63">
        <f t="shared" si="33"/>
        <v>1500</v>
      </c>
      <c r="AV339" s="63">
        <f t="shared" si="34"/>
        <v>1500</v>
      </c>
      <c r="AW339" s="63">
        <v>0</v>
      </c>
      <c r="AX339" s="63">
        <f t="shared" si="35"/>
        <v>1500</v>
      </c>
      <c r="AY339" s="65">
        <v>21</v>
      </c>
    </row>
    <row r="340" spans="1:51">
      <c r="A340" s="4"/>
      <c r="B340" s="4"/>
      <c r="C340" s="5" t="s">
        <v>289</v>
      </c>
      <c r="D340" s="6">
        <v>336</v>
      </c>
      <c r="E340" s="7" t="s">
        <v>490</v>
      </c>
      <c r="F340" s="8" t="str">
        <f>VLOOKUP(E340,[1]需科室上报名单!$A:$B,2,0)</f>
        <v>730L70</v>
      </c>
      <c r="G340" s="6" t="s">
        <v>104</v>
      </c>
      <c r="H340" s="8" t="str">
        <f>VLOOKUP(F340,[3]需科室上报名单!$B:$D,3,0)</f>
        <v>麻醉科</v>
      </c>
      <c r="I340" s="8" t="str">
        <f>VLOOKUP(F340,[3]需科室上报名单!$B:$F,5,0)</f>
        <v>2022年</v>
      </c>
      <c r="J340" s="31"/>
      <c r="K340" s="6" t="s">
        <v>106</v>
      </c>
      <c r="L340" s="6">
        <v>0</v>
      </c>
      <c r="M340" s="6">
        <v>0</v>
      </c>
      <c r="N340" s="6">
        <v>0</v>
      </c>
      <c r="O340" s="6">
        <v>160</v>
      </c>
      <c r="P340" s="6">
        <v>0</v>
      </c>
      <c r="Q340" s="30">
        <v>1</v>
      </c>
      <c r="R340" s="30">
        <v>1</v>
      </c>
      <c r="S340" s="30">
        <v>0</v>
      </c>
      <c r="T340" s="30">
        <v>1</v>
      </c>
      <c r="U340" s="43">
        <v>65</v>
      </c>
      <c r="V340" s="44">
        <f>VLOOKUP(F340,[9]毕教同事分值收集!B:X,23,0)</f>
        <v>100</v>
      </c>
      <c r="W340" s="49">
        <v>10</v>
      </c>
      <c r="X340" s="49">
        <v>60</v>
      </c>
      <c r="Y340" s="49">
        <v>30</v>
      </c>
      <c r="Z340" s="49">
        <v>60</v>
      </c>
      <c r="AA340" s="49">
        <v>20</v>
      </c>
      <c r="AB340" s="54">
        <f>VLOOKUP(F340,[9]毕教同事分值收集!B:R,17,0)</f>
        <v>100</v>
      </c>
      <c r="AC340" s="54">
        <f>VLOOKUP(F340,[9]毕教同事分值收集!B:T,19,0)</f>
        <v>150</v>
      </c>
      <c r="AD340" s="54">
        <f>VLOOKUP(F340,[9]毕教同事分值收集!B:V,21,0)</f>
        <v>0</v>
      </c>
      <c r="AE340" s="54">
        <f>VLOOKUP(F340,[9]毕教同事分值收集!B:Q,16,0)</f>
        <v>0</v>
      </c>
      <c r="AF340" s="54">
        <f>VLOOKUP(F340,[9]毕教同事分值收集!B:P,15,0)</f>
        <v>20</v>
      </c>
      <c r="AG340" s="54">
        <f>VLOOKUP(F340,[6]毕教同事分值收集!$B:$M,12,0)</f>
        <v>-20</v>
      </c>
      <c r="AH340" s="54">
        <v>0</v>
      </c>
      <c r="AI340" s="54">
        <v>0</v>
      </c>
      <c r="AJ340" s="54">
        <v>0</v>
      </c>
      <c r="AK340" s="54">
        <v>0</v>
      </c>
      <c r="AL340" s="54">
        <v>0</v>
      </c>
      <c r="AM340" s="58">
        <f t="shared" si="30"/>
        <v>755</v>
      </c>
      <c r="AN340" s="54" t="str">
        <f>VLOOKUP(H340,'[2]最终 公布版'!$F:$AL,33,0)</f>
        <v>麻醉科</v>
      </c>
      <c r="AO340" s="59">
        <f>SUMPRODUCT(($AN$4:$AN$1113=AN340)*($AM$4:$AM$1113&gt;AM340))+1</f>
        <v>21</v>
      </c>
      <c r="AP340" s="11">
        <f>COUNTIF(AN:AN,AN340)</f>
        <v>65</v>
      </c>
      <c r="AQ340" s="60">
        <f t="shared" si="31"/>
        <v>0.323076923076923</v>
      </c>
      <c r="AR340" s="11">
        <f t="shared" si="32"/>
        <v>1.25</v>
      </c>
      <c r="AS340" s="61">
        <v>1200</v>
      </c>
      <c r="AT340" s="62">
        <f>VLOOKUP(F340,[9]毕教同事分值收集!B:Y,24,0)</f>
        <v>21</v>
      </c>
      <c r="AU340" s="63">
        <f t="shared" si="33"/>
        <v>1500</v>
      </c>
      <c r="AV340" s="63">
        <f t="shared" si="34"/>
        <v>1500</v>
      </c>
      <c r="AW340" s="63">
        <v>0</v>
      </c>
      <c r="AX340" s="63">
        <f t="shared" si="35"/>
        <v>1500</v>
      </c>
      <c r="AY340" s="65">
        <v>21</v>
      </c>
    </row>
    <row r="341" spans="1:51">
      <c r="A341" s="4"/>
      <c r="B341" s="4"/>
      <c r="C341" s="5" t="s">
        <v>289</v>
      </c>
      <c r="D341" s="6">
        <v>339</v>
      </c>
      <c r="E341" s="19" t="s">
        <v>491</v>
      </c>
      <c r="F341" s="8" t="str">
        <f>VLOOKUP(E341,[1]需科室上报名单!$A:$B,2,0)</f>
        <v>7AM304</v>
      </c>
      <c r="G341" s="6" t="str">
        <f>VLOOKUP(F341,[3]需科室上报名单!$B:$I,8,0)</f>
        <v>规培研究生</v>
      </c>
      <c r="H341" s="8" t="str">
        <f>VLOOKUP(F341,[3]需科室上报名单!$B:$D,3,0)</f>
        <v>麻醉科</v>
      </c>
      <c r="I341" s="8" t="str">
        <f>VLOOKUP(F341,[3]需科室上报名单!$B:$F,5,0)</f>
        <v>2021年</v>
      </c>
      <c r="J341" s="31"/>
      <c r="K341" s="6" t="s">
        <v>106</v>
      </c>
      <c r="L341" s="6">
        <v>0</v>
      </c>
      <c r="M341" s="6">
        <v>0</v>
      </c>
      <c r="N341" s="6">
        <v>0</v>
      </c>
      <c r="O341" s="6">
        <v>160</v>
      </c>
      <c r="P341" s="6">
        <v>0</v>
      </c>
      <c r="Q341" s="30">
        <v>1</v>
      </c>
      <c r="R341" s="30">
        <v>1</v>
      </c>
      <c r="S341" s="30">
        <v>0</v>
      </c>
      <c r="T341" s="30">
        <v>0</v>
      </c>
      <c r="U341" s="43">
        <v>40</v>
      </c>
      <c r="V341" s="44">
        <f>VLOOKUP(F341,[9]毕教同事分值收集!B:X,23,0)</f>
        <v>100</v>
      </c>
      <c r="W341" s="49">
        <v>10</v>
      </c>
      <c r="X341" s="49">
        <v>40</v>
      </c>
      <c r="Y341" s="49">
        <v>30</v>
      </c>
      <c r="Z341" s="49">
        <v>0</v>
      </c>
      <c r="AA341" s="49">
        <v>0</v>
      </c>
      <c r="AB341" s="54">
        <f>VLOOKUP(F341,[9]毕教同事分值收集!B:R,17,0)</f>
        <v>100</v>
      </c>
      <c r="AC341" s="54">
        <f>VLOOKUP(F341,[9]毕教同事分值收集!B:T,19,0)</f>
        <v>150</v>
      </c>
      <c r="AD341" s="54">
        <f>VLOOKUP(F341,[9]毕教同事分值收集!B:V,21,0)</f>
        <v>100</v>
      </c>
      <c r="AE341" s="54">
        <f>VLOOKUP(F341,[9]毕教同事分值收集!B:Q,16,0)</f>
        <v>0</v>
      </c>
      <c r="AF341" s="54">
        <f>VLOOKUP(F341,[9]毕教同事分值收集!B:P,15,0)</f>
        <v>20</v>
      </c>
      <c r="AG341" s="54">
        <f>VLOOKUP(F341,[6]毕教同事分值收集!$B:$M,12,0)</f>
        <v>0</v>
      </c>
      <c r="AH341" s="54">
        <v>0</v>
      </c>
      <c r="AI341" s="54">
        <v>0</v>
      </c>
      <c r="AJ341" s="54">
        <v>0</v>
      </c>
      <c r="AK341" s="54">
        <v>0</v>
      </c>
      <c r="AL341" s="54">
        <v>0</v>
      </c>
      <c r="AM341" s="58">
        <f t="shared" si="30"/>
        <v>750</v>
      </c>
      <c r="AN341" s="54" t="str">
        <f>VLOOKUP(H341,'[2]最终 公布版'!$F:$AL,33,0)</f>
        <v>麻醉科</v>
      </c>
      <c r="AO341" s="59">
        <f>SUMPRODUCT(($AN$4:$AN$1113=AN341)*($AM$4:$AM$1113&gt;AM341))+1</f>
        <v>23</v>
      </c>
      <c r="AP341" s="11">
        <f>COUNTIF(AN:AN,AN341)</f>
        <v>65</v>
      </c>
      <c r="AQ341" s="60">
        <f t="shared" si="31"/>
        <v>0.353846153846154</v>
      </c>
      <c r="AR341" s="11">
        <f t="shared" si="32"/>
        <v>1.25</v>
      </c>
      <c r="AS341" s="61">
        <v>1200</v>
      </c>
      <c r="AT341" s="62">
        <f>VLOOKUP(F341,[9]毕教同事分值收集!B:Y,24,0)</f>
        <v>21</v>
      </c>
      <c r="AU341" s="63">
        <f t="shared" si="33"/>
        <v>1500</v>
      </c>
      <c r="AV341" s="63">
        <f t="shared" si="34"/>
        <v>1500</v>
      </c>
      <c r="AW341" s="63">
        <v>0</v>
      </c>
      <c r="AX341" s="63">
        <f t="shared" si="35"/>
        <v>1500</v>
      </c>
      <c r="AY341" s="65">
        <v>21</v>
      </c>
    </row>
    <row r="342" spans="1:51">
      <c r="A342" s="4"/>
      <c r="B342" s="4"/>
      <c r="C342" s="5" t="s">
        <v>289</v>
      </c>
      <c r="D342" s="6">
        <v>337</v>
      </c>
      <c r="E342" s="68" t="s">
        <v>492</v>
      </c>
      <c r="F342" s="8">
        <f>VLOOKUP(E342,[1]需科室上报名单!$A:$B,2,0)</f>
        <v>621020</v>
      </c>
      <c r="G342" s="6" t="s">
        <v>104</v>
      </c>
      <c r="H342" s="8" t="str">
        <f>VLOOKUP(F342,[3]需科室上报名单!$B:$D,3,0)</f>
        <v>麻醉科</v>
      </c>
      <c r="I342" s="8" t="str">
        <f>VLOOKUP(F342,[3]需科室上报名单!$B:$F,5,0)</f>
        <v>2021年</v>
      </c>
      <c r="J342" s="31"/>
      <c r="K342" s="6" t="s">
        <v>106</v>
      </c>
      <c r="L342" s="6">
        <v>0</v>
      </c>
      <c r="M342" s="6">
        <v>0</v>
      </c>
      <c r="N342" s="6">
        <v>0</v>
      </c>
      <c r="O342" s="6">
        <v>160</v>
      </c>
      <c r="P342" s="6">
        <v>0</v>
      </c>
      <c r="Q342" s="30">
        <v>0</v>
      </c>
      <c r="R342" s="100">
        <v>0</v>
      </c>
      <c r="S342" s="30">
        <v>0</v>
      </c>
      <c r="T342" s="30">
        <v>1</v>
      </c>
      <c r="U342" s="43">
        <v>25</v>
      </c>
      <c r="V342" s="44">
        <f>VLOOKUP(F342,[9]毕教同事分值收集!B:X,23,0)</f>
        <v>100</v>
      </c>
      <c r="W342" s="49">
        <v>10</v>
      </c>
      <c r="X342" s="49">
        <v>40</v>
      </c>
      <c r="Y342" s="49">
        <v>60</v>
      </c>
      <c r="Z342" s="49">
        <v>0</v>
      </c>
      <c r="AA342" s="49">
        <v>20</v>
      </c>
      <c r="AB342" s="54">
        <f>VLOOKUP(F342,[9]毕教同事分值收集!B:R,17,0)</f>
        <v>100</v>
      </c>
      <c r="AC342" s="54">
        <f>VLOOKUP(F342,[9]毕教同事分值收集!B:T,19,0)</f>
        <v>150</v>
      </c>
      <c r="AD342" s="54">
        <f>VLOOKUP(F342,[9]毕教同事分值收集!B:V,21,0)</f>
        <v>100</v>
      </c>
      <c r="AE342" s="54">
        <f>VLOOKUP(F342,[9]毕教同事分值收集!B:Q,16,0)</f>
        <v>0</v>
      </c>
      <c r="AF342" s="54">
        <f>VLOOKUP(F342,[9]毕教同事分值收集!B:P,15,0)</f>
        <v>0</v>
      </c>
      <c r="AG342" s="54">
        <f>VLOOKUP(F342,[6]毕教同事分值收集!$B:$M,12,0)</f>
        <v>-20</v>
      </c>
      <c r="AH342" s="54">
        <v>0</v>
      </c>
      <c r="AI342" s="54">
        <v>0</v>
      </c>
      <c r="AJ342" s="54">
        <v>0</v>
      </c>
      <c r="AK342" s="54">
        <v>0</v>
      </c>
      <c r="AL342" s="54">
        <v>0</v>
      </c>
      <c r="AM342" s="58">
        <f t="shared" si="30"/>
        <v>745</v>
      </c>
      <c r="AN342" s="54" t="str">
        <f>VLOOKUP(H342,'[2]最终 公布版'!$F:$AL,33,0)</f>
        <v>麻醉科</v>
      </c>
      <c r="AO342" s="59">
        <f>SUMPRODUCT(($AN$4:$AN$1113=AN342)*($AM$4:$AM$1113&gt;AM342))+1</f>
        <v>24</v>
      </c>
      <c r="AP342" s="11">
        <f>COUNTIF(AN:AN,AN342)</f>
        <v>65</v>
      </c>
      <c r="AQ342" s="60">
        <f t="shared" si="31"/>
        <v>0.369230769230769</v>
      </c>
      <c r="AR342" s="11">
        <f t="shared" si="32"/>
        <v>1.25</v>
      </c>
      <c r="AS342" s="61">
        <v>1200</v>
      </c>
      <c r="AT342" s="62">
        <f>VLOOKUP(F342,[9]毕教同事分值收集!B:Y,24,0)</f>
        <v>21</v>
      </c>
      <c r="AU342" s="63">
        <f t="shared" si="33"/>
        <v>1500</v>
      </c>
      <c r="AV342" s="63">
        <f t="shared" si="34"/>
        <v>1500</v>
      </c>
      <c r="AW342" s="63">
        <v>0</v>
      </c>
      <c r="AX342" s="63">
        <f t="shared" si="35"/>
        <v>1500</v>
      </c>
      <c r="AY342" s="65">
        <v>21</v>
      </c>
    </row>
    <row r="343" spans="1:51">
      <c r="A343" s="4"/>
      <c r="B343" s="4"/>
      <c r="C343" s="5" t="s">
        <v>470</v>
      </c>
      <c r="D343" s="6">
        <v>333</v>
      </c>
      <c r="E343" s="11" t="s">
        <v>493</v>
      </c>
      <c r="F343" s="8" t="str">
        <f>VLOOKUP(E343,[1]需科室上报名单!$A:$B,2,0)</f>
        <v>7AK369</v>
      </c>
      <c r="G343" s="6" t="str">
        <f>VLOOKUP(F343,[3]需科室上报名单!$B:$I,8,0)</f>
        <v>规培研究生</v>
      </c>
      <c r="H343" s="8" t="str">
        <f>VLOOKUP(F343,[3]需科室上报名单!$B:$D,3,0)</f>
        <v>麻醉科</v>
      </c>
      <c r="I343" s="8" t="str">
        <f>VLOOKUP(F343,[3]需科室上报名单!$B:$F,5,0)</f>
        <v>2020年</v>
      </c>
      <c r="J343" s="29"/>
      <c r="K343" s="6" t="s">
        <v>106</v>
      </c>
      <c r="L343" s="6">
        <v>0</v>
      </c>
      <c r="M343" s="6">
        <v>0</v>
      </c>
      <c r="N343" s="36">
        <v>0</v>
      </c>
      <c r="O343" s="6">
        <v>160</v>
      </c>
      <c r="P343" s="30">
        <v>2</v>
      </c>
      <c r="Q343" s="36">
        <v>0</v>
      </c>
      <c r="R343" s="30">
        <v>1</v>
      </c>
      <c r="S343" s="30">
        <v>0</v>
      </c>
      <c r="T343" s="30">
        <v>0</v>
      </c>
      <c r="U343" s="43">
        <v>120</v>
      </c>
      <c r="V343" s="44">
        <f>VLOOKUP(F343,[9]毕教同事分值收集!B:X,23,0)</f>
        <v>100</v>
      </c>
      <c r="W343" s="44">
        <v>10</v>
      </c>
      <c r="X343" s="44">
        <v>0</v>
      </c>
      <c r="Y343" s="44">
        <v>0</v>
      </c>
      <c r="Z343" s="44">
        <v>60</v>
      </c>
      <c r="AA343" s="53">
        <v>0</v>
      </c>
      <c r="AB343" s="54">
        <f>VLOOKUP(F343,[9]毕教同事分值收集!B:R,17,0)</f>
        <v>100</v>
      </c>
      <c r="AC343" s="54">
        <f>VLOOKUP(F343,[9]毕教同事分值收集!B:T,19,0)</f>
        <v>150</v>
      </c>
      <c r="AD343" s="54">
        <f>VLOOKUP(F343,[9]毕教同事分值收集!B:V,21,0)</f>
        <v>100</v>
      </c>
      <c r="AE343" s="54">
        <f>VLOOKUP(F343,[9]毕教同事分值收集!B:Q,16,0)</f>
        <v>0</v>
      </c>
      <c r="AF343" s="54">
        <f>VLOOKUP(F343,[9]毕教同事分值收集!B:P,15,0)</f>
        <v>0</v>
      </c>
      <c r="AG343" s="54">
        <f>VLOOKUP(F343,[6]毕教同事分值收集!$B:$M,12,0)</f>
        <v>-60</v>
      </c>
      <c r="AH343" s="54">
        <v>0</v>
      </c>
      <c r="AI343" s="54">
        <v>0</v>
      </c>
      <c r="AJ343" s="54">
        <v>0</v>
      </c>
      <c r="AK343" s="54">
        <v>0</v>
      </c>
      <c r="AL343" s="54">
        <v>0</v>
      </c>
      <c r="AM343" s="58">
        <f t="shared" si="30"/>
        <v>740</v>
      </c>
      <c r="AN343" s="54" t="str">
        <f>VLOOKUP(H343,'[2]最终 公布版'!$F:$AL,33,0)</f>
        <v>麻醉科</v>
      </c>
      <c r="AO343" s="59">
        <f>SUMPRODUCT(($AN$4:$AN$1113=AN343)*($AM$4:$AM$1113&gt;AM343))+1</f>
        <v>25</v>
      </c>
      <c r="AP343" s="11">
        <f>COUNTIF(AN:AN,AN343)</f>
        <v>65</v>
      </c>
      <c r="AQ343" s="60">
        <f t="shared" si="31"/>
        <v>0.384615384615385</v>
      </c>
      <c r="AR343" s="11">
        <f t="shared" si="32"/>
        <v>1.25</v>
      </c>
      <c r="AS343" s="61">
        <v>1200</v>
      </c>
      <c r="AT343" s="62">
        <f>VLOOKUP(F343,[9]毕教同事分值收集!B:Y,24,0)</f>
        <v>21</v>
      </c>
      <c r="AU343" s="63">
        <f t="shared" si="33"/>
        <v>1500</v>
      </c>
      <c r="AV343" s="63">
        <f t="shared" si="34"/>
        <v>1500</v>
      </c>
      <c r="AW343" s="63">
        <v>0</v>
      </c>
      <c r="AX343" s="63">
        <f t="shared" si="35"/>
        <v>1500</v>
      </c>
      <c r="AY343" s="65">
        <v>21</v>
      </c>
    </row>
    <row r="344" spans="1:51">
      <c r="A344" s="4"/>
      <c r="B344" s="4"/>
      <c r="C344" s="5" t="s">
        <v>289</v>
      </c>
      <c r="D344" s="6">
        <v>340</v>
      </c>
      <c r="E344" s="19" t="s">
        <v>494</v>
      </c>
      <c r="F344" s="8" t="str">
        <f>VLOOKUP(E344,[1]需科室上报名单!$A:$B,2,0)</f>
        <v>7AM308</v>
      </c>
      <c r="G344" s="6" t="str">
        <f>VLOOKUP(F344,[3]需科室上报名单!$B:$I,8,0)</f>
        <v>规培研究生</v>
      </c>
      <c r="H344" s="8" t="str">
        <f>VLOOKUP(F344,[3]需科室上报名单!$B:$D,3,0)</f>
        <v>麻醉科</v>
      </c>
      <c r="I344" s="8" t="str">
        <f>VLOOKUP(F344,[3]需科室上报名单!$B:$F,5,0)</f>
        <v>2021年</v>
      </c>
      <c r="J344" s="31"/>
      <c r="K344" s="6" t="s">
        <v>106</v>
      </c>
      <c r="L344" s="6">
        <v>0</v>
      </c>
      <c r="M344" s="6">
        <v>0</v>
      </c>
      <c r="N344" s="6">
        <v>0</v>
      </c>
      <c r="O344" s="6">
        <v>160</v>
      </c>
      <c r="P344" s="6">
        <v>0</v>
      </c>
      <c r="Q344" s="30">
        <v>1</v>
      </c>
      <c r="R344" s="100">
        <v>0</v>
      </c>
      <c r="S344" s="30">
        <v>0</v>
      </c>
      <c r="T344" s="30">
        <v>1</v>
      </c>
      <c r="U344" s="43">
        <v>45</v>
      </c>
      <c r="V344" s="44">
        <f>VLOOKUP(F344,[9]毕教同事分值收集!B:X,23,0)</f>
        <v>100</v>
      </c>
      <c r="W344" s="49">
        <v>10</v>
      </c>
      <c r="X344" s="49">
        <v>20</v>
      </c>
      <c r="Y344" s="49">
        <v>30</v>
      </c>
      <c r="Z344" s="49">
        <v>30</v>
      </c>
      <c r="AA344" s="49">
        <v>0</v>
      </c>
      <c r="AB344" s="54">
        <f>VLOOKUP(F344,[9]毕教同事分值收集!B:R,17,0)</f>
        <v>100</v>
      </c>
      <c r="AC344" s="54">
        <f>VLOOKUP(F344,[9]毕教同事分值收集!B:T,19,0)</f>
        <v>150</v>
      </c>
      <c r="AD344" s="54">
        <f>VLOOKUP(F344,[9]毕教同事分值收集!B:V,21,0)</f>
        <v>100</v>
      </c>
      <c r="AE344" s="54">
        <f>VLOOKUP(F344,[9]毕教同事分值收集!B:Q,16,0)</f>
        <v>0</v>
      </c>
      <c r="AF344" s="54">
        <f>VLOOKUP(F344,[9]毕教同事分值收集!B:P,15,0)</f>
        <v>0</v>
      </c>
      <c r="AG344" s="54">
        <f>VLOOKUP(F344,[6]毕教同事分值收集!$B:$M,12,0)</f>
        <v>-20</v>
      </c>
      <c r="AH344" s="54">
        <v>0</v>
      </c>
      <c r="AI344" s="54">
        <v>0</v>
      </c>
      <c r="AJ344" s="54">
        <v>0</v>
      </c>
      <c r="AK344" s="54">
        <v>0</v>
      </c>
      <c r="AL344" s="54">
        <v>0</v>
      </c>
      <c r="AM344" s="58">
        <f t="shared" si="30"/>
        <v>725</v>
      </c>
      <c r="AN344" s="54" t="str">
        <f>VLOOKUP(H344,'[2]最终 公布版'!$F:$AL,33,0)</f>
        <v>麻醉科</v>
      </c>
      <c r="AO344" s="59">
        <f>SUMPRODUCT(($AN$4:$AN$1113=AN344)*($AM$4:$AM$1113&gt;AM344))+1</f>
        <v>26</v>
      </c>
      <c r="AP344" s="11">
        <f>COUNTIF(AN:AN,AN344)</f>
        <v>65</v>
      </c>
      <c r="AQ344" s="60">
        <f t="shared" si="31"/>
        <v>0.4</v>
      </c>
      <c r="AR344" s="11">
        <f t="shared" si="32"/>
        <v>1.25</v>
      </c>
      <c r="AS344" s="61">
        <v>1200</v>
      </c>
      <c r="AT344" s="62">
        <f>VLOOKUP(F344,[9]毕教同事分值收集!B:Y,24,0)</f>
        <v>21</v>
      </c>
      <c r="AU344" s="63">
        <f t="shared" si="33"/>
        <v>1500</v>
      </c>
      <c r="AV344" s="63">
        <f t="shared" si="34"/>
        <v>1500</v>
      </c>
      <c r="AW344" s="63">
        <v>0</v>
      </c>
      <c r="AX344" s="63">
        <f t="shared" si="35"/>
        <v>1500</v>
      </c>
      <c r="AY344" s="65">
        <v>21</v>
      </c>
    </row>
    <row r="345" spans="1:51">
      <c r="A345" s="4"/>
      <c r="B345" s="4"/>
      <c r="C345" s="5" t="s">
        <v>289</v>
      </c>
      <c r="D345" s="6">
        <v>342</v>
      </c>
      <c r="E345" s="19" t="s">
        <v>495</v>
      </c>
      <c r="F345" s="8" t="str">
        <f>VLOOKUP(E345,[1]需科室上报名单!$A:$B,2,0)</f>
        <v>7AM299</v>
      </c>
      <c r="G345" s="6" t="str">
        <f>VLOOKUP(F345,[3]需科室上报名单!$B:$I,8,0)</f>
        <v>规培研究生</v>
      </c>
      <c r="H345" s="8" t="str">
        <f>VLOOKUP(F345,[3]需科室上报名单!$B:$D,3,0)</f>
        <v>麻醉科</v>
      </c>
      <c r="I345" s="8" t="str">
        <f>VLOOKUP(F345,[3]需科室上报名单!$B:$F,5,0)</f>
        <v>2021年</v>
      </c>
      <c r="J345" s="31"/>
      <c r="K345" s="6" t="s">
        <v>106</v>
      </c>
      <c r="L345" s="6">
        <v>0</v>
      </c>
      <c r="M345" s="6">
        <v>0</v>
      </c>
      <c r="N345" s="6">
        <v>0</v>
      </c>
      <c r="O345" s="6">
        <v>160</v>
      </c>
      <c r="P345" s="6">
        <v>0</v>
      </c>
      <c r="Q345" s="30">
        <v>2</v>
      </c>
      <c r="R345" s="100">
        <v>0</v>
      </c>
      <c r="S345" s="30">
        <v>0</v>
      </c>
      <c r="T345" s="30">
        <v>0</v>
      </c>
      <c r="U345" s="43">
        <v>40</v>
      </c>
      <c r="V345" s="44">
        <f>VLOOKUP(F345,[9]毕教同事分值收集!B:X,23,0)</f>
        <v>100</v>
      </c>
      <c r="W345" s="49">
        <v>10</v>
      </c>
      <c r="X345" s="49">
        <v>40</v>
      </c>
      <c r="Y345" s="49">
        <v>0</v>
      </c>
      <c r="Z345" s="49">
        <v>0</v>
      </c>
      <c r="AA345" s="49">
        <v>20</v>
      </c>
      <c r="AB345" s="54">
        <f>VLOOKUP(F345,[9]毕教同事分值收集!B:R,17,0)</f>
        <v>100</v>
      </c>
      <c r="AC345" s="54">
        <f>VLOOKUP(F345,[9]毕教同事分值收集!B:T,19,0)</f>
        <v>150</v>
      </c>
      <c r="AD345" s="54">
        <f>VLOOKUP(F345,[9]毕教同事分值收集!B:V,21,0)</f>
        <v>100</v>
      </c>
      <c r="AE345" s="54">
        <f>VLOOKUP(F345,[9]毕教同事分值收集!B:Q,16,0)</f>
        <v>0</v>
      </c>
      <c r="AF345" s="54">
        <f>VLOOKUP(F345,[9]毕教同事分值收集!B:P,15,0)</f>
        <v>0</v>
      </c>
      <c r="AG345" s="54">
        <f>VLOOKUP(F345,[6]毕教同事分值收集!$B:$M,12,0)</f>
        <v>-20</v>
      </c>
      <c r="AH345" s="54">
        <v>0</v>
      </c>
      <c r="AI345" s="54">
        <v>0</v>
      </c>
      <c r="AJ345" s="54">
        <v>0</v>
      </c>
      <c r="AK345" s="54">
        <v>0</v>
      </c>
      <c r="AL345" s="54">
        <v>0</v>
      </c>
      <c r="AM345" s="58">
        <f t="shared" si="30"/>
        <v>700</v>
      </c>
      <c r="AN345" s="54" t="str">
        <f>VLOOKUP(H345,'[2]最终 公布版'!$F:$AL,33,0)</f>
        <v>麻醉科</v>
      </c>
      <c r="AO345" s="59">
        <f>SUMPRODUCT(($AN$4:$AN$1113=AN345)*($AM$4:$AM$1113&gt;AM345))+1</f>
        <v>27</v>
      </c>
      <c r="AP345" s="11">
        <f>COUNTIF(AN:AN,AN345)</f>
        <v>65</v>
      </c>
      <c r="AQ345" s="60">
        <f t="shared" si="31"/>
        <v>0.415384615384615</v>
      </c>
      <c r="AR345" s="11">
        <f t="shared" si="32"/>
        <v>1</v>
      </c>
      <c r="AS345" s="61">
        <v>1200</v>
      </c>
      <c r="AT345" s="62">
        <f>VLOOKUP(F345,[9]毕教同事分值收集!B:Y,24,0)</f>
        <v>21</v>
      </c>
      <c r="AU345" s="63">
        <f t="shared" si="33"/>
        <v>1200</v>
      </c>
      <c r="AV345" s="63">
        <f t="shared" si="34"/>
        <v>1200</v>
      </c>
      <c r="AW345" s="63">
        <v>0</v>
      </c>
      <c r="AX345" s="63">
        <f t="shared" si="35"/>
        <v>1200</v>
      </c>
      <c r="AY345" s="65">
        <v>21</v>
      </c>
    </row>
    <row r="346" spans="1:51">
      <c r="A346" s="4"/>
      <c r="B346" s="4"/>
      <c r="C346" s="5" t="s">
        <v>289</v>
      </c>
      <c r="D346" s="6">
        <v>343</v>
      </c>
      <c r="E346" s="19" t="s">
        <v>496</v>
      </c>
      <c r="F346" s="8" t="str">
        <f>VLOOKUP(E346,[1]需科室上报名单!$A:$B,2,0)</f>
        <v>7AM300</v>
      </c>
      <c r="G346" s="6" t="str">
        <f>VLOOKUP(F346,[3]需科室上报名单!$B:$I,8,0)</f>
        <v>规培研究生</v>
      </c>
      <c r="H346" s="8" t="str">
        <f>VLOOKUP(F346,[3]需科室上报名单!$B:$D,3,0)</f>
        <v>麻醉科</v>
      </c>
      <c r="I346" s="8" t="str">
        <f>VLOOKUP(F346,[3]需科室上报名单!$B:$F,5,0)</f>
        <v>2021年</v>
      </c>
      <c r="J346" s="31"/>
      <c r="K346" s="6" t="s">
        <v>106</v>
      </c>
      <c r="L346" s="6">
        <v>0</v>
      </c>
      <c r="M346" s="6">
        <v>0</v>
      </c>
      <c r="N346" s="6">
        <v>0</v>
      </c>
      <c r="O346" s="6">
        <v>160</v>
      </c>
      <c r="P346" s="6">
        <v>0</v>
      </c>
      <c r="Q346" s="30">
        <v>2</v>
      </c>
      <c r="R346" s="30">
        <v>1</v>
      </c>
      <c r="S346" s="30">
        <v>0</v>
      </c>
      <c r="T346" s="30">
        <v>0</v>
      </c>
      <c r="U346" s="43">
        <v>60</v>
      </c>
      <c r="V346" s="44">
        <f>VLOOKUP(F346,[9]毕教同事分值收集!B:X,23,0)</f>
        <v>100</v>
      </c>
      <c r="W346" s="49">
        <v>10</v>
      </c>
      <c r="X346" s="49">
        <v>40</v>
      </c>
      <c r="Y346" s="49">
        <v>0</v>
      </c>
      <c r="Z346" s="49">
        <v>0</v>
      </c>
      <c r="AA346" s="49">
        <v>0</v>
      </c>
      <c r="AB346" s="54">
        <f>VLOOKUP(F346,[9]毕教同事分值收集!B:R,17,0)</f>
        <v>100</v>
      </c>
      <c r="AC346" s="54">
        <f>VLOOKUP(F346,[9]毕教同事分值收集!B:T,19,0)</f>
        <v>150</v>
      </c>
      <c r="AD346" s="54">
        <f>VLOOKUP(F346,[9]毕教同事分值收集!B:V,21,0)</f>
        <v>100</v>
      </c>
      <c r="AE346" s="54">
        <f>VLOOKUP(F346,[9]毕教同事分值收集!B:Q,16,0)</f>
        <v>0</v>
      </c>
      <c r="AF346" s="54">
        <f>VLOOKUP(F346,[9]毕教同事分值收集!B:P,15,0)</f>
        <v>0</v>
      </c>
      <c r="AG346" s="54">
        <f>VLOOKUP(F346,[6]毕教同事分值收集!$B:$M,12,0)</f>
        <v>-20</v>
      </c>
      <c r="AH346" s="54">
        <v>0</v>
      </c>
      <c r="AI346" s="54">
        <v>0</v>
      </c>
      <c r="AJ346" s="54">
        <v>0</v>
      </c>
      <c r="AK346" s="54">
        <v>0</v>
      </c>
      <c r="AL346" s="54">
        <v>0</v>
      </c>
      <c r="AM346" s="58">
        <f t="shared" si="30"/>
        <v>700</v>
      </c>
      <c r="AN346" s="54" t="str">
        <f>VLOOKUP(H346,'[2]最终 公布版'!$F:$AL,33,0)</f>
        <v>麻醉科</v>
      </c>
      <c r="AO346" s="59">
        <f>SUMPRODUCT(($AN$4:$AN$1113=AN346)*($AM$4:$AM$1113&gt;AM346))+1</f>
        <v>27</v>
      </c>
      <c r="AP346" s="11">
        <f>COUNTIF(AN:AN,AN346)</f>
        <v>65</v>
      </c>
      <c r="AQ346" s="60">
        <f t="shared" si="31"/>
        <v>0.415384615384615</v>
      </c>
      <c r="AR346" s="11">
        <f t="shared" si="32"/>
        <v>1</v>
      </c>
      <c r="AS346" s="61">
        <v>1200</v>
      </c>
      <c r="AT346" s="62">
        <f>VLOOKUP(F346,[9]毕教同事分值收集!B:Y,24,0)</f>
        <v>21</v>
      </c>
      <c r="AU346" s="63">
        <f t="shared" si="33"/>
        <v>1200</v>
      </c>
      <c r="AV346" s="63">
        <f t="shared" si="34"/>
        <v>1200</v>
      </c>
      <c r="AW346" s="63">
        <v>0</v>
      </c>
      <c r="AX346" s="63">
        <f t="shared" si="35"/>
        <v>1200</v>
      </c>
      <c r="AY346" s="65">
        <v>21</v>
      </c>
    </row>
    <row r="347" spans="1:51">
      <c r="A347" s="4"/>
      <c r="B347" s="4"/>
      <c r="C347" s="5" t="s">
        <v>120</v>
      </c>
      <c r="D347" s="6">
        <v>338</v>
      </c>
      <c r="E347" s="15" t="s">
        <v>497</v>
      </c>
      <c r="F347" s="8" t="str">
        <f>VLOOKUP(E347,[1]需科室上报名单!$A:$B,2,0)</f>
        <v>7AK376</v>
      </c>
      <c r="G347" s="6" t="str">
        <f>VLOOKUP(F347,[3]需科室上报名单!$B:$I,8,0)</f>
        <v>规培研究生</v>
      </c>
      <c r="H347" s="8" t="str">
        <f>VLOOKUP(F347,[3]需科室上报名单!$B:$D,3,0)</f>
        <v>麻醉科</v>
      </c>
      <c r="I347" s="8" t="str">
        <f>VLOOKUP(F347,[3]需科室上报名单!$B:$F,5,0)</f>
        <v>2020年</v>
      </c>
      <c r="J347" s="31"/>
      <c r="K347" s="6" t="s">
        <v>106</v>
      </c>
      <c r="L347" s="6">
        <v>0</v>
      </c>
      <c r="M347" s="6">
        <v>0</v>
      </c>
      <c r="N347" s="6">
        <v>0</v>
      </c>
      <c r="O347" s="6">
        <v>160</v>
      </c>
      <c r="P347" s="30">
        <v>0</v>
      </c>
      <c r="Q347" s="45">
        <v>3</v>
      </c>
      <c r="R347" s="45">
        <v>0</v>
      </c>
      <c r="S347" s="45">
        <v>0</v>
      </c>
      <c r="T347" s="45">
        <v>0</v>
      </c>
      <c r="U347" s="43">
        <v>60</v>
      </c>
      <c r="V347" s="44">
        <f>VLOOKUP(F347,[9]毕教同事分值收集!B:X,23,0)</f>
        <v>100</v>
      </c>
      <c r="W347" s="44">
        <v>0</v>
      </c>
      <c r="X347" s="44">
        <v>20</v>
      </c>
      <c r="Y347" s="44">
        <v>60</v>
      </c>
      <c r="Z347" s="44">
        <v>0</v>
      </c>
      <c r="AA347" s="53">
        <v>0</v>
      </c>
      <c r="AB347" s="54">
        <f>VLOOKUP(F347,[9]毕教同事分值收集!B:R,17,0)</f>
        <v>100</v>
      </c>
      <c r="AC347" s="54">
        <f>VLOOKUP(F347,[9]毕教同事分值收集!B:T,19,0)</f>
        <v>150</v>
      </c>
      <c r="AD347" s="54">
        <f>VLOOKUP(F347,[9]毕教同事分值收集!B:V,21,0)</f>
        <v>100</v>
      </c>
      <c r="AE347" s="54">
        <f>VLOOKUP(F347,[9]毕教同事分值收集!B:Q,16,0)</f>
        <v>0</v>
      </c>
      <c r="AF347" s="54">
        <f>VLOOKUP(F347,[9]毕教同事分值收集!B:P,15,0)</f>
        <v>0</v>
      </c>
      <c r="AG347" s="54">
        <f>VLOOKUP(F347,[6]毕教同事分值收集!$B:$M,12,0)</f>
        <v>-60</v>
      </c>
      <c r="AH347" s="54">
        <v>0</v>
      </c>
      <c r="AI347" s="54">
        <v>0</v>
      </c>
      <c r="AJ347" s="54">
        <v>0</v>
      </c>
      <c r="AK347" s="54">
        <v>0</v>
      </c>
      <c r="AL347" s="54">
        <v>0</v>
      </c>
      <c r="AM347" s="58">
        <f t="shared" si="30"/>
        <v>690</v>
      </c>
      <c r="AN347" s="54" t="str">
        <f>VLOOKUP(H347,'[2]最终 公布版'!$F:$AL,33,0)</f>
        <v>麻醉科</v>
      </c>
      <c r="AO347" s="59">
        <f>SUMPRODUCT(($AN$4:$AN$1113=AN347)*($AM$4:$AM$1113&gt;AM347))+1</f>
        <v>29</v>
      </c>
      <c r="AP347" s="11">
        <f>COUNTIF(AN:AN,AN347)</f>
        <v>65</v>
      </c>
      <c r="AQ347" s="60">
        <f t="shared" si="31"/>
        <v>0.446153846153846</v>
      </c>
      <c r="AR347" s="11">
        <f t="shared" si="32"/>
        <v>1</v>
      </c>
      <c r="AS347" s="61">
        <v>1200</v>
      </c>
      <c r="AT347" s="62">
        <f>VLOOKUP(F347,[9]毕教同事分值收集!B:Y,24,0)</f>
        <v>21</v>
      </c>
      <c r="AU347" s="63">
        <f t="shared" si="33"/>
        <v>1200</v>
      </c>
      <c r="AV347" s="63">
        <f t="shared" si="34"/>
        <v>1200</v>
      </c>
      <c r="AW347" s="63">
        <v>0</v>
      </c>
      <c r="AX347" s="63">
        <f t="shared" si="35"/>
        <v>1200</v>
      </c>
      <c r="AY347" s="65">
        <v>21</v>
      </c>
    </row>
    <row r="348" spans="1:51">
      <c r="A348" s="4"/>
      <c r="B348" s="4"/>
      <c r="C348" s="5" t="s">
        <v>289</v>
      </c>
      <c r="D348" s="6">
        <v>341</v>
      </c>
      <c r="E348" s="19" t="s">
        <v>498</v>
      </c>
      <c r="F348" s="8" t="str">
        <f>VLOOKUP(E348,[1]需科室上报名单!$A:$B,2,0)</f>
        <v>7AM311</v>
      </c>
      <c r="G348" s="6" t="str">
        <f>VLOOKUP(F348,[3]需科室上报名单!$B:$I,8,0)</f>
        <v>规培研究生</v>
      </c>
      <c r="H348" s="8" t="str">
        <f>VLOOKUP(F348,[3]需科室上报名单!$B:$D,3,0)</f>
        <v>麻醉科</v>
      </c>
      <c r="I348" s="8" t="str">
        <f>VLOOKUP(F348,[3]需科室上报名单!$B:$F,5,0)</f>
        <v>2021年</v>
      </c>
      <c r="J348" s="31"/>
      <c r="K348" s="6" t="s">
        <v>106</v>
      </c>
      <c r="L348" s="6">
        <v>0</v>
      </c>
      <c r="M348" s="6">
        <v>0</v>
      </c>
      <c r="N348" s="6">
        <v>0</v>
      </c>
      <c r="O348" s="6">
        <v>160</v>
      </c>
      <c r="P348" s="6">
        <v>0</v>
      </c>
      <c r="Q348" s="30">
        <v>2</v>
      </c>
      <c r="R348" s="30">
        <v>1</v>
      </c>
      <c r="S348" s="30">
        <v>0</v>
      </c>
      <c r="T348" s="30">
        <v>0</v>
      </c>
      <c r="U348" s="43">
        <v>60</v>
      </c>
      <c r="V348" s="44">
        <f>VLOOKUP(F348,[9]毕教同事分值收集!B:X,23,0)</f>
        <v>100</v>
      </c>
      <c r="W348" s="49">
        <v>10</v>
      </c>
      <c r="X348" s="49">
        <v>20</v>
      </c>
      <c r="Y348" s="49">
        <v>30</v>
      </c>
      <c r="Z348" s="49">
        <v>0</v>
      </c>
      <c r="AA348" s="49">
        <v>0</v>
      </c>
      <c r="AB348" s="54">
        <f>VLOOKUP(F348,[9]毕教同事分值收集!B:R,17,0)</f>
        <v>100</v>
      </c>
      <c r="AC348" s="54">
        <f>VLOOKUP(F348,[9]毕教同事分值收集!B:T,19,0)</f>
        <v>150</v>
      </c>
      <c r="AD348" s="54">
        <f>VLOOKUP(F348,[9]毕教同事分值收集!B:V,21,0)</f>
        <v>100</v>
      </c>
      <c r="AE348" s="54">
        <f>VLOOKUP(F348,[9]毕教同事分值收集!B:Q,16,0)</f>
        <v>0</v>
      </c>
      <c r="AF348" s="54">
        <f>VLOOKUP(F348,[9]毕教同事分值收集!B:P,15,0)</f>
        <v>0</v>
      </c>
      <c r="AG348" s="54">
        <f>VLOOKUP(F348,[6]毕教同事分值收集!$B:$M,12,0)</f>
        <v>-40</v>
      </c>
      <c r="AH348" s="54">
        <v>0</v>
      </c>
      <c r="AI348" s="54">
        <v>0</v>
      </c>
      <c r="AJ348" s="54">
        <v>0</v>
      </c>
      <c r="AK348" s="54">
        <v>0</v>
      </c>
      <c r="AL348" s="54">
        <v>0</v>
      </c>
      <c r="AM348" s="58">
        <f t="shared" si="30"/>
        <v>690</v>
      </c>
      <c r="AN348" s="54" t="str">
        <f>VLOOKUP(H348,'[2]最终 公布版'!$F:$AL,33,0)</f>
        <v>麻醉科</v>
      </c>
      <c r="AO348" s="59">
        <f>SUMPRODUCT(($AN$4:$AN$1113=AN348)*($AM$4:$AM$1113&gt;AM348))+1</f>
        <v>29</v>
      </c>
      <c r="AP348" s="11">
        <f>COUNTIF(AN:AN,AN348)</f>
        <v>65</v>
      </c>
      <c r="AQ348" s="60">
        <f t="shared" si="31"/>
        <v>0.446153846153846</v>
      </c>
      <c r="AR348" s="11">
        <f t="shared" si="32"/>
        <v>1</v>
      </c>
      <c r="AS348" s="61">
        <v>1200</v>
      </c>
      <c r="AT348" s="62">
        <f>VLOOKUP(F348,[9]毕教同事分值收集!B:Y,24,0)</f>
        <v>21</v>
      </c>
      <c r="AU348" s="63">
        <f t="shared" si="33"/>
        <v>1200</v>
      </c>
      <c r="AV348" s="63">
        <f t="shared" si="34"/>
        <v>1200</v>
      </c>
      <c r="AW348" s="63">
        <v>0</v>
      </c>
      <c r="AX348" s="63">
        <f t="shared" si="35"/>
        <v>1200</v>
      </c>
      <c r="AY348" s="65">
        <v>21</v>
      </c>
    </row>
    <row r="349" spans="1:51">
      <c r="A349" s="4"/>
      <c r="B349" s="4"/>
      <c r="C349" s="5" t="s">
        <v>289</v>
      </c>
      <c r="D349" s="6">
        <v>347</v>
      </c>
      <c r="E349" s="9" t="s">
        <v>499</v>
      </c>
      <c r="F349" s="8">
        <f>VLOOKUP(E349,[1]需科室上报名单!$A:$B,2,0)</f>
        <v>120068</v>
      </c>
      <c r="G349" s="6" t="s">
        <v>104</v>
      </c>
      <c r="H349" s="8" t="str">
        <f>VLOOKUP(F349,[3]需科室上报名单!$B:$D,3,0)</f>
        <v>麻醉科</v>
      </c>
      <c r="I349" s="8" t="str">
        <f>VLOOKUP(F349,[3]需科室上报名单!$B:$F,5,0)</f>
        <v>2020年</v>
      </c>
      <c r="J349" s="31"/>
      <c r="K349" s="6" t="s">
        <v>106</v>
      </c>
      <c r="L349" s="6">
        <v>0</v>
      </c>
      <c r="M349" s="6">
        <v>0</v>
      </c>
      <c r="N349" s="6">
        <v>0</v>
      </c>
      <c r="O349" s="6">
        <v>160</v>
      </c>
      <c r="P349" s="6">
        <v>0</v>
      </c>
      <c r="Q349" s="30">
        <v>2</v>
      </c>
      <c r="R349" s="30">
        <v>1</v>
      </c>
      <c r="S349" s="6">
        <v>1</v>
      </c>
      <c r="T349" s="30">
        <v>0</v>
      </c>
      <c r="U349" s="43">
        <v>85</v>
      </c>
      <c r="V349" s="44">
        <f>VLOOKUP(F349,[9]毕教同事分值收集!B:X,23,0)</f>
        <v>100</v>
      </c>
      <c r="W349" s="49">
        <v>10</v>
      </c>
      <c r="X349" s="49">
        <v>0</v>
      </c>
      <c r="Y349" s="49">
        <v>0</v>
      </c>
      <c r="Z349" s="49">
        <v>0</v>
      </c>
      <c r="AA349" s="49">
        <v>0</v>
      </c>
      <c r="AB349" s="54">
        <f>VLOOKUP(F349,[9]毕教同事分值收集!B:R,17,0)</f>
        <v>100</v>
      </c>
      <c r="AC349" s="54">
        <f>VLOOKUP(F349,[9]毕教同事分值收集!B:T,19,0)</f>
        <v>150</v>
      </c>
      <c r="AD349" s="54">
        <f>VLOOKUP(F349,[9]毕教同事分值收集!B:V,21,0)</f>
        <v>100</v>
      </c>
      <c r="AE349" s="54">
        <f>VLOOKUP(F349,[9]毕教同事分值收集!B:Q,16,0)</f>
        <v>0</v>
      </c>
      <c r="AF349" s="54">
        <f>VLOOKUP(F349,[9]毕教同事分值收集!B:P,15,0)</f>
        <v>0</v>
      </c>
      <c r="AG349" s="54">
        <f>VLOOKUP(F349,[6]毕教同事分值收集!$B:$M,12,0)</f>
        <v>-20</v>
      </c>
      <c r="AH349" s="54">
        <v>0</v>
      </c>
      <c r="AI349" s="54">
        <v>0</v>
      </c>
      <c r="AJ349" s="54">
        <v>0</v>
      </c>
      <c r="AK349" s="54">
        <v>0</v>
      </c>
      <c r="AL349" s="54">
        <v>0</v>
      </c>
      <c r="AM349" s="58">
        <f t="shared" si="30"/>
        <v>685</v>
      </c>
      <c r="AN349" s="54" t="str">
        <f>VLOOKUP(H349,'[2]最终 公布版'!$F:$AL,33,0)</f>
        <v>麻醉科</v>
      </c>
      <c r="AO349" s="59">
        <f>SUMPRODUCT(($AN$4:$AN$1113=AN349)*($AM$4:$AM$1113&gt;AM349))+1</f>
        <v>31</v>
      </c>
      <c r="AP349" s="11">
        <f>COUNTIF(AN:AN,AN349)</f>
        <v>65</v>
      </c>
      <c r="AQ349" s="60">
        <f t="shared" si="31"/>
        <v>0.476923076923077</v>
      </c>
      <c r="AR349" s="11">
        <f t="shared" si="32"/>
        <v>1</v>
      </c>
      <c r="AS349" s="61">
        <v>1200</v>
      </c>
      <c r="AT349" s="62">
        <f>VLOOKUP(F349,[9]毕教同事分值收集!B:Y,24,0)</f>
        <v>21</v>
      </c>
      <c r="AU349" s="63">
        <f t="shared" si="33"/>
        <v>1200</v>
      </c>
      <c r="AV349" s="63">
        <f t="shared" si="34"/>
        <v>1200</v>
      </c>
      <c r="AW349" s="63">
        <v>0</v>
      </c>
      <c r="AX349" s="63">
        <f t="shared" si="35"/>
        <v>1200</v>
      </c>
      <c r="AY349" s="65">
        <v>21</v>
      </c>
    </row>
    <row r="350" spans="1:51">
      <c r="A350" s="4"/>
      <c r="B350" s="4"/>
      <c r="C350" s="5" t="s">
        <v>470</v>
      </c>
      <c r="D350" s="6">
        <v>348</v>
      </c>
      <c r="E350" s="68" t="s">
        <v>500</v>
      </c>
      <c r="F350" s="8" t="str">
        <f>VLOOKUP(E350,[1]需科室上报名单!$A:$B,2,0)</f>
        <v>727L80</v>
      </c>
      <c r="G350" s="6" t="s">
        <v>104</v>
      </c>
      <c r="H350" s="8" t="str">
        <f>VLOOKUP(F350,[3]需科室上报名单!$B:$D,3,0)</f>
        <v>麻醉科</v>
      </c>
      <c r="I350" s="8" t="str">
        <f>VLOOKUP(F350,[3]需科室上报名单!$B:$F,5,0)</f>
        <v>2021年</v>
      </c>
      <c r="J350" s="29"/>
      <c r="K350" s="6" t="s">
        <v>106</v>
      </c>
      <c r="L350" s="6">
        <v>0</v>
      </c>
      <c r="M350" s="6">
        <v>0</v>
      </c>
      <c r="N350" s="36">
        <v>0</v>
      </c>
      <c r="O350" s="6">
        <v>160</v>
      </c>
      <c r="P350" s="30">
        <v>2</v>
      </c>
      <c r="Q350" s="36">
        <v>0</v>
      </c>
      <c r="R350" s="30">
        <v>2</v>
      </c>
      <c r="S350" s="30">
        <v>0</v>
      </c>
      <c r="T350" s="30">
        <v>0</v>
      </c>
      <c r="U350" s="43">
        <v>140</v>
      </c>
      <c r="V350" s="44">
        <f>VLOOKUP(F350,[9]毕教同事分值收集!B:X,23,0)</f>
        <v>100</v>
      </c>
      <c r="W350" s="44">
        <v>10</v>
      </c>
      <c r="X350" s="44">
        <v>60</v>
      </c>
      <c r="Y350" s="44">
        <v>60</v>
      </c>
      <c r="Z350" s="44">
        <v>60</v>
      </c>
      <c r="AA350" s="53">
        <v>0</v>
      </c>
      <c r="AB350" s="54">
        <f>VLOOKUP(F350,[9]毕教同事分值收集!B:R,17,0)</f>
        <v>100</v>
      </c>
      <c r="AC350" s="54">
        <f>VLOOKUP(F350,[9]毕教同事分值收集!B:T,19,0)</f>
        <v>0</v>
      </c>
      <c r="AD350" s="54">
        <f>VLOOKUP(F350,[9]毕教同事分值收集!B:V,21,0)</f>
        <v>0</v>
      </c>
      <c r="AE350" s="54">
        <f>VLOOKUP(F350,[9]毕教同事分值收集!B:Q,16,0)</f>
        <v>0</v>
      </c>
      <c r="AF350" s="54">
        <f>VLOOKUP(F350,[9]毕教同事分值收集!B:P,15,0)</f>
        <v>0</v>
      </c>
      <c r="AG350" s="54">
        <f>VLOOKUP(F350,[6]毕教同事分值收集!$B:$M,12,0)</f>
        <v>-20</v>
      </c>
      <c r="AH350" s="54">
        <v>0</v>
      </c>
      <c r="AI350" s="54">
        <v>0</v>
      </c>
      <c r="AJ350" s="54">
        <v>0</v>
      </c>
      <c r="AK350" s="54">
        <v>0</v>
      </c>
      <c r="AL350" s="54">
        <v>0</v>
      </c>
      <c r="AM350" s="58">
        <f t="shared" si="30"/>
        <v>670</v>
      </c>
      <c r="AN350" s="54" t="str">
        <f>VLOOKUP(H350,'[2]最终 公布版'!$F:$AL,33,0)</f>
        <v>麻醉科</v>
      </c>
      <c r="AO350" s="59">
        <f>SUMPRODUCT(($AN$4:$AN$1113=AN350)*($AM$4:$AM$1113&gt;AM350))+1</f>
        <v>32</v>
      </c>
      <c r="AP350" s="11">
        <f>COUNTIF(AN:AN,AN350)</f>
        <v>65</v>
      </c>
      <c r="AQ350" s="60">
        <f t="shared" si="31"/>
        <v>0.492307692307692</v>
      </c>
      <c r="AR350" s="11">
        <f t="shared" si="32"/>
        <v>1</v>
      </c>
      <c r="AS350" s="61">
        <v>1200</v>
      </c>
      <c r="AT350" s="62">
        <f>VLOOKUP(F350,[9]毕教同事分值收集!B:Y,24,0)</f>
        <v>21</v>
      </c>
      <c r="AU350" s="63">
        <f t="shared" si="33"/>
        <v>1200</v>
      </c>
      <c r="AV350" s="63">
        <f t="shared" si="34"/>
        <v>1200</v>
      </c>
      <c r="AW350" s="63">
        <v>0</v>
      </c>
      <c r="AX350" s="63">
        <f t="shared" si="35"/>
        <v>1200</v>
      </c>
      <c r="AY350" s="65">
        <v>21</v>
      </c>
    </row>
    <row r="351" spans="1:51">
      <c r="A351" s="4"/>
      <c r="B351" s="4"/>
      <c r="C351" s="5" t="s">
        <v>470</v>
      </c>
      <c r="D351" s="6">
        <v>344</v>
      </c>
      <c r="E351" s="9" t="s">
        <v>501</v>
      </c>
      <c r="F351" s="8" t="str">
        <f>VLOOKUP(E351,[1]需科室上报名单!$A:$B,2,0)</f>
        <v>726L43</v>
      </c>
      <c r="G351" s="6" t="s">
        <v>104</v>
      </c>
      <c r="H351" s="8" t="str">
        <f>VLOOKUP(F351,[3]需科室上报名单!$B:$D,3,0)</f>
        <v>麻醉科</v>
      </c>
      <c r="I351" s="8" t="str">
        <f>VLOOKUP(F351,[3]需科室上报名单!$B:$F,5,0)</f>
        <v>2020年</v>
      </c>
      <c r="J351" s="29"/>
      <c r="K351" s="6" t="s">
        <v>106</v>
      </c>
      <c r="L351" s="6">
        <v>0</v>
      </c>
      <c r="M351" s="6">
        <v>0</v>
      </c>
      <c r="N351" s="36">
        <v>0</v>
      </c>
      <c r="O351" s="6">
        <v>160</v>
      </c>
      <c r="P351" s="30">
        <v>2</v>
      </c>
      <c r="Q351" s="36">
        <v>0</v>
      </c>
      <c r="R351" s="30">
        <v>1</v>
      </c>
      <c r="S351" s="30">
        <v>0</v>
      </c>
      <c r="T351" s="30">
        <v>0</v>
      </c>
      <c r="U351" s="43">
        <v>120</v>
      </c>
      <c r="V351" s="44">
        <f>VLOOKUP(F351,[9]毕教同事分值收集!B:X,23,0)</f>
        <v>100</v>
      </c>
      <c r="W351" s="44">
        <v>10</v>
      </c>
      <c r="X351" s="44">
        <v>20</v>
      </c>
      <c r="Y351" s="44">
        <v>30</v>
      </c>
      <c r="Z351" s="44">
        <v>30</v>
      </c>
      <c r="AA351" s="53">
        <v>0</v>
      </c>
      <c r="AB351" s="54">
        <f>VLOOKUP(F351,[9]毕教同事分值收集!B:R,17,0)</f>
        <v>100</v>
      </c>
      <c r="AC351" s="54">
        <f>VLOOKUP(F351,[9]毕教同事分值收集!B:T,19,0)</f>
        <v>150</v>
      </c>
      <c r="AD351" s="54">
        <f>VLOOKUP(F351,[9]毕教同事分值收集!B:V,21,0)</f>
        <v>0</v>
      </c>
      <c r="AE351" s="54">
        <f>VLOOKUP(F351,[9]毕教同事分值收集!B:Q,16,0)</f>
        <v>0</v>
      </c>
      <c r="AF351" s="54">
        <f>VLOOKUP(F351,[9]毕教同事分值收集!B:P,15,0)</f>
        <v>0</v>
      </c>
      <c r="AG351" s="54">
        <f>VLOOKUP(F351,[6]毕教同事分值收集!$B:$M,12,0)</f>
        <v>-60</v>
      </c>
      <c r="AH351" s="54">
        <v>0</v>
      </c>
      <c r="AI351" s="54">
        <v>0</v>
      </c>
      <c r="AJ351" s="54">
        <v>0</v>
      </c>
      <c r="AK351" s="54">
        <v>0</v>
      </c>
      <c r="AL351" s="54">
        <v>0</v>
      </c>
      <c r="AM351" s="58">
        <f t="shared" si="30"/>
        <v>660</v>
      </c>
      <c r="AN351" s="54" t="str">
        <f>VLOOKUP(H351,'[2]最终 公布版'!$F:$AL,33,0)</f>
        <v>麻醉科</v>
      </c>
      <c r="AO351" s="59">
        <f>SUMPRODUCT(($AN$4:$AN$1113=AN351)*($AM$4:$AM$1113&gt;AM351))+1</f>
        <v>33</v>
      </c>
      <c r="AP351" s="11">
        <f>COUNTIF(AN:AN,AN351)</f>
        <v>65</v>
      </c>
      <c r="AQ351" s="60">
        <f t="shared" si="31"/>
        <v>0.507692307692308</v>
      </c>
      <c r="AR351" s="11">
        <f t="shared" si="32"/>
        <v>1</v>
      </c>
      <c r="AS351" s="61">
        <v>1200</v>
      </c>
      <c r="AT351" s="62">
        <f>VLOOKUP(F351,[9]毕教同事分值收集!B:Y,24,0)</f>
        <v>21</v>
      </c>
      <c r="AU351" s="63">
        <f t="shared" si="33"/>
        <v>1200</v>
      </c>
      <c r="AV351" s="63">
        <f t="shared" si="34"/>
        <v>1200</v>
      </c>
      <c r="AW351" s="63">
        <v>0</v>
      </c>
      <c r="AX351" s="63">
        <f t="shared" si="35"/>
        <v>1200</v>
      </c>
      <c r="AY351" s="65">
        <v>21</v>
      </c>
    </row>
    <row r="352" spans="1:51">
      <c r="A352" s="4"/>
      <c r="B352" s="4"/>
      <c r="C352" s="5" t="s">
        <v>289</v>
      </c>
      <c r="D352" s="6">
        <v>351</v>
      </c>
      <c r="E352" s="9" t="s">
        <v>502</v>
      </c>
      <c r="F352" s="8">
        <f>VLOOKUP(E352,[1]需科室上报名单!$A:$B,2,0)</f>
        <v>120064</v>
      </c>
      <c r="G352" s="6" t="s">
        <v>104</v>
      </c>
      <c r="H352" s="8" t="str">
        <f>VLOOKUP(F352,[3]需科室上报名单!$B:$D,3,0)</f>
        <v>麻醉科</v>
      </c>
      <c r="I352" s="8" t="str">
        <f>VLOOKUP(F352,[3]需科室上报名单!$B:$F,5,0)</f>
        <v>2020年</v>
      </c>
      <c r="J352" s="31"/>
      <c r="K352" s="6" t="s">
        <v>106</v>
      </c>
      <c r="L352" s="6">
        <v>0</v>
      </c>
      <c r="M352" s="6">
        <v>0</v>
      </c>
      <c r="N352" s="6">
        <v>0</v>
      </c>
      <c r="O352" s="6">
        <v>160</v>
      </c>
      <c r="P352" s="6">
        <v>0</v>
      </c>
      <c r="Q352" s="30">
        <v>2</v>
      </c>
      <c r="R352" s="100">
        <v>0</v>
      </c>
      <c r="S352" s="30">
        <v>0</v>
      </c>
      <c r="T352" s="30">
        <v>0</v>
      </c>
      <c r="U352" s="43">
        <v>40</v>
      </c>
      <c r="V352" s="44">
        <f>VLOOKUP(F352,[9]毕教同事分值收集!B:X,23,0)</f>
        <v>100</v>
      </c>
      <c r="W352" s="49">
        <v>10</v>
      </c>
      <c r="X352" s="49">
        <v>0</v>
      </c>
      <c r="Y352" s="49">
        <v>0</v>
      </c>
      <c r="Z352" s="49">
        <v>0</v>
      </c>
      <c r="AA352" s="49">
        <v>0</v>
      </c>
      <c r="AB352" s="54">
        <f>VLOOKUP(F352,[9]毕教同事分值收集!B:R,17,0)</f>
        <v>100</v>
      </c>
      <c r="AC352" s="54">
        <f>VLOOKUP(F352,[9]毕教同事分值收集!B:T,19,0)</f>
        <v>150</v>
      </c>
      <c r="AD352" s="54">
        <f>VLOOKUP(F352,[9]毕教同事分值收集!B:V,21,0)</f>
        <v>100</v>
      </c>
      <c r="AE352" s="54">
        <f>VLOOKUP(F352,[9]毕教同事分值收集!B:Q,16,0)</f>
        <v>0</v>
      </c>
      <c r="AF352" s="54">
        <f>VLOOKUP(F352,[9]毕教同事分值收集!B:P,15,0)</f>
        <v>0</v>
      </c>
      <c r="AG352" s="54">
        <f>VLOOKUP(F352,[6]毕教同事分值收集!$B:$M,12,0)</f>
        <v>0</v>
      </c>
      <c r="AH352" s="54">
        <v>0</v>
      </c>
      <c r="AI352" s="54">
        <v>0</v>
      </c>
      <c r="AJ352" s="54">
        <v>0</v>
      </c>
      <c r="AK352" s="54">
        <v>0</v>
      </c>
      <c r="AL352" s="54">
        <v>0</v>
      </c>
      <c r="AM352" s="58">
        <f t="shared" si="30"/>
        <v>660</v>
      </c>
      <c r="AN352" s="54" t="str">
        <f>VLOOKUP(H352,'[2]最终 公布版'!$F:$AL,33,0)</f>
        <v>麻醉科</v>
      </c>
      <c r="AO352" s="59">
        <f>SUMPRODUCT(($AN$4:$AN$1113=AN352)*($AM$4:$AM$1113&gt;AM352))+1</f>
        <v>33</v>
      </c>
      <c r="AP352" s="11">
        <f>COUNTIF(AN:AN,AN352)</f>
        <v>65</v>
      </c>
      <c r="AQ352" s="60">
        <f t="shared" si="31"/>
        <v>0.507692307692308</v>
      </c>
      <c r="AR352" s="11">
        <f t="shared" si="32"/>
        <v>1</v>
      </c>
      <c r="AS352" s="61">
        <v>1200</v>
      </c>
      <c r="AT352" s="62">
        <f>VLOOKUP(F352,[9]毕教同事分值收集!B:Y,24,0)</f>
        <v>21</v>
      </c>
      <c r="AU352" s="63">
        <f t="shared" si="33"/>
        <v>1200</v>
      </c>
      <c r="AV352" s="63">
        <f t="shared" si="34"/>
        <v>1200</v>
      </c>
      <c r="AW352" s="63">
        <v>0</v>
      </c>
      <c r="AX352" s="63">
        <f t="shared" si="35"/>
        <v>1200</v>
      </c>
      <c r="AY352" s="65">
        <v>21</v>
      </c>
    </row>
    <row r="353" spans="1:51">
      <c r="A353" s="4"/>
      <c r="B353" s="4"/>
      <c r="C353" s="5" t="s">
        <v>289</v>
      </c>
      <c r="D353" s="6">
        <v>345</v>
      </c>
      <c r="E353" s="7" t="s">
        <v>503</v>
      </c>
      <c r="F353" s="8">
        <f>VLOOKUP(E353,[1]需科室上报名单!$A:$B,2,0)</f>
        <v>621019</v>
      </c>
      <c r="G353" s="6" t="s">
        <v>104</v>
      </c>
      <c r="H353" s="8" t="str">
        <f>VLOOKUP(F353,[3]需科室上报名单!$B:$D,3,0)</f>
        <v>麻醉科</v>
      </c>
      <c r="I353" s="8" t="str">
        <f>VLOOKUP(F353,[3]需科室上报名单!$B:$F,5,0)</f>
        <v>2021年</v>
      </c>
      <c r="J353" s="31"/>
      <c r="K353" s="6" t="s">
        <v>106</v>
      </c>
      <c r="L353" s="6">
        <v>0</v>
      </c>
      <c r="M353" s="6">
        <v>0</v>
      </c>
      <c r="N353" s="6">
        <v>0</v>
      </c>
      <c r="O353" s="6">
        <v>160</v>
      </c>
      <c r="P353" s="6">
        <v>0</v>
      </c>
      <c r="Q353" s="30">
        <v>2</v>
      </c>
      <c r="R353" s="100">
        <v>0</v>
      </c>
      <c r="S353" s="30">
        <v>1</v>
      </c>
      <c r="T353" s="30">
        <v>0</v>
      </c>
      <c r="U353" s="43">
        <v>65</v>
      </c>
      <c r="V353" s="44">
        <f>VLOOKUP(F353,[9]毕教同事分值收集!B:X,23,0)</f>
        <v>100</v>
      </c>
      <c r="W353" s="49">
        <v>10</v>
      </c>
      <c r="X353" s="49">
        <v>0</v>
      </c>
      <c r="Y353" s="49">
        <v>30</v>
      </c>
      <c r="Z353" s="49">
        <v>0</v>
      </c>
      <c r="AA353" s="49">
        <v>0</v>
      </c>
      <c r="AB353" s="54">
        <f>VLOOKUP(F353,[9]毕教同事分值收集!B:R,17,0)</f>
        <v>100</v>
      </c>
      <c r="AC353" s="54">
        <f>VLOOKUP(F353,[9]毕教同事分值收集!B:T,19,0)</f>
        <v>150</v>
      </c>
      <c r="AD353" s="54">
        <f>VLOOKUP(F353,[9]毕教同事分值收集!B:V,21,0)</f>
        <v>100</v>
      </c>
      <c r="AE353" s="54">
        <f>VLOOKUP(F353,[9]毕教同事分值收集!B:Q,16,0)</f>
        <v>0</v>
      </c>
      <c r="AF353" s="54">
        <f>VLOOKUP(F353,[9]毕教同事分值收集!B:P,15,0)</f>
        <v>0</v>
      </c>
      <c r="AG353" s="54">
        <f>VLOOKUP(F353,[6]毕教同事分值收集!$B:$M,12,0)</f>
        <v>-60</v>
      </c>
      <c r="AH353" s="54">
        <v>0</v>
      </c>
      <c r="AI353" s="54">
        <v>0</v>
      </c>
      <c r="AJ353" s="54">
        <v>0</v>
      </c>
      <c r="AK353" s="54">
        <v>0</v>
      </c>
      <c r="AL353" s="54">
        <v>0</v>
      </c>
      <c r="AM353" s="58">
        <f t="shared" si="30"/>
        <v>655</v>
      </c>
      <c r="AN353" s="54" t="str">
        <f>VLOOKUP(H353,'[2]最终 公布版'!$F:$AL,33,0)</f>
        <v>麻醉科</v>
      </c>
      <c r="AO353" s="59">
        <f>SUMPRODUCT(($AN$4:$AN$1113=AN353)*($AM$4:$AM$1113&gt;AM353))+1</f>
        <v>35</v>
      </c>
      <c r="AP353" s="11">
        <f>COUNTIF(AN:AN,AN353)</f>
        <v>65</v>
      </c>
      <c r="AQ353" s="60">
        <f t="shared" si="31"/>
        <v>0.538461538461538</v>
      </c>
      <c r="AR353" s="11">
        <f t="shared" si="32"/>
        <v>1</v>
      </c>
      <c r="AS353" s="61">
        <v>1200</v>
      </c>
      <c r="AT353" s="62">
        <f>VLOOKUP(F353,[9]毕教同事分值收集!B:Y,24,0)</f>
        <v>21</v>
      </c>
      <c r="AU353" s="63">
        <f t="shared" si="33"/>
        <v>1200</v>
      </c>
      <c r="AV353" s="63">
        <f t="shared" si="34"/>
        <v>1200</v>
      </c>
      <c r="AW353" s="63">
        <v>0</v>
      </c>
      <c r="AX353" s="63">
        <f t="shared" si="35"/>
        <v>1200</v>
      </c>
      <c r="AY353" s="65">
        <v>21</v>
      </c>
    </row>
    <row r="354" spans="1:51">
      <c r="A354" s="4"/>
      <c r="B354" s="4"/>
      <c r="C354" s="5" t="s">
        <v>289</v>
      </c>
      <c r="D354" s="6">
        <v>346</v>
      </c>
      <c r="E354" s="19" t="s">
        <v>504</v>
      </c>
      <c r="F354" s="8" t="str">
        <f>VLOOKUP(E354,[1]需科室上报名单!$A:$B,2,0)</f>
        <v>7AM301</v>
      </c>
      <c r="G354" s="6" t="str">
        <f>VLOOKUP(F354,[3]需科室上报名单!$B:$I,8,0)</f>
        <v>规培研究生</v>
      </c>
      <c r="H354" s="8" t="str">
        <f>VLOOKUP(F354,[3]需科室上报名单!$B:$D,3,0)</f>
        <v>麻醉科</v>
      </c>
      <c r="I354" s="8" t="str">
        <f>VLOOKUP(F354,[3]需科室上报名单!$B:$F,5,0)</f>
        <v>2021年</v>
      </c>
      <c r="J354" s="31"/>
      <c r="K354" s="6" t="s">
        <v>106</v>
      </c>
      <c r="L354" s="6">
        <v>0</v>
      </c>
      <c r="M354" s="6">
        <v>0</v>
      </c>
      <c r="N354" s="6">
        <v>0</v>
      </c>
      <c r="O354" s="6">
        <v>160</v>
      </c>
      <c r="P354" s="6">
        <v>0</v>
      </c>
      <c r="Q354" s="30">
        <v>1</v>
      </c>
      <c r="R354" s="30">
        <v>1</v>
      </c>
      <c r="S354" s="30">
        <v>0</v>
      </c>
      <c r="T354" s="30">
        <v>1</v>
      </c>
      <c r="U354" s="43">
        <v>65</v>
      </c>
      <c r="V354" s="44">
        <f>VLOOKUP(F354,[9]毕教同事分值收集!B:X,23,0)</f>
        <v>100</v>
      </c>
      <c r="W354" s="49">
        <v>10</v>
      </c>
      <c r="X354" s="49">
        <v>0</v>
      </c>
      <c r="Y354" s="49">
        <v>30</v>
      </c>
      <c r="Z354" s="49">
        <v>0</v>
      </c>
      <c r="AA354" s="44">
        <v>0</v>
      </c>
      <c r="AB354" s="54">
        <f>VLOOKUP(F354,[9]毕教同事分值收集!B:R,17,0)</f>
        <v>100</v>
      </c>
      <c r="AC354" s="54">
        <f>VLOOKUP(F354,[9]毕教同事分值收集!B:T,19,0)</f>
        <v>150</v>
      </c>
      <c r="AD354" s="54">
        <f>VLOOKUP(F354,[9]毕教同事分值收集!B:V,21,0)</f>
        <v>100</v>
      </c>
      <c r="AE354" s="54">
        <f>VLOOKUP(F354,[9]毕教同事分值收集!B:Q,16,0)</f>
        <v>0</v>
      </c>
      <c r="AF354" s="54">
        <f>VLOOKUP(F354,[9]毕教同事分值收集!B:P,15,0)</f>
        <v>0</v>
      </c>
      <c r="AG354" s="54">
        <f>VLOOKUP(F354,[6]毕教同事分值收集!$B:$M,12,0)</f>
        <v>-60</v>
      </c>
      <c r="AH354" s="54">
        <v>0</v>
      </c>
      <c r="AI354" s="54">
        <v>0</v>
      </c>
      <c r="AJ354" s="54">
        <v>0</v>
      </c>
      <c r="AK354" s="54">
        <v>0</v>
      </c>
      <c r="AL354" s="54">
        <v>0</v>
      </c>
      <c r="AM354" s="58">
        <f t="shared" si="30"/>
        <v>655</v>
      </c>
      <c r="AN354" s="54" t="str">
        <f>VLOOKUP(H354,'[2]最终 公布版'!$F:$AL,33,0)</f>
        <v>麻醉科</v>
      </c>
      <c r="AO354" s="59">
        <f>SUMPRODUCT(($AN$4:$AN$1113=AN354)*($AM$4:$AM$1113&gt;AM354))+1</f>
        <v>35</v>
      </c>
      <c r="AP354" s="11">
        <f>COUNTIF(AN:AN,AN354)</f>
        <v>65</v>
      </c>
      <c r="AQ354" s="60">
        <f t="shared" si="31"/>
        <v>0.538461538461538</v>
      </c>
      <c r="AR354" s="11">
        <f t="shared" si="32"/>
        <v>1</v>
      </c>
      <c r="AS354" s="61">
        <v>1200</v>
      </c>
      <c r="AT354" s="62">
        <f>VLOOKUP(F354,[9]毕教同事分值收集!B:Y,24,0)</f>
        <v>21</v>
      </c>
      <c r="AU354" s="63">
        <f t="shared" si="33"/>
        <v>1200</v>
      </c>
      <c r="AV354" s="63">
        <f t="shared" si="34"/>
        <v>1200</v>
      </c>
      <c r="AW354" s="63">
        <v>0</v>
      </c>
      <c r="AX354" s="63">
        <f t="shared" si="35"/>
        <v>1200</v>
      </c>
      <c r="AY354" s="65">
        <v>21</v>
      </c>
    </row>
    <row r="355" spans="1:51">
      <c r="A355" s="4"/>
      <c r="B355" s="4"/>
      <c r="C355" s="5" t="s">
        <v>289</v>
      </c>
      <c r="D355" s="6">
        <v>353</v>
      </c>
      <c r="E355" s="9" t="s">
        <v>505</v>
      </c>
      <c r="F355" s="8">
        <f>VLOOKUP(E355,[1]需科室上报名单!$A:$B,2,0)</f>
        <v>620013</v>
      </c>
      <c r="G355" s="6" t="s">
        <v>104</v>
      </c>
      <c r="H355" s="8" t="str">
        <f>VLOOKUP(F355,[3]需科室上报名单!$B:$D,3,0)</f>
        <v>麻醉科</v>
      </c>
      <c r="I355" s="8" t="str">
        <f>VLOOKUP(F355,[3]需科室上报名单!$B:$F,5,0)</f>
        <v>2020年</v>
      </c>
      <c r="J355" s="31"/>
      <c r="K355" s="6" t="s">
        <v>106</v>
      </c>
      <c r="L355" s="6">
        <v>0</v>
      </c>
      <c r="M355" s="6">
        <v>0</v>
      </c>
      <c r="N355" s="6">
        <v>0</v>
      </c>
      <c r="O355" s="6">
        <v>160</v>
      </c>
      <c r="P355" s="6">
        <v>0</v>
      </c>
      <c r="Q355" s="30">
        <v>1</v>
      </c>
      <c r="R355" s="100">
        <v>0</v>
      </c>
      <c r="S355" s="30">
        <v>0</v>
      </c>
      <c r="T355" s="30">
        <v>0</v>
      </c>
      <c r="U355" s="43">
        <v>20</v>
      </c>
      <c r="V355" s="44">
        <f>VLOOKUP(F355,[9]毕教同事分值收集!B:X,23,0)</f>
        <v>100</v>
      </c>
      <c r="W355" s="49">
        <v>10</v>
      </c>
      <c r="X355" s="49">
        <v>0</v>
      </c>
      <c r="Y355" s="49">
        <v>0</v>
      </c>
      <c r="Z355" s="49">
        <v>0</v>
      </c>
      <c r="AA355" s="49">
        <v>0</v>
      </c>
      <c r="AB355" s="54">
        <f>VLOOKUP(F355,[9]毕教同事分值收集!B:R,17,0)</f>
        <v>100</v>
      </c>
      <c r="AC355" s="54">
        <f>VLOOKUP(F355,[9]毕教同事分值收集!B:T,19,0)</f>
        <v>150</v>
      </c>
      <c r="AD355" s="54">
        <f>VLOOKUP(F355,[9]毕教同事分值收集!B:V,21,0)</f>
        <v>100</v>
      </c>
      <c r="AE355" s="54">
        <f>VLOOKUP(F355,[9]毕教同事分值收集!B:Q,16,0)</f>
        <v>0</v>
      </c>
      <c r="AF355" s="54">
        <f>VLOOKUP(F355,[9]毕教同事分值收集!B:P,15,0)</f>
        <v>0</v>
      </c>
      <c r="AG355" s="54">
        <f>VLOOKUP(F355,[6]毕教同事分值收集!$B:$M,12,0)</f>
        <v>0</v>
      </c>
      <c r="AH355" s="54">
        <v>0</v>
      </c>
      <c r="AI355" s="54">
        <v>0</v>
      </c>
      <c r="AJ355" s="54">
        <v>0</v>
      </c>
      <c r="AK355" s="54">
        <v>0</v>
      </c>
      <c r="AL355" s="54">
        <v>0</v>
      </c>
      <c r="AM355" s="58">
        <f t="shared" si="30"/>
        <v>640</v>
      </c>
      <c r="AN355" s="54" t="str">
        <f>VLOOKUP(H355,'[2]最终 公布版'!$F:$AL,33,0)</f>
        <v>麻醉科</v>
      </c>
      <c r="AO355" s="59">
        <f>SUMPRODUCT(($AN$4:$AN$1113=AN355)*($AM$4:$AM$1113&gt;AM355))+1</f>
        <v>37</v>
      </c>
      <c r="AP355" s="11">
        <f>COUNTIF(AN:AN,AN355)</f>
        <v>65</v>
      </c>
      <c r="AQ355" s="60">
        <f t="shared" si="31"/>
        <v>0.569230769230769</v>
      </c>
      <c r="AR355" s="11">
        <f t="shared" si="32"/>
        <v>1</v>
      </c>
      <c r="AS355" s="61">
        <v>1200</v>
      </c>
      <c r="AT355" s="62">
        <f>VLOOKUP(F355,[9]毕教同事分值收集!B:Y,24,0)</f>
        <v>21</v>
      </c>
      <c r="AU355" s="63">
        <f t="shared" si="33"/>
        <v>1200</v>
      </c>
      <c r="AV355" s="63">
        <f t="shared" si="34"/>
        <v>1200</v>
      </c>
      <c r="AW355" s="63">
        <v>0</v>
      </c>
      <c r="AX355" s="63">
        <f t="shared" si="35"/>
        <v>1200</v>
      </c>
      <c r="AY355" s="65">
        <v>21</v>
      </c>
    </row>
    <row r="356" spans="1:51">
      <c r="A356" s="4"/>
      <c r="B356" s="4"/>
      <c r="C356" s="5" t="s">
        <v>289</v>
      </c>
      <c r="D356" s="6">
        <v>349</v>
      </c>
      <c r="E356" s="7" t="s">
        <v>506</v>
      </c>
      <c r="F356" s="8">
        <f>VLOOKUP(E356,[1]需科室上报名单!$A:$B,2,0)</f>
        <v>122008</v>
      </c>
      <c r="G356" s="6" t="s">
        <v>104</v>
      </c>
      <c r="H356" s="8" t="str">
        <f>VLOOKUP(F356,[3]需科室上报名单!$B:$D,3,0)</f>
        <v>麻醉科</v>
      </c>
      <c r="I356" s="8" t="str">
        <f>VLOOKUP(F356,[3]需科室上报名单!$B:$F,5,0)</f>
        <v>2022年</v>
      </c>
      <c r="J356" s="31"/>
      <c r="K356" s="6" t="s">
        <v>106</v>
      </c>
      <c r="L356" s="6">
        <v>0</v>
      </c>
      <c r="M356" s="6">
        <v>0</v>
      </c>
      <c r="N356" s="6">
        <v>0</v>
      </c>
      <c r="O356" s="6">
        <v>160</v>
      </c>
      <c r="P356" s="6">
        <v>0</v>
      </c>
      <c r="Q356" s="30">
        <v>2</v>
      </c>
      <c r="R356" s="100">
        <v>0</v>
      </c>
      <c r="S356" s="30">
        <v>1</v>
      </c>
      <c r="T356" s="30">
        <v>0</v>
      </c>
      <c r="U356" s="43">
        <v>65</v>
      </c>
      <c r="V356" s="44">
        <f>VLOOKUP(F356,[9]毕教同事分值收集!B:X,23,0)</f>
        <v>100</v>
      </c>
      <c r="W356" s="49">
        <v>10</v>
      </c>
      <c r="X356" s="49">
        <v>0</v>
      </c>
      <c r="Y356" s="49">
        <v>0</v>
      </c>
      <c r="Z356" s="49">
        <v>0</v>
      </c>
      <c r="AA356" s="49">
        <v>0</v>
      </c>
      <c r="AB356" s="54">
        <f>VLOOKUP(F356,[9]毕教同事分值收集!B:R,17,0)</f>
        <v>100</v>
      </c>
      <c r="AC356" s="54">
        <f>VLOOKUP(F356,[9]毕教同事分值收集!B:T,19,0)</f>
        <v>150</v>
      </c>
      <c r="AD356" s="54">
        <f>VLOOKUP(F356,[9]毕教同事分值收集!B:V,21,0)</f>
        <v>100</v>
      </c>
      <c r="AE356" s="54">
        <f>VLOOKUP(F356,[9]毕教同事分值收集!B:Q,16,0)</f>
        <v>0</v>
      </c>
      <c r="AF356" s="54">
        <f>VLOOKUP(F356,[9]毕教同事分值收集!B:P,15,0)</f>
        <v>0</v>
      </c>
      <c r="AG356" s="54">
        <f>VLOOKUP(F356,[6]毕教同事分值收集!$B:$M,12,0)</f>
        <v>-60</v>
      </c>
      <c r="AH356" s="54">
        <v>0</v>
      </c>
      <c r="AI356" s="54">
        <v>0</v>
      </c>
      <c r="AJ356" s="54">
        <v>0</v>
      </c>
      <c r="AK356" s="54">
        <v>0</v>
      </c>
      <c r="AL356" s="54">
        <v>0</v>
      </c>
      <c r="AM356" s="58">
        <f t="shared" si="30"/>
        <v>625</v>
      </c>
      <c r="AN356" s="54" t="str">
        <f>VLOOKUP(H356,'[2]最终 公布版'!$F:$AL,33,0)</f>
        <v>麻醉科</v>
      </c>
      <c r="AO356" s="59">
        <f>SUMPRODUCT(($AN$4:$AN$1113=AN356)*($AM$4:$AM$1113&gt;AM356))+1</f>
        <v>38</v>
      </c>
      <c r="AP356" s="11">
        <f>COUNTIF(AN:AN,AN356)</f>
        <v>65</v>
      </c>
      <c r="AQ356" s="60">
        <f t="shared" si="31"/>
        <v>0.584615384615385</v>
      </c>
      <c r="AR356" s="11">
        <f t="shared" si="32"/>
        <v>1</v>
      </c>
      <c r="AS356" s="61">
        <v>1200</v>
      </c>
      <c r="AT356" s="62">
        <f>VLOOKUP(F356,[9]毕教同事分值收集!B:Y,24,0)</f>
        <v>21</v>
      </c>
      <c r="AU356" s="63">
        <f t="shared" si="33"/>
        <v>1200</v>
      </c>
      <c r="AV356" s="63">
        <f t="shared" si="34"/>
        <v>1200</v>
      </c>
      <c r="AW356" s="63">
        <v>0</v>
      </c>
      <c r="AX356" s="63">
        <f t="shared" si="35"/>
        <v>1200</v>
      </c>
      <c r="AY356" s="65">
        <v>21</v>
      </c>
    </row>
    <row r="357" spans="1:51">
      <c r="A357" s="4"/>
      <c r="B357" s="4"/>
      <c r="C357" s="5" t="s">
        <v>289</v>
      </c>
      <c r="D357" s="6">
        <v>350</v>
      </c>
      <c r="E357" s="15" t="s">
        <v>507</v>
      </c>
      <c r="F357" s="8" t="str">
        <f>VLOOKUP(E357,[1]需科室上报名单!$A:$B,2,0)</f>
        <v>7AK370</v>
      </c>
      <c r="G357" s="6" t="str">
        <f>VLOOKUP(F357,[3]需科室上报名单!$B:$I,8,0)</f>
        <v>规培研究生</v>
      </c>
      <c r="H357" s="8" t="str">
        <f>VLOOKUP(F357,[3]需科室上报名单!$B:$D,3,0)</f>
        <v>麻醉科</v>
      </c>
      <c r="I357" s="8" t="str">
        <f>VLOOKUP(F357,[3]需科室上报名单!$B:$F,5,0)</f>
        <v>2020年</v>
      </c>
      <c r="J357" s="31"/>
      <c r="K357" s="6" t="s">
        <v>106</v>
      </c>
      <c r="L357" s="6">
        <v>0</v>
      </c>
      <c r="M357" s="6">
        <v>0</v>
      </c>
      <c r="N357" s="6">
        <v>0</v>
      </c>
      <c r="O357" s="6">
        <v>160</v>
      </c>
      <c r="P357" s="6">
        <v>0</v>
      </c>
      <c r="Q357" s="30">
        <v>1</v>
      </c>
      <c r="R357" s="100">
        <v>0</v>
      </c>
      <c r="S357" s="30">
        <v>1</v>
      </c>
      <c r="T357" s="30">
        <v>0</v>
      </c>
      <c r="U357" s="43">
        <v>45</v>
      </c>
      <c r="V357" s="44">
        <f>VLOOKUP(F357,[9]毕教同事分值收集!B:X,23,0)</f>
        <v>100</v>
      </c>
      <c r="W357" s="49">
        <v>10</v>
      </c>
      <c r="X357" s="49">
        <v>0</v>
      </c>
      <c r="Y357" s="49">
        <v>0</v>
      </c>
      <c r="Z357" s="49">
        <v>0</v>
      </c>
      <c r="AA357" s="49">
        <v>0</v>
      </c>
      <c r="AB357" s="54">
        <f>VLOOKUP(F357,[9]毕教同事分值收集!B:R,17,0)</f>
        <v>100</v>
      </c>
      <c r="AC357" s="54">
        <f>VLOOKUP(F357,[9]毕教同事分值收集!B:T,19,0)</f>
        <v>150</v>
      </c>
      <c r="AD357" s="54">
        <f>VLOOKUP(F357,[9]毕教同事分值收集!B:V,21,0)</f>
        <v>100</v>
      </c>
      <c r="AE357" s="54">
        <f>VLOOKUP(F357,[9]毕教同事分值收集!B:Q,16,0)</f>
        <v>0</v>
      </c>
      <c r="AF357" s="54">
        <f>VLOOKUP(F357,[9]毕教同事分值收集!B:P,15,0)</f>
        <v>0</v>
      </c>
      <c r="AG357" s="54">
        <f>VLOOKUP(F357,[6]毕教同事分值收集!$B:$M,12,0)</f>
        <v>-60</v>
      </c>
      <c r="AH357" s="54">
        <v>0</v>
      </c>
      <c r="AI357" s="54">
        <v>0</v>
      </c>
      <c r="AJ357" s="54">
        <v>0</v>
      </c>
      <c r="AK357" s="54">
        <v>0</v>
      </c>
      <c r="AL357" s="54">
        <v>0</v>
      </c>
      <c r="AM357" s="58">
        <f t="shared" si="30"/>
        <v>605</v>
      </c>
      <c r="AN357" s="54" t="str">
        <f>VLOOKUP(H357,'[2]最终 公布版'!$F:$AL,33,0)</f>
        <v>麻醉科</v>
      </c>
      <c r="AO357" s="59">
        <f>SUMPRODUCT(($AN$4:$AN$1113=AN357)*($AM$4:$AM$1113&gt;AM357))+1</f>
        <v>39</v>
      </c>
      <c r="AP357" s="11">
        <f>COUNTIF(AN:AN,AN357)</f>
        <v>65</v>
      </c>
      <c r="AQ357" s="60">
        <f t="shared" si="31"/>
        <v>0.6</v>
      </c>
      <c r="AR357" s="11">
        <f t="shared" si="32"/>
        <v>1</v>
      </c>
      <c r="AS357" s="61">
        <v>1200</v>
      </c>
      <c r="AT357" s="62">
        <f>VLOOKUP(F357,[9]毕教同事分值收集!B:Y,24,0)</f>
        <v>21</v>
      </c>
      <c r="AU357" s="63">
        <f t="shared" si="33"/>
        <v>1200</v>
      </c>
      <c r="AV357" s="63">
        <f t="shared" si="34"/>
        <v>1200</v>
      </c>
      <c r="AW357" s="63">
        <v>0</v>
      </c>
      <c r="AX357" s="63">
        <f t="shared" si="35"/>
        <v>1200</v>
      </c>
      <c r="AY357" s="65">
        <v>21</v>
      </c>
    </row>
    <row r="358" spans="1:51">
      <c r="A358" s="4"/>
      <c r="B358" s="4"/>
      <c r="C358" s="5" t="s">
        <v>289</v>
      </c>
      <c r="D358" s="6">
        <v>355</v>
      </c>
      <c r="E358" s="68" t="s">
        <v>508</v>
      </c>
      <c r="F358" s="8" t="str">
        <f>VLOOKUP(E358,[1]需科室上报名单!$A:$B,2,0)</f>
        <v>727L75</v>
      </c>
      <c r="G358" s="6" t="s">
        <v>104</v>
      </c>
      <c r="H358" s="8" t="str">
        <f>VLOOKUP(F358,[3]需科室上报名单!$B:$D,3,0)</f>
        <v>麻醉科</v>
      </c>
      <c r="I358" s="8" t="str">
        <f>VLOOKUP(F358,[3]需科室上报名单!$B:$F,5,0)</f>
        <v>2021年</v>
      </c>
      <c r="J358" s="31"/>
      <c r="K358" s="6" t="s">
        <v>106</v>
      </c>
      <c r="L358" s="6">
        <v>0</v>
      </c>
      <c r="M358" s="6">
        <v>0</v>
      </c>
      <c r="N358" s="6">
        <v>0</v>
      </c>
      <c r="O358" s="6">
        <v>160</v>
      </c>
      <c r="P358" s="6">
        <v>0</v>
      </c>
      <c r="Q358" s="30">
        <v>2</v>
      </c>
      <c r="R358" s="30">
        <v>1</v>
      </c>
      <c r="S358" s="30">
        <v>0</v>
      </c>
      <c r="T358" s="30">
        <v>1</v>
      </c>
      <c r="U358" s="43">
        <v>85</v>
      </c>
      <c r="V358" s="44">
        <f>VLOOKUP(F358,[9]毕教同事分值收集!B:X,23,0)</f>
        <v>100</v>
      </c>
      <c r="W358" s="49">
        <v>10</v>
      </c>
      <c r="X358" s="49">
        <v>40</v>
      </c>
      <c r="Y358" s="49">
        <v>30</v>
      </c>
      <c r="Z358" s="49">
        <v>60</v>
      </c>
      <c r="AA358" s="49">
        <v>20</v>
      </c>
      <c r="AB358" s="54">
        <f>VLOOKUP(F358,[9]毕教同事分值收集!B:R,17,0)</f>
        <v>100</v>
      </c>
      <c r="AC358" s="54">
        <f>VLOOKUP(F358,[9]毕教同事分值收集!B:T,19,0)</f>
        <v>0</v>
      </c>
      <c r="AD358" s="54">
        <f>VLOOKUP(F358,[9]毕教同事分值收集!B:V,21,0)</f>
        <v>0</v>
      </c>
      <c r="AE358" s="54">
        <f>VLOOKUP(F358,[9]毕教同事分值收集!B:Q,16,0)</f>
        <v>0</v>
      </c>
      <c r="AF358" s="54">
        <f>VLOOKUP(F358,[9]毕教同事分值收集!B:P,15,0)</f>
        <v>0</v>
      </c>
      <c r="AG358" s="54">
        <f>VLOOKUP(F358,[6]毕教同事分值收集!$B:$M,12,0)</f>
        <v>0</v>
      </c>
      <c r="AH358" s="54">
        <v>0</v>
      </c>
      <c r="AI358" s="54">
        <v>0</v>
      </c>
      <c r="AJ358" s="54">
        <v>0</v>
      </c>
      <c r="AK358" s="54">
        <v>0</v>
      </c>
      <c r="AL358" s="54">
        <v>0</v>
      </c>
      <c r="AM358" s="58">
        <f t="shared" si="30"/>
        <v>605</v>
      </c>
      <c r="AN358" s="54" t="str">
        <f>VLOOKUP(H358,'[2]最终 公布版'!$F:$AL,33,0)</f>
        <v>麻醉科</v>
      </c>
      <c r="AO358" s="59">
        <f>SUMPRODUCT(($AN$4:$AN$1113=AN358)*($AM$4:$AM$1113&gt;AM358))+1</f>
        <v>39</v>
      </c>
      <c r="AP358" s="11">
        <f>COUNTIF(AN:AN,AN358)</f>
        <v>65</v>
      </c>
      <c r="AQ358" s="60">
        <f t="shared" si="31"/>
        <v>0.6</v>
      </c>
      <c r="AR358" s="11">
        <f t="shared" si="32"/>
        <v>1</v>
      </c>
      <c r="AS358" s="61">
        <v>1200</v>
      </c>
      <c r="AT358" s="62">
        <f>VLOOKUP(F358,[9]毕教同事分值收集!B:Y,24,0)</f>
        <v>21</v>
      </c>
      <c r="AU358" s="63">
        <f t="shared" si="33"/>
        <v>1200</v>
      </c>
      <c r="AV358" s="63">
        <f t="shared" si="34"/>
        <v>1200</v>
      </c>
      <c r="AW358" s="63">
        <v>0</v>
      </c>
      <c r="AX358" s="63">
        <f t="shared" si="35"/>
        <v>1200</v>
      </c>
      <c r="AY358" s="65">
        <v>21</v>
      </c>
    </row>
    <row r="359" spans="1:51">
      <c r="A359" s="4"/>
      <c r="B359" s="4"/>
      <c r="C359" s="5" t="s">
        <v>289</v>
      </c>
      <c r="D359" s="6">
        <v>352</v>
      </c>
      <c r="E359" s="15" t="s">
        <v>509</v>
      </c>
      <c r="F359" s="8" t="str">
        <f>VLOOKUP(E359,[1]需科室上报名单!$A:$B,2,0)</f>
        <v>7AK379</v>
      </c>
      <c r="G359" s="6" t="str">
        <f>VLOOKUP(F359,[3]需科室上报名单!$B:$I,8,0)</f>
        <v>规培研究生</v>
      </c>
      <c r="H359" s="8" t="str">
        <f>VLOOKUP(F359,[3]需科室上报名单!$B:$D,3,0)</f>
        <v>麻醉科</v>
      </c>
      <c r="I359" s="8" t="str">
        <f>VLOOKUP(F359,[3]需科室上报名单!$B:$F,5,0)</f>
        <v>2020年</v>
      </c>
      <c r="J359" s="31"/>
      <c r="K359" s="6" t="s">
        <v>106</v>
      </c>
      <c r="L359" s="6">
        <v>0</v>
      </c>
      <c r="M359" s="6">
        <v>0</v>
      </c>
      <c r="N359" s="6">
        <v>0</v>
      </c>
      <c r="O359" s="6">
        <v>160</v>
      </c>
      <c r="P359" s="6">
        <v>0</v>
      </c>
      <c r="Q359" s="30">
        <v>2</v>
      </c>
      <c r="R359" s="100">
        <v>0</v>
      </c>
      <c r="S359" s="30">
        <v>0</v>
      </c>
      <c r="T359" s="30">
        <v>0</v>
      </c>
      <c r="U359" s="43">
        <v>40</v>
      </c>
      <c r="V359" s="44">
        <f>VLOOKUP(F359,[9]毕教同事分值收集!B:X,23,0)</f>
        <v>100</v>
      </c>
      <c r="W359" s="49">
        <v>10</v>
      </c>
      <c r="X359" s="49">
        <v>0</v>
      </c>
      <c r="Y359" s="49">
        <v>0</v>
      </c>
      <c r="Z359" s="49">
        <v>0</v>
      </c>
      <c r="AA359" s="49">
        <v>0</v>
      </c>
      <c r="AB359" s="54">
        <f>VLOOKUP(F359,[9]毕教同事分值收集!B:R,17,0)</f>
        <v>100</v>
      </c>
      <c r="AC359" s="54">
        <f>VLOOKUP(F359,[9]毕教同事分值收集!B:T,19,0)</f>
        <v>150</v>
      </c>
      <c r="AD359" s="54">
        <f>VLOOKUP(F359,[9]毕教同事分值收集!B:V,21,0)</f>
        <v>100</v>
      </c>
      <c r="AE359" s="54">
        <f>VLOOKUP(F359,[9]毕教同事分值收集!B:Q,16,0)</f>
        <v>0</v>
      </c>
      <c r="AF359" s="54">
        <f>VLOOKUP(F359,[9]毕教同事分值收集!B:P,15,0)</f>
        <v>0</v>
      </c>
      <c r="AG359" s="54">
        <f>VLOOKUP(F359,[6]毕教同事分值收集!$B:$M,12,0)</f>
        <v>-60</v>
      </c>
      <c r="AH359" s="54">
        <v>0</v>
      </c>
      <c r="AI359" s="54">
        <v>0</v>
      </c>
      <c r="AJ359" s="54">
        <v>0</v>
      </c>
      <c r="AK359" s="54">
        <v>0</v>
      </c>
      <c r="AL359" s="54">
        <v>0</v>
      </c>
      <c r="AM359" s="58">
        <f t="shared" si="30"/>
        <v>600</v>
      </c>
      <c r="AN359" s="54" t="str">
        <f>VLOOKUP(H359,'[2]最终 公布版'!$F:$AL,33,0)</f>
        <v>麻醉科</v>
      </c>
      <c r="AO359" s="59">
        <f>SUMPRODUCT(($AN$4:$AN$1113=AN359)*($AM$4:$AM$1113&gt;AM359))+1</f>
        <v>41</v>
      </c>
      <c r="AP359" s="11">
        <f>COUNTIF(AN:AN,AN359)</f>
        <v>65</v>
      </c>
      <c r="AQ359" s="60">
        <f t="shared" si="31"/>
        <v>0.630769230769231</v>
      </c>
      <c r="AR359" s="11">
        <f t="shared" si="32"/>
        <v>0.75</v>
      </c>
      <c r="AS359" s="61">
        <v>1200</v>
      </c>
      <c r="AT359" s="62">
        <f>VLOOKUP(F359,[9]毕教同事分值收集!B:Y,24,0)</f>
        <v>21</v>
      </c>
      <c r="AU359" s="63">
        <f t="shared" si="33"/>
        <v>900</v>
      </c>
      <c r="AV359" s="63">
        <f t="shared" si="34"/>
        <v>900</v>
      </c>
      <c r="AW359" s="63">
        <v>0</v>
      </c>
      <c r="AX359" s="63">
        <f t="shared" si="35"/>
        <v>900</v>
      </c>
      <c r="AY359" s="65">
        <v>21</v>
      </c>
    </row>
    <row r="360" spans="1:51">
      <c r="A360" s="4"/>
      <c r="B360" s="4"/>
      <c r="C360" s="5" t="s">
        <v>289</v>
      </c>
      <c r="D360" s="6">
        <v>357</v>
      </c>
      <c r="E360" s="68" t="s">
        <v>510</v>
      </c>
      <c r="F360" s="8" t="str">
        <f>VLOOKUP(E360,[1]需科室上报名单!$A:$B,2,0)</f>
        <v>727L76</v>
      </c>
      <c r="G360" s="6" t="s">
        <v>104</v>
      </c>
      <c r="H360" s="8" t="str">
        <f>VLOOKUP(F360,[3]需科室上报名单!$B:$D,3,0)</f>
        <v>麻醉科</v>
      </c>
      <c r="I360" s="8" t="str">
        <f>VLOOKUP(F360,[3]需科室上报名单!$B:$F,5,0)</f>
        <v>2021年</v>
      </c>
      <c r="J360" s="31"/>
      <c r="K360" s="6" t="s">
        <v>106</v>
      </c>
      <c r="L360" s="6">
        <v>0</v>
      </c>
      <c r="M360" s="6">
        <v>0</v>
      </c>
      <c r="N360" s="6">
        <v>0</v>
      </c>
      <c r="O360" s="6">
        <v>160</v>
      </c>
      <c r="P360" s="6">
        <v>0</v>
      </c>
      <c r="Q360" s="30">
        <v>2</v>
      </c>
      <c r="R360" s="30">
        <v>1</v>
      </c>
      <c r="S360" s="30">
        <v>0</v>
      </c>
      <c r="T360" s="30">
        <v>0</v>
      </c>
      <c r="U360" s="43">
        <v>60</v>
      </c>
      <c r="V360" s="44">
        <f>VLOOKUP(F360,[9]毕教同事分值收集!B:X,23,0)</f>
        <v>100</v>
      </c>
      <c r="W360" s="49">
        <v>10</v>
      </c>
      <c r="X360" s="49">
        <v>0</v>
      </c>
      <c r="Y360" s="49">
        <v>0</v>
      </c>
      <c r="Z360" s="49">
        <v>0</v>
      </c>
      <c r="AA360" s="49">
        <v>20</v>
      </c>
      <c r="AB360" s="54">
        <f>VLOOKUP(F360,[9]毕教同事分值收集!B:R,17,0)</f>
        <v>100</v>
      </c>
      <c r="AC360" s="54">
        <f>VLOOKUP(F360,[9]毕教同事分值收集!B:T,19,0)</f>
        <v>150</v>
      </c>
      <c r="AD360" s="54">
        <f>VLOOKUP(F360,[9]毕教同事分值收集!B:V,21,0)</f>
        <v>0</v>
      </c>
      <c r="AE360" s="54">
        <f>VLOOKUP(F360,[9]毕教同事分值收集!B:Q,16,0)</f>
        <v>0</v>
      </c>
      <c r="AF360" s="54">
        <f>VLOOKUP(F360,[9]毕教同事分值收集!B:P,15,0)</f>
        <v>0</v>
      </c>
      <c r="AG360" s="54">
        <f>VLOOKUP(F360,[6]毕教同事分值收集!$B:$M,12,0)</f>
        <v>-20</v>
      </c>
      <c r="AH360" s="54">
        <v>0</v>
      </c>
      <c r="AI360" s="54">
        <v>0</v>
      </c>
      <c r="AJ360" s="54">
        <v>0</v>
      </c>
      <c r="AK360" s="54">
        <v>0</v>
      </c>
      <c r="AL360" s="54">
        <v>0</v>
      </c>
      <c r="AM360" s="58">
        <f t="shared" si="30"/>
        <v>580</v>
      </c>
      <c r="AN360" s="54" t="str">
        <f>VLOOKUP(H360,'[2]最终 公布版'!$F:$AL,33,0)</f>
        <v>麻醉科</v>
      </c>
      <c r="AO360" s="59">
        <f>SUMPRODUCT(($AN$4:$AN$1113=AN360)*($AM$4:$AM$1113&gt;AM360))+1</f>
        <v>42</v>
      </c>
      <c r="AP360" s="11">
        <f>COUNTIF(AN:AN,AN360)</f>
        <v>65</v>
      </c>
      <c r="AQ360" s="60">
        <f t="shared" si="31"/>
        <v>0.646153846153846</v>
      </c>
      <c r="AR360" s="11">
        <f t="shared" si="32"/>
        <v>0.75</v>
      </c>
      <c r="AS360" s="61">
        <v>1200</v>
      </c>
      <c r="AT360" s="62">
        <f>VLOOKUP(F360,[9]毕教同事分值收集!B:Y,24,0)</f>
        <v>21</v>
      </c>
      <c r="AU360" s="63">
        <f t="shared" si="33"/>
        <v>900</v>
      </c>
      <c r="AV360" s="63">
        <f t="shared" si="34"/>
        <v>900</v>
      </c>
      <c r="AW360" s="63">
        <v>0</v>
      </c>
      <c r="AX360" s="63">
        <f t="shared" si="35"/>
        <v>900</v>
      </c>
      <c r="AY360" s="65">
        <v>21</v>
      </c>
    </row>
    <row r="361" spans="1:51">
      <c r="A361" s="4"/>
      <c r="B361" s="4"/>
      <c r="C361" s="5" t="s">
        <v>197</v>
      </c>
      <c r="D361" s="6">
        <v>358</v>
      </c>
      <c r="E361" s="19" t="s">
        <v>511</v>
      </c>
      <c r="F361" s="8" t="str">
        <f>VLOOKUP(E361,[1]需科室上报名单!$A:$B,2,0)</f>
        <v>7AO364</v>
      </c>
      <c r="G361" s="6" t="str">
        <f>VLOOKUP(F361,[3]需科室上报名单!$B:$I,8,0)</f>
        <v>规培研究生</v>
      </c>
      <c r="H361" s="8" t="str">
        <f>VLOOKUP(F361,[3]需科室上报名单!$B:$D,3,0)</f>
        <v>麻醉科</v>
      </c>
      <c r="I361" s="8" t="str">
        <f>VLOOKUP(F361,[3]需科室上报名单!$B:$F,5,0)</f>
        <v>2022年</v>
      </c>
      <c r="J361" s="29"/>
      <c r="K361" s="6" t="s">
        <v>106</v>
      </c>
      <c r="L361" s="6">
        <v>0</v>
      </c>
      <c r="M361" s="6">
        <v>0</v>
      </c>
      <c r="N361" s="36">
        <v>0</v>
      </c>
      <c r="O361" s="6">
        <v>120</v>
      </c>
      <c r="P361" s="30">
        <v>0</v>
      </c>
      <c r="Q361" s="30">
        <v>3</v>
      </c>
      <c r="R361" s="30">
        <v>1</v>
      </c>
      <c r="S361" s="30">
        <v>1</v>
      </c>
      <c r="T361" s="30">
        <v>1</v>
      </c>
      <c r="U361" s="43">
        <v>130</v>
      </c>
      <c r="V361" s="44">
        <f>VLOOKUP(F361,[9]毕教同事分值收集!B:X,23,0)</f>
        <v>100</v>
      </c>
      <c r="W361" s="44">
        <v>10</v>
      </c>
      <c r="X361" s="44">
        <v>80</v>
      </c>
      <c r="Y361" s="44">
        <v>60</v>
      </c>
      <c r="Z361" s="44">
        <v>60</v>
      </c>
      <c r="AA361" s="53">
        <v>0</v>
      </c>
      <c r="AB361" s="54">
        <f>VLOOKUP(F361,[9]毕教同事分值收集!B:R,17,0)</f>
        <v>0</v>
      </c>
      <c r="AC361" s="54">
        <f>VLOOKUP(F361,[9]毕教同事分值收集!B:T,19,0)</f>
        <v>0</v>
      </c>
      <c r="AD361" s="54">
        <f>VLOOKUP(F361,[9]毕教同事分值收集!B:V,21,0)</f>
        <v>0</v>
      </c>
      <c r="AE361" s="54">
        <f>VLOOKUP(F361,[9]毕教同事分值收集!B:Q,16,0)</f>
        <v>0</v>
      </c>
      <c r="AF361" s="54">
        <f>VLOOKUP(F361,[9]毕教同事分值收集!B:P,15,0)</f>
        <v>40</v>
      </c>
      <c r="AG361" s="54">
        <f>VLOOKUP(F361,[6]毕教同事分值收集!$B:$M,12,0)</f>
        <v>-20</v>
      </c>
      <c r="AH361" s="54">
        <v>0</v>
      </c>
      <c r="AI361" s="54">
        <v>0</v>
      </c>
      <c r="AJ361" s="54">
        <v>0</v>
      </c>
      <c r="AK361" s="54">
        <v>0</v>
      </c>
      <c r="AL361" s="54">
        <v>0</v>
      </c>
      <c r="AM361" s="58">
        <f t="shared" si="30"/>
        <v>580</v>
      </c>
      <c r="AN361" s="54" t="str">
        <f>VLOOKUP(H361,'[2]最终 公布版'!$F:$AL,33,0)</f>
        <v>麻醉科</v>
      </c>
      <c r="AO361" s="59">
        <f>SUMPRODUCT(($AN$4:$AN$1113=AN361)*($AM$4:$AM$1113&gt;AM361))+1</f>
        <v>42</v>
      </c>
      <c r="AP361" s="11">
        <f>COUNTIF(AN:AN,AN361)</f>
        <v>65</v>
      </c>
      <c r="AQ361" s="60">
        <f t="shared" si="31"/>
        <v>0.646153846153846</v>
      </c>
      <c r="AR361" s="11">
        <f t="shared" si="32"/>
        <v>0.75</v>
      </c>
      <c r="AS361" s="61">
        <v>1200</v>
      </c>
      <c r="AT361" s="62">
        <f>VLOOKUP(F361,[9]毕教同事分值收集!B:Y,24,0)</f>
        <v>21</v>
      </c>
      <c r="AU361" s="63">
        <f t="shared" si="33"/>
        <v>900</v>
      </c>
      <c r="AV361" s="63">
        <f t="shared" si="34"/>
        <v>900</v>
      </c>
      <c r="AW361" s="63">
        <f>VLOOKUP(F361,[7]涉及需要退费清单!$B:$S,18,0)</f>
        <v>-800</v>
      </c>
      <c r="AX361" s="63">
        <f t="shared" si="35"/>
        <v>100</v>
      </c>
      <c r="AY361" s="65">
        <v>21</v>
      </c>
    </row>
    <row r="362" spans="1:51">
      <c r="A362" s="4"/>
      <c r="B362" s="4"/>
      <c r="C362" s="5" t="s">
        <v>289</v>
      </c>
      <c r="D362" s="6">
        <v>360</v>
      </c>
      <c r="E362" s="7" t="s">
        <v>512</v>
      </c>
      <c r="F362" s="8" t="str">
        <f>VLOOKUP(E362,[1]需科室上报名单!$A:$B,2,0)</f>
        <v>729L76</v>
      </c>
      <c r="G362" s="6" t="s">
        <v>104</v>
      </c>
      <c r="H362" s="8" t="str">
        <f>VLOOKUP(F362,[3]需科室上报名单!$B:$D,3,0)</f>
        <v>麻醉科</v>
      </c>
      <c r="I362" s="8" t="str">
        <f>VLOOKUP(F362,[3]需科室上报名单!$B:$F,5,0)</f>
        <v>2022年</v>
      </c>
      <c r="J362" s="31"/>
      <c r="K362" s="6" t="s">
        <v>106</v>
      </c>
      <c r="L362" s="6">
        <v>0</v>
      </c>
      <c r="M362" s="6">
        <v>0</v>
      </c>
      <c r="N362" s="6">
        <v>0</v>
      </c>
      <c r="O362" s="6">
        <v>160</v>
      </c>
      <c r="P362" s="6">
        <v>0</v>
      </c>
      <c r="Q362" s="30">
        <v>2</v>
      </c>
      <c r="R362" s="100">
        <v>0</v>
      </c>
      <c r="S362" s="30">
        <v>0</v>
      </c>
      <c r="T362" s="30">
        <v>2</v>
      </c>
      <c r="U362" s="43">
        <v>90</v>
      </c>
      <c r="V362" s="44">
        <f>VLOOKUP(F362,[9]毕教同事分值收集!B:X,23,0)</f>
        <v>100</v>
      </c>
      <c r="W362" s="49">
        <v>10</v>
      </c>
      <c r="X362" s="49">
        <v>40</v>
      </c>
      <c r="Y362" s="49">
        <v>90</v>
      </c>
      <c r="Z362" s="49">
        <v>60</v>
      </c>
      <c r="AA362" s="49">
        <v>20</v>
      </c>
      <c r="AB362" s="54">
        <f>VLOOKUP(F362,[9]毕教同事分值收集!B:R,17,0)</f>
        <v>0</v>
      </c>
      <c r="AC362" s="54">
        <f>VLOOKUP(F362,[9]毕教同事分值收集!B:T,19,0)</f>
        <v>0</v>
      </c>
      <c r="AD362" s="54">
        <f>VLOOKUP(F362,[9]毕教同事分值收集!B:V,21,0)</f>
        <v>0</v>
      </c>
      <c r="AE362" s="54">
        <f>VLOOKUP(F362,[9]毕教同事分值收集!B:Q,16,0)</f>
        <v>0</v>
      </c>
      <c r="AF362" s="54">
        <f>VLOOKUP(F362,[9]毕教同事分值收集!B:P,15,0)</f>
        <v>0</v>
      </c>
      <c r="AG362" s="54">
        <f>VLOOKUP(F362,[6]毕教同事分值收集!$B:$M,12,0)</f>
        <v>0</v>
      </c>
      <c r="AH362" s="54">
        <v>0</v>
      </c>
      <c r="AI362" s="54">
        <v>0</v>
      </c>
      <c r="AJ362" s="54">
        <v>0</v>
      </c>
      <c r="AK362" s="54">
        <v>0</v>
      </c>
      <c r="AL362" s="54">
        <v>0</v>
      </c>
      <c r="AM362" s="58">
        <f t="shared" ref="AM362:AM425" si="36">SUM(L362:O362,U362:AA362,AB362:AJ362)</f>
        <v>570</v>
      </c>
      <c r="AN362" s="54" t="str">
        <f>VLOOKUP(H362,'[2]最终 公布版'!$F:$AL,33,0)</f>
        <v>麻醉科</v>
      </c>
      <c r="AO362" s="59">
        <f>SUMPRODUCT(($AN$4:$AN$1113=AN362)*($AM$4:$AM$1113&gt;AM362))+1</f>
        <v>44</v>
      </c>
      <c r="AP362" s="11">
        <f>COUNTIF(AN:AN,AN362)</f>
        <v>65</v>
      </c>
      <c r="AQ362" s="60">
        <f t="shared" si="31"/>
        <v>0.676923076923077</v>
      </c>
      <c r="AR362" s="11">
        <f t="shared" si="32"/>
        <v>0.75</v>
      </c>
      <c r="AS362" s="61">
        <v>1200</v>
      </c>
      <c r="AT362" s="62">
        <f>VLOOKUP(F362,[9]毕教同事分值收集!B:Y,24,0)</f>
        <v>21</v>
      </c>
      <c r="AU362" s="63">
        <f t="shared" si="33"/>
        <v>900</v>
      </c>
      <c r="AV362" s="63">
        <f t="shared" si="34"/>
        <v>900</v>
      </c>
      <c r="AW362" s="63">
        <v>0</v>
      </c>
      <c r="AX362" s="63">
        <f t="shared" si="35"/>
        <v>900</v>
      </c>
      <c r="AY362" s="65">
        <v>21</v>
      </c>
    </row>
    <row r="363" spans="1:51">
      <c r="A363" s="4"/>
      <c r="B363" s="4"/>
      <c r="C363" s="5" t="s">
        <v>133</v>
      </c>
      <c r="D363" s="6">
        <v>354</v>
      </c>
      <c r="E363" s="6" t="s">
        <v>513</v>
      </c>
      <c r="F363" s="8" t="str">
        <f>VLOOKUP(E363,[1]需科室上报名单!$A:$B,2,0)</f>
        <v>7AM310</v>
      </c>
      <c r="G363" s="6" t="str">
        <f>VLOOKUP(F363,[3]需科室上报名单!$B:$I,8,0)</f>
        <v>规培研究生</v>
      </c>
      <c r="H363" s="6" t="s">
        <v>289</v>
      </c>
      <c r="I363" s="8" t="str">
        <f>VLOOKUP(F363,[3]需科室上报名单!$B:$F,5,0)</f>
        <v>2021年</v>
      </c>
      <c r="J363" s="29"/>
      <c r="K363" s="6" t="s">
        <v>106</v>
      </c>
      <c r="L363" s="6">
        <v>0</v>
      </c>
      <c r="M363" s="6">
        <v>0</v>
      </c>
      <c r="N363" s="6">
        <v>0</v>
      </c>
      <c r="O363" s="6">
        <v>160</v>
      </c>
      <c r="P363" s="30">
        <v>0</v>
      </c>
      <c r="Q363" s="30">
        <v>2</v>
      </c>
      <c r="R363" s="30">
        <v>5</v>
      </c>
      <c r="S363" s="30">
        <v>1</v>
      </c>
      <c r="T363" s="30">
        <v>0</v>
      </c>
      <c r="U363" s="43">
        <v>165</v>
      </c>
      <c r="V363" s="44">
        <f>VLOOKUP(F363,[9]毕教同事分值收集!B:X,23,0)</f>
        <v>100</v>
      </c>
      <c r="W363" s="44">
        <v>0</v>
      </c>
      <c r="X363" s="44">
        <v>60</v>
      </c>
      <c r="Y363" s="44">
        <v>60</v>
      </c>
      <c r="Z363" s="44">
        <v>60</v>
      </c>
      <c r="AA363" s="53">
        <v>20</v>
      </c>
      <c r="AB363" s="54">
        <f>VLOOKUP(F363,[9]毕教同事分值收集!B:R,17,0)</f>
        <v>0</v>
      </c>
      <c r="AC363" s="54">
        <f>VLOOKUP(F363,[9]毕教同事分值收集!B:T,19,0)</f>
        <v>0</v>
      </c>
      <c r="AD363" s="54">
        <f>VLOOKUP(F363,[9]毕教同事分值收集!B:V,21,0)</f>
        <v>0</v>
      </c>
      <c r="AE363" s="54">
        <f>VLOOKUP(F363,[9]毕教同事分值收集!B:Q,16,0)</f>
        <v>0</v>
      </c>
      <c r="AF363" s="54">
        <f>VLOOKUP(F363,[9]毕教同事分值收集!B:P,15,0)</f>
        <v>0</v>
      </c>
      <c r="AG363" s="54">
        <f>VLOOKUP(F363,[6]毕教同事分值收集!$B:$M,12,0)</f>
        <v>-60</v>
      </c>
      <c r="AH363" s="54">
        <v>0</v>
      </c>
      <c r="AI363" s="54">
        <v>0</v>
      </c>
      <c r="AJ363" s="54">
        <v>0</v>
      </c>
      <c r="AK363" s="54">
        <v>0</v>
      </c>
      <c r="AL363" s="54">
        <v>0</v>
      </c>
      <c r="AM363" s="58">
        <f t="shared" si="36"/>
        <v>565</v>
      </c>
      <c r="AN363" s="54" t="str">
        <f>VLOOKUP(H363,'[2]最终 公布版'!$F:$AL,33,0)</f>
        <v>麻醉科</v>
      </c>
      <c r="AO363" s="59">
        <f>SUMPRODUCT(($AN$4:$AN$1113=AN363)*($AM$4:$AM$1113&gt;AM363))+1</f>
        <v>45</v>
      </c>
      <c r="AP363" s="11">
        <f>COUNTIF(AN:AN,AN363)</f>
        <v>65</v>
      </c>
      <c r="AQ363" s="60">
        <f t="shared" si="31"/>
        <v>0.692307692307692</v>
      </c>
      <c r="AR363" s="11">
        <f t="shared" si="32"/>
        <v>0.75</v>
      </c>
      <c r="AS363" s="61">
        <v>1200</v>
      </c>
      <c r="AT363" s="62">
        <f>VLOOKUP(F363,[9]毕教同事分值收集!B:Y,24,0)</f>
        <v>21</v>
      </c>
      <c r="AU363" s="63">
        <f t="shared" si="33"/>
        <v>900</v>
      </c>
      <c r="AV363" s="63">
        <f t="shared" si="34"/>
        <v>900</v>
      </c>
      <c r="AW363" s="63">
        <v>0</v>
      </c>
      <c r="AX363" s="63">
        <f t="shared" si="35"/>
        <v>900</v>
      </c>
      <c r="AY363" s="65">
        <v>21</v>
      </c>
    </row>
    <row r="364" spans="1:51">
      <c r="A364" s="4"/>
      <c r="B364" s="4"/>
      <c r="C364" s="5" t="s">
        <v>192</v>
      </c>
      <c r="D364" s="6">
        <v>359</v>
      </c>
      <c r="E364" s="105" t="s">
        <v>514</v>
      </c>
      <c r="F364" s="8" t="str">
        <f>VLOOKUP(E364,[1]需科室上报名单!$A:$B,2,0)</f>
        <v>7AO367</v>
      </c>
      <c r="G364" s="6" t="str">
        <f>VLOOKUP(F364,[3]需科室上报名单!$B:$I,8,0)</f>
        <v>规培研究生</v>
      </c>
      <c r="H364" s="8" t="str">
        <f>VLOOKUP(F364,[3]需科室上报名单!$B:$D,3,0)</f>
        <v>麻醉科</v>
      </c>
      <c r="I364" s="8" t="str">
        <f>VLOOKUP(F364,[3]需科室上报名单!$B:$F,5,0)</f>
        <v>2022年</v>
      </c>
      <c r="J364" s="70"/>
      <c r="K364" s="71" t="s">
        <v>106</v>
      </c>
      <c r="L364" s="36">
        <v>0</v>
      </c>
      <c r="M364" s="36">
        <v>0</v>
      </c>
      <c r="N364" s="36">
        <v>0</v>
      </c>
      <c r="O364" s="36">
        <v>160</v>
      </c>
      <c r="P364" s="36">
        <v>0</v>
      </c>
      <c r="Q364" s="36">
        <v>3</v>
      </c>
      <c r="R364" s="36">
        <v>1</v>
      </c>
      <c r="S364" s="36">
        <v>1</v>
      </c>
      <c r="T364" s="36">
        <v>1</v>
      </c>
      <c r="U364" s="75">
        <v>130</v>
      </c>
      <c r="V364" s="44">
        <f>VLOOKUP(F364,[9]毕教同事分值收集!B:X,23,0)</f>
        <v>100</v>
      </c>
      <c r="W364" s="76">
        <v>10</v>
      </c>
      <c r="X364" s="76">
        <v>40</v>
      </c>
      <c r="Y364" s="76">
        <v>60</v>
      </c>
      <c r="Z364" s="76">
        <v>60</v>
      </c>
      <c r="AA364" s="82">
        <v>0</v>
      </c>
      <c r="AB364" s="54">
        <f>VLOOKUP(F364,[9]毕教同事分值收集!B:R,17,0)</f>
        <v>0</v>
      </c>
      <c r="AC364" s="54">
        <f>VLOOKUP(F364,[9]毕教同事分值收集!B:T,19,0)</f>
        <v>0</v>
      </c>
      <c r="AD364" s="54">
        <f>VLOOKUP(F364,[9]毕教同事分值收集!B:V,21,0)</f>
        <v>0</v>
      </c>
      <c r="AE364" s="54">
        <f>VLOOKUP(F364,[9]毕教同事分值收集!B:Q,16,0)</f>
        <v>0</v>
      </c>
      <c r="AF364" s="54">
        <f>VLOOKUP(F364,[9]毕教同事分值收集!B:P,15,0)</f>
        <v>40</v>
      </c>
      <c r="AG364" s="54">
        <f>VLOOKUP(F364,[6]毕教同事分值收集!$B:$M,12,0)</f>
        <v>-40</v>
      </c>
      <c r="AH364" s="54">
        <v>0</v>
      </c>
      <c r="AI364" s="54">
        <v>0</v>
      </c>
      <c r="AJ364" s="54">
        <v>0</v>
      </c>
      <c r="AK364" s="54">
        <v>0</v>
      </c>
      <c r="AL364" s="54">
        <v>0</v>
      </c>
      <c r="AM364" s="58">
        <f t="shared" si="36"/>
        <v>560</v>
      </c>
      <c r="AN364" s="54" t="str">
        <f>VLOOKUP(H364,'[2]最终 公布版'!$F:$AL,33,0)</f>
        <v>麻醉科</v>
      </c>
      <c r="AO364" s="59">
        <f>SUMPRODUCT(($AN$4:$AN$1113=AN364)*($AM$4:$AM$1113&gt;AM364))+1</f>
        <v>46</v>
      </c>
      <c r="AP364" s="11">
        <f>COUNTIF(AN:AN,AN364)</f>
        <v>65</v>
      </c>
      <c r="AQ364" s="60">
        <f t="shared" si="31"/>
        <v>0.707692307692308</v>
      </c>
      <c r="AR364" s="11">
        <f t="shared" si="32"/>
        <v>0.75</v>
      </c>
      <c r="AS364" s="61">
        <v>1200</v>
      </c>
      <c r="AT364" s="62">
        <f>VLOOKUP(F364,[9]毕教同事分值收集!B:Y,24,0)</f>
        <v>21</v>
      </c>
      <c r="AU364" s="63">
        <f t="shared" si="33"/>
        <v>900</v>
      </c>
      <c r="AV364" s="63">
        <f t="shared" si="34"/>
        <v>900</v>
      </c>
      <c r="AW364" s="63">
        <v>0</v>
      </c>
      <c r="AX364" s="63">
        <f t="shared" si="35"/>
        <v>900</v>
      </c>
      <c r="AY364" s="65">
        <v>21</v>
      </c>
    </row>
    <row r="365" spans="1:51">
      <c r="A365" s="4"/>
      <c r="B365" s="4"/>
      <c r="C365" s="5" t="s">
        <v>289</v>
      </c>
      <c r="D365" s="6">
        <v>356</v>
      </c>
      <c r="E365" s="15" t="s">
        <v>515</v>
      </c>
      <c r="F365" s="8" t="str">
        <f>VLOOKUP(E365,[1]需科室上报名单!$A:$B,2,0)</f>
        <v>7AK378</v>
      </c>
      <c r="G365" s="6" t="str">
        <f>VLOOKUP(F365,[3]需科室上报名单!$B:$I,8,0)</f>
        <v>规培研究生</v>
      </c>
      <c r="H365" s="8" t="str">
        <f>VLOOKUP(F365,[3]需科室上报名单!$B:$D,3,0)</f>
        <v>麻醉科</v>
      </c>
      <c r="I365" s="8" t="str">
        <f>VLOOKUP(F365,[3]需科室上报名单!$B:$F,5,0)</f>
        <v>2020年</v>
      </c>
      <c r="J365" s="31"/>
      <c r="K365" s="6" t="s">
        <v>106</v>
      </c>
      <c r="L365" s="6">
        <v>0</v>
      </c>
      <c r="M365" s="6">
        <v>0</v>
      </c>
      <c r="N365" s="6">
        <v>0</v>
      </c>
      <c r="O365" s="6">
        <v>160</v>
      </c>
      <c r="P365" s="6">
        <v>0</v>
      </c>
      <c r="Q365" s="30">
        <v>1</v>
      </c>
      <c r="R365" s="100">
        <v>0</v>
      </c>
      <c r="S365" s="30">
        <v>0</v>
      </c>
      <c r="T365" s="30">
        <v>0</v>
      </c>
      <c r="U365" s="43">
        <v>20</v>
      </c>
      <c r="V365" s="44">
        <f>VLOOKUP(F365,[9]毕教同事分值收集!B:X,23,0)</f>
        <v>100</v>
      </c>
      <c r="W365" s="49">
        <v>10</v>
      </c>
      <c r="X365" s="44">
        <v>0</v>
      </c>
      <c r="Y365" s="49">
        <v>30</v>
      </c>
      <c r="Z365" s="49">
        <v>30</v>
      </c>
      <c r="AA365" s="49">
        <v>0</v>
      </c>
      <c r="AB365" s="54">
        <f>VLOOKUP(F365,[9]毕教同事分值收集!B:R,17,0)</f>
        <v>100</v>
      </c>
      <c r="AC365" s="54">
        <f>VLOOKUP(F365,[9]毕教同事分值收集!B:T,19,0)</f>
        <v>150</v>
      </c>
      <c r="AD365" s="54">
        <f>VLOOKUP(F365,[9]毕教同事分值收集!B:V,21,0)</f>
        <v>0</v>
      </c>
      <c r="AE365" s="54">
        <f>VLOOKUP(F365,[9]毕教同事分值收集!B:Q,16,0)</f>
        <v>0</v>
      </c>
      <c r="AF365" s="54">
        <f>VLOOKUP(F365,[9]毕教同事分值收集!B:P,15,0)</f>
        <v>0</v>
      </c>
      <c r="AG365" s="54">
        <f>VLOOKUP(F365,[6]毕教同事分值收集!$B:$M,12,0)</f>
        <v>-60</v>
      </c>
      <c r="AH365" s="54">
        <v>0</v>
      </c>
      <c r="AI365" s="54">
        <v>0</v>
      </c>
      <c r="AJ365" s="54">
        <v>0</v>
      </c>
      <c r="AK365" s="54">
        <v>0</v>
      </c>
      <c r="AL365" s="54">
        <v>0</v>
      </c>
      <c r="AM365" s="58">
        <f t="shared" si="36"/>
        <v>540</v>
      </c>
      <c r="AN365" s="54" t="str">
        <f>VLOOKUP(H365,'[2]最终 公布版'!$F:$AL,33,0)</f>
        <v>麻醉科</v>
      </c>
      <c r="AO365" s="59">
        <f>SUMPRODUCT(($AN$4:$AN$1113=AN365)*($AM$4:$AM$1113&gt;AM365))+1</f>
        <v>47</v>
      </c>
      <c r="AP365" s="11">
        <f>COUNTIF(AN:AN,AN365)</f>
        <v>65</v>
      </c>
      <c r="AQ365" s="60">
        <f t="shared" si="31"/>
        <v>0.723076923076923</v>
      </c>
      <c r="AR365" s="11">
        <f t="shared" si="32"/>
        <v>0.75</v>
      </c>
      <c r="AS365" s="61">
        <v>1200</v>
      </c>
      <c r="AT365" s="62">
        <f>VLOOKUP(F365,[9]毕教同事分值收集!B:Y,24,0)</f>
        <v>21</v>
      </c>
      <c r="AU365" s="63">
        <f t="shared" si="33"/>
        <v>900</v>
      </c>
      <c r="AV365" s="63">
        <f t="shared" si="34"/>
        <v>900</v>
      </c>
      <c r="AW365" s="63">
        <v>0</v>
      </c>
      <c r="AX365" s="63">
        <f t="shared" si="35"/>
        <v>900</v>
      </c>
      <c r="AY365" s="65">
        <v>21</v>
      </c>
    </row>
    <row r="366" spans="1:51">
      <c r="A366" s="4"/>
      <c r="B366" s="4"/>
      <c r="C366" s="5" t="s">
        <v>289</v>
      </c>
      <c r="D366" s="6">
        <v>361</v>
      </c>
      <c r="E366" s="19" t="s">
        <v>516</v>
      </c>
      <c r="F366" s="8" t="str">
        <f>VLOOKUP(E366,[1]需科室上报名单!$A:$B,2,0)</f>
        <v>7AM302</v>
      </c>
      <c r="G366" s="6" t="str">
        <f>VLOOKUP(F366,[3]需科室上报名单!$B:$I,8,0)</f>
        <v>规培研究生</v>
      </c>
      <c r="H366" s="8" t="str">
        <f>VLOOKUP(F366,[3]需科室上报名单!$B:$D,3,0)</f>
        <v>麻醉科</v>
      </c>
      <c r="I366" s="8" t="str">
        <f>VLOOKUP(F366,[3]需科室上报名单!$B:$F,5,0)</f>
        <v>2021年</v>
      </c>
      <c r="J366" s="31"/>
      <c r="K366" s="6" t="s">
        <v>106</v>
      </c>
      <c r="L366" s="6">
        <v>0</v>
      </c>
      <c r="M366" s="6">
        <v>0</v>
      </c>
      <c r="N366" s="6">
        <v>0</v>
      </c>
      <c r="O366" s="6">
        <v>160</v>
      </c>
      <c r="P366" s="6">
        <v>0</v>
      </c>
      <c r="Q366" s="30">
        <v>1</v>
      </c>
      <c r="R366" s="100">
        <v>1</v>
      </c>
      <c r="S366" s="30">
        <v>0</v>
      </c>
      <c r="T366" s="30">
        <v>1</v>
      </c>
      <c r="U366" s="43">
        <v>65</v>
      </c>
      <c r="V366" s="44">
        <f>VLOOKUP(F366,[9]毕教同事分值收集!B:X,23,0)</f>
        <v>100</v>
      </c>
      <c r="W366" s="49">
        <v>10</v>
      </c>
      <c r="X366" s="49">
        <v>60</v>
      </c>
      <c r="Y366" s="49">
        <v>60</v>
      </c>
      <c r="Z366" s="49">
        <v>0</v>
      </c>
      <c r="AA366" s="49">
        <v>0</v>
      </c>
      <c r="AB366" s="54">
        <f>VLOOKUP(F366,[9]毕教同事分值收集!B:R,17,0)</f>
        <v>100</v>
      </c>
      <c r="AC366" s="54">
        <f>VLOOKUP(F366,[9]毕教同事分值收集!B:T,19,0)</f>
        <v>0</v>
      </c>
      <c r="AD366" s="54">
        <f>VLOOKUP(F366,[9]毕教同事分值收集!B:V,21,0)</f>
        <v>0</v>
      </c>
      <c r="AE366" s="54">
        <f>VLOOKUP(F366,[9]毕教同事分值收集!B:Q,16,0)</f>
        <v>0</v>
      </c>
      <c r="AF366" s="54">
        <f>VLOOKUP(F366,[9]毕教同事分值收集!B:P,15,0)</f>
        <v>0</v>
      </c>
      <c r="AG366" s="54">
        <f>VLOOKUP(F366,[6]毕教同事分值收集!$B:$M,12,0)</f>
        <v>-60</v>
      </c>
      <c r="AH366" s="54">
        <v>0</v>
      </c>
      <c r="AI366" s="54">
        <v>0</v>
      </c>
      <c r="AJ366" s="54">
        <v>0</v>
      </c>
      <c r="AK366" s="54">
        <v>0</v>
      </c>
      <c r="AL366" s="54">
        <v>0</v>
      </c>
      <c r="AM366" s="58">
        <f t="shared" si="36"/>
        <v>495</v>
      </c>
      <c r="AN366" s="54" t="str">
        <f>VLOOKUP(H366,'[2]最终 公布版'!$F:$AL,33,0)</f>
        <v>麻醉科</v>
      </c>
      <c r="AO366" s="59">
        <f>SUMPRODUCT(($AN$4:$AN$1113=AN366)*($AM$4:$AM$1113&gt;AM366))+1</f>
        <v>48</v>
      </c>
      <c r="AP366" s="11">
        <f>COUNTIF(AN:AN,AN366)</f>
        <v>65</v>
      </c>
      <c r="AQ366" s="60">
        <f t="shared" si="31"/>
        <v>0.738461538461539</v>
      </c>
      <c r="AR366" s="11">
        <f t="shared" si="32"/>
        <v>0.75</v>
      </c>
      <c r="AS366" s="61">
        <v>1200</v>
      </c>
      <c r="AT366" s="62">
        <f>VLOOKUP(F366,[9]毕教同事分值收集!B:Y,24,0)</f>
        <v>21</v>
      </c>
      <c r="AU366" s="63">
        <f t="shared" si="33"/>
        <v>900</v>
      </c>
      <c r="AV366" s="63">
        <f t="shared" si="34"/>
        <v>900</v>
      </c>
      <c r="AW366" s="63">
        <v>0</v>
      </c>
      <c r="AX366" s="63">
        <f t="shared" si="35"/>
        <v>900</v>
      </c>
      <c r="AY366" s="65">
        <v>21</v>
      </c>
    </row>
    <row r="367" spans="1:51">
      <c r="A367" s="4"/>
      <c r="B367" s="4"/>
      <c r="C367" s="5" t="s">
        <v>192</v>
      </c>
      <c r="D367" s="6">
        <v>362</v>
      </c>
      <c r="E367" s="105" t="s">
        <v>517</v>
      </c>
      <c r="F367" s="8" t="str">
        <f>VLOOKUP(E367,[1]需科室上报名单!$A:$B,2,0)</f>
        <v>7AO358</v>
      </c>
      <c r="G367" s="6" t="str">
        <f>VLOOKUP(F367,[3]需科室上报名单!$B:$I,8,0)</f>
        <v>规培研究生</v>
      </c>
      <c r="H367" s="8" t="str">
        <f>VLOOKUP(F367,[3]需科室上报名单!$B:$D,3,0)</f>
        <v>麻醉科</v>
      </c>
      <c r="I367" s="8" t="str">
        <f>VLOOKUP(F367,[3]需科室上报名单!$B:$F,5,0)</f>
        <v>2022年</v>
      </c>
      <c r="J367" s="70"/>
      <c r="K367" s="71" t="s">
        <v>106</v>
      </c>
      <c r="L367" s="36">
        <v>0</v>
      </c>
      <c r="M367" s="36">
        <v>0</v>
      </c>
      <c r="N367" s="36">
        <v>0</v>
      </c>
      <c r="O367" s="36">
        <v>160</v>
      </c>
      <c r="P367" s="36">
        <v>0</v>
      </c>
      <c r="Q367" s="36">
        <v>2</v>
      </c>
      <c r="R367" s="36">
        <v>1</v>
      </c>
      <c r="S367" s="36">
        <v>0</v>
      </c>
      <c r="T367" s="36">
        <v>0</v>
      </c>
      <c r="U367" s="75">
        <v>60</v>
      </c>
      <c r="V367" s="44">
        <f>VLOOKUP(F367,[9]毕教同事分值收集!B:X,23,0)</f>
        <v>100</v>
      </c>
      <c r="W367" s="76">
        <v>10</v>
      </c>
      <c r="X367" s="76">
        <v>40</v>
      </c>
      <c r="Y367" s="76">
        <v>60</v>
      </c>
      <c r="Z367" s="76">
        <v>60</v>
      </c>
      <c r="AA367" s="82">
        <v>0</v>
      </c>
      <c r="AB367" s="54">
        <f>VLOOKUP(F367,[9]毕教同事分值收集!B:R,17,0)</f>
        <v>0</v>
      </c>
      <c r="AC367" s="54">
        <f>VLOOKUP(F367,[9]毕教同事分值收集!B:T,19,0)</f>
        <v>0</v>
      </c>
      <c r="AD367" s="54">
        <f>VLOOKUP(F367,[9]毕教同事分值收集!B:V,21,0)</f>
        <v>0</v>
      </c>
      <c r="AE367" s="54">
        <f>VLOOKUP(F367,[9]毕教同事分值收集!B:Q,16,0)</f>
        <v>0</v>
      </c>
      <c r="AF367" s="54">
        <f>VLOOKUP(F367,[9]毕教同事分值收集!B:P,15,0)</f>
        <v>20</v>
      </c>
      <c r="AG367" s="54">
        <f>VLOOKUP(F367,[6]毕教同事分值收集!$B:$M,12,0)</f>
        <v>-40</v>
      </c>
      <c r="AH367" s="54">
        <v>0</v>
      </c>
      <c r="AI367" s="54">
        <v>0</v>
      </c>
      <c r="AJ367" s="54">
        <v>0</v>
      </c>
      <c r="AK367" s="54">
        <v>0</v>
      </c>
      <c r="AL367" s="54">
        <v>0</v>
      </c>
      <c r="AM367" s="58">
        <f t="shared" si="36"/>
        <v>470</v>
      </c>
      <c r="AN367" s="54" t="str">
        <f>VLOOKUP(H367,'[2]最终 公布版'!$F:$AL,33,0)</f>
        <v>麻醉科</v>
      </c>
      <c r="AO367" s="59">
        <f>SUMPRODUCT(($AN$4:$AN$1113=AN367)*($AM$4:$AM$1113&gt;AM367))+1</f>
        <v>49</v>
      </c>
      <c r="AP367" s="11">
        <f>COUNTIF(AN:AN,AN367)</f>
        <v>65</v>
      </c>
      <c r="AQ367" s="60">
        <f t="shared" si="31"/>
        <v>0.753846153846154</v>
      </c>
      <c r="AR367" s="11">
        <f t="shared" si="32"/>
        <v>0.75</v>
      </c>
      <c r="AS367" s="61">
        <v>1200</v>
      </c>
      <c r="AT367" s="62">
        <f>VLOOKUP(F367,[9]毕教同事分值收集!B:Y,24,0)</f>
        <v>21</v>
      </c>
      <c r="AU367" s="63">
        <f t="shared" si="33"/>
        <v>900</v>
      </c>
      <c r="AV367" s="63">
        <f t="shared" si="34"/>
        <v>900</v>
      </c>
      <c r="AW367" s="63">
        <v>0</v>
      </c>
      <c r="AX367" s="63">
        <f t="shared" si="35"/>
        <v>900</v>
      </c>
      <c r="AY367" s="65">
        <v>21</v>
      </c>
    </row>
    <row r="368" spans="1:51">
      <c r="A368" s="4"/>
      <c r="B368" s="4"/>
      <c r="C368" s="5" t="s">
        <v>289</v>
      </c>
      <c r="D368" s="6">
        <v>364</v>
      </c>
      <c r="E368" s="19" t="s">
        <v>518</v>
      </c>
      <c r="F368" s="8" t="str">
        <f>VLOOKUP(E368,[1]需科室上报名单!$A:$B,2,0)</f>
        <v>7AO356</v>
      </c>
      <c r="G368" s="6" t="str">
        <f>VLOOKUP(F368,[3]需科室上报名单!$B:$I,8,0)</f>
        <v>规培研究生</v>
      </c>
      <c r="H368" s="8" t="str">
        <f>VLOOKUP(F368,[3]需科室上报名单!$B:$D,3,0)</f>
        <v>麻醉科</v>
      </c>
      <c r="I368" s="8" t="str">
        <f>VLOOKUP(F368,[3]需科室上报名单!$B:$F,5,0)</f>
        <v>2022年</v>
      </c>
      <c r="J368" s="31"/>
      <c r="K368" s="6" t="s">
        <v>106</v>
      </c>
      <c r="L368" s="6">
        <v>0</v>
      </c>
      <c r="M368" s="6">
        <v>0</v>
      </c>
      <c r="N368" s="6">
        <v>0</v>
      </c>
      <c r="O368" s="6">
        <v>160</v>
      </c>
      <c r="P368" s="6">
        <v>0</v>
      </c>
      <c r="Q368" s="30">
        <v>1</v>
      </c>
      <c r="R368" s="100">
        <v>0</v>
      </c>
      <c r="S368" s="30">
        <v>0</v>
      </c>
      <c r="T368" s="30">
        <v>1</v>
      </c>
      <c r="U368" s="43">
        <v>45</v>
      </c>
      <c r="V368" s="44">
        <f>VLOOKUP(F368,[9]毕教同事分值收集!B:X,23,0)</f>
        <v>100</v>
      </c>
      <c r="W368" s="49">
        <v>10</v>
      </c>
      <c r="X368" s="49">
        <v>40</v>
      </c>
      <c r="Y368" s="49">
        <v>60</v>
      </c>
      <c r="Z368" s="49">
        <v>30</v>
      </c>
      <c r="AA368" s="49">
        <v>20</v>
      </c>
      <c r="AB368" s="54">
        <f>VLOOKUP(F368,[9]毕教同事分值收集!B:R,17,0)</f>
        <v>0</v>
      </c>
      <c r="AC368" s="54">
        <f>VLOOKUP(F368,[9]毕教同事分值收集!B:T,19,0)</f>
        <v>0</v>
      </c>
      <c r="AD368" s="54">
        <f>VLOOKUP(F368,[9]毕教同事分值收集!B:V,21,0)</f>
        <v>0</v>
      </c>
      <c r="AE368" s="54">
        <f>VLOOKUP(F368,[9]毕教同事分值收集!B:Q,16,0)</f>
        <v>0</v>
      </c>
      <c r="AF368" s="54">
        <f>VLOOKUP(F368,[9]毕教同事分值收集!B:P,15,0)</f>
        <v>0</v>
      </c>
      <c r="AG368" s="54">
        <f>VLOOKUP(F368,[6]毕教同事分值收集!$B:$M,12,0)</f>
        <v>0</v>
      </c>
      <c r="AH368" s="54">
        <v>0</v>
      </c>
      <c r="AI368" s="54">
        <v>0</v>
      </c>
      <c r="AJ368" s="54">
        <v>0</v>
      </c>
      <c r="AK368" s="54">
        <v>0</v>
      </c>
      <c r="AL368" s="54">
        <v>0</v>
      </c>
      <c r="AM368" s="58">
        <f t="shared" si="36"/>
        <v>465</v>
      </c>
      <c r="AN368" s="54" t="str">
        <f>VLOOKUP(H368,'[2]最终 公布版'!$F:$AL,33,0)</f>
        <v>麻醉科</v>
      </c>
      <c r="AO368" s="59">
        <f>SUMPRODUCT(($AN$4:$AN$1113=AN368)*($AM$4:$AM$1113&gt;AM368))+1</f>
        <v>50</v>
      </c>
      <c r="AP368" s="11">
        <f>COUNTIF(AN:AN,AN368)</f>
        <v>65</v>
      </c>
      <c r="AQ368" s="60">
        <f t="shared" si="31"/>
        <v>0.769230769230769</v>
      </c>
      <c r="AR368" s="11">
        <f t="shared" si="32"/>
        <v>0.75</v>
      </c>
      <c r="AS368" s="61">
        <v>1200</v>
      </c>
      <c r="AT368" s="62">
        <f>VLOOKUP(F368,[9]毕教同事分值收集!B:Y,24,0)</f>
        <v>21</v>
      </c>
      <c r="AU368" s="63">
        <f t="shared" si="33"/>
        <v>900</v>
      </c>
      <c r="AV368" s="63">
        <f t="shared" si="34"/>
        <v>900</v>
      </c>
      <c r="AW368" s="63">
        <v>0</v>
      </c>
      <c r="AX368" s="63">
        <f t="shared" si="35"/>
        <v>900</v>
      </c>
      <c r="AY368" s="65">
        <v>21</v>
      </c>
    </row>
    <row r="369" spans="1:51">
      <c r="A369" s="4"/>
      <c r="B369" s="4"/>
      <c r="C369" s="5" t="s">
        <v>289</v>
      </c>
      <c r="D369" s="6">
        <v>365</v>
      </c>
      <c r="E369" s="19" t="s">
        <v>519</v>
      </c>
      <c r="F369" s="8" t="str">
        <f>VLOOKUP(E369,[1]需科室上报名单!$A:$B,2,0)</f>
        <v>7AO359</v>
      </c>
      <c r="G369" s="6" t="str">
        <f>VLOOKUP(F369,[3]需科室上报名单!$B:$I,8,0)</f>
        <v>规培研究生</v>
      </c>
      <c r="H369" s="8" t="str">
        <f>VLOOKUP(F369,[3]需科室上报名单!$B:$D,3,0)</f>
        <v>麻醉科</v>
      </c>
      <c r="I369" s="8" t="str">
        <f>VLOOKUP(F369,[3]需科室上报名单!$B:$F,5,0)</f>
        <v>2022年</v>
      </c>
      <c r="J369" s="31"/>
      <c r="K369" s="6" t="s">
        <v>106</v>
      </c>
      <c r="L369" s="6">
        <v>0</v>
      </c>
      <c r="M369" s="6">
        <v>0</v>
      </c>
      <c r="N369" s="6">
        <v>0</v>
      </c>
      <c r="O369" s="6">
        <v>160</v>
      </c>
      <c r="P369" s="6">
        <v>0</v>
      </c>
      <c r="Q369" s="30">
        <v>1</v>
      </c>
      <c r="R369" s="100">
        <v>0</v>
      </c>
      <c r="S369" s="30">
        <v>0</v>
      </c>
      <c r="T369" s="30">
        <v>1</v>
      </c>
      <c r="U369" s="43">
        <v>45</v>
      </c>
      <c r="V369" s="44">
        <f>VLOOKUP(F369,[9]毕教同事分值收集!B:X,23,0)</f>
        <v>100</v>
      </c>
      <c r="W369" s="49">
        <v>10</v>
      </c>
      <c r="X369" s="49">
        <v>40</v>
      </c>
      <c r="Y369" s="49">
        <v>60</v>
      </c>
      <c r="Z369" s="49">
        <v>30</v>
      </c>
      <c r="AA369" s="49">
        <v>20</v>
      </c>
      <c r="AB369" s="54">
        <f>VLOOKUP(F369,[9]毕教同事分值收集!B:R,17,0)</f>
        <v>0</v>
      </c>
      <c r="AC369" s="54">
        <f>VLOOKUP(F369,[9]毕教同事分值收集!B:T,19,0)</f>
        <v>0</v>
      </c>
      <c r="AD369" s="54">
        <f>VLOOKUP(F369,[9]毕教同事分值收集!B:V,21,0)</f>
        <v>0</v>
      </c>
      <c r="AE369" s="54">
        <f>VLOOKUP(F369,[9]毕教同事分值收集!B:Q,16,0)</f>
        <v>0</v>
      </c>
      <c r="AF369" s="54">
        <f>VLOOKUP(F369,[9]毕教同事分值收集!B:P,15,0)</f>
        <v>0</v>
      </c>
      <c r="AG369" s="54">
        <f>VLOOKUP(F369,[6]毕教同事分值收集!$B:$M,12,0)</f>
        <v>-20</v>
      </c>
      <c r="AH369" s="54">
        <v>0</v>
      </c>
      <c r="AI369" s="54">
        <v>0</v>
      </c>
      <c r="AJ369" s="54">
        <v>0</v>
      </c>
      <c r="AK369" s="54">
        <v>0</v>
      </c>
      <c r="AL369" s="54">
        <v>0</v>
      </c>
      <c r="AM369" s="58">
        <f t="shared" si="36"/>
        <v>445</v>
      </c>
      <c r="AN369" s="54" t="str">
        <f>VLOOKUP(H369,'[2]最终 公布版'!$F:$AL,33,0)</f>
        <v>麻醉科</v>
      </c>
      <c r="AO369" s="59">
        <f>SUMPRODUCT(($AN$4:$AN$1113=AN369)*($AM$4:$AM$1113&gt;AM369))+1</f>
        <v>51</v>
      </c>
      <c r="AP369" s="11">
        <f>COUNTIF(AN:AN,AN369)</f>
        <v>65</v>
      </c>
      <c r="AQ369" s="60">
        <f t="shared" si="31"/>
        <v>0.784615384615385</v>
      </c>
      <c r="AR369" s="11">
        <f t="shared" si="32"/>
        <v>0.75</v>
      </c>
      <c r="AS369" s="61">
        <v>1200</v>
      </c>
      <c r="AT369" s="62">
        <f>VLOOKUP(F369,[9]毕教同事分值收集!B:Y,24,0)</f>
        <v>21</v>
      </c>
      <c r="AU369" s="63">
        <f t="shared" si="33"/>
        <v>900</v>
      </c>
      <c r="AV369" s="63">
        <f t="shared" si="34"/>
        <v>900</v>
      </c>
      <c r="AW369" s="63">
        <v>0</v>
      </c>
      <c r="AX369" s="63">
        <f t="shared" si="35"/>
        <v>900</v>
      </c>
      <c r="AY369" s="65">
        <v>21</v>
      </c>
    </row>
    <row r="370" spans="1:51">
      <c r="A370" s="4"/>
      <c r="B370" s="4"/>
      <c r="C370" s="5" t="s">
        <v>289</v>
      </c>
      <c r="D370" s="6">
        <v>366</v>
      </c>
      <c r="E370" s="68" t="s">
        <v>520</v>
      </c>
      <c r="F370" s="8" t="str">
        <f>VLOOKUP(E370,[1]需科室上报名单!$A:$B,2,0)</f>
        <v>727L79</v>
      </c>
      <c r="G370" s="6" t="s">
        <v>104</v>
      </c>
      <c r="H370" s="8" t="str">
        <f>VLOOKUP(F370,[3]需科室上报名单!$B:$D,3,0)</f>
        <v>麻醉科</v>
      </c>
      <c r="I370" s="8" t="str">
        <f>VLOOKUP(F370,[3]需科室上报名单!$B:$F,5,0)</f>
        <v>2021年</v>
      </c>
      <c r="J370" s="31"/>
      <c r="K370" s="6" t="s">
        <v>106</v>
      </c>
      <c r="L370" s="6">
        <v>0</v>
      </c>
      <c r="M370" s="6">
        <v>0</v>
      </c>
      <c r="N370" s="6">
        <v>0</v>
      </c>
      <c r="O370" s="6">
        <v>160</v>
      </c>
      <c r="P370" s="6">
        <v>0</v>
      </c>
      <c r="Q370" s="30">
        <v>2</v>
      </c>
      <c r="R370" s="100">
        <v>0</v>
      </c>
      <c r="S370" s="30">
        <v>0</v>
      </c>
      <c r="T370" s="30">
        <v>0</v>
      </c>
      <c r="U370" s="43">
        <v>40</v>
      </c>
      <c r="V370" s="44">
        <f>VLOOKUP(F370,[9]毕教同事分值收集!B:X,23,0)</f>
        <v>100</v>
      </c>
      <c r="W370" s="49">
        <v>10</v>
      </c>
      <c r="X370" s="49">
        <v>40</v>
      </c>
      <c r="Y370" s="49">
        <v>60</v>
      </c>
      <c r="Z370" s="49">
        <v>30</v>
      </c>
      <c r="AA370" s="49">
        <v>20</v>
      </c>
      <c r="AB370" s="54">
        <f>VLOOKUP(F370,[9]毕教同事分值收集!B:R,17,0)</f>
        <v>0</v>
      </c>
      <c r="AC370" s="54">
        <f>VLOOKUP(F370,[9]毕教同事分值收集!B:T,19,0)</f>
        <v>0</v>
      </c>
      <c r="AD370" s="54">
        <f>VLOOKUP(F370,[9]毕教同事分值收集!B:V,21,0)</f>
        <v>0</v>
      </c>
      <c r="AE370" s="54">
        <f>VLOOKUP(F370,[9]毕教同事分值收集!B:Q,16,0)</f>
        <v>0</v>
      </c>
      <c r="AF370" s="54">
        <f>VLOOKUP(F370,[9]毕教同事分值收集!B:P,15,0)</f>
        <v>0</v>
      </c>
      <c r="AG370" s="54">
        <f>VLOOKUP(F370,[6]毕教同事分值收集!$B:$M,12,0)</f>
        <v>-20</v>
      </c>
      <c r="AH370" s="54">
        <v>0</v>
      </c>
      <c r="AI370" s="54">
        <v>0</v>
      </c>
      <c r="AJ370" s="54">
        <v>0</v>
      </c>
      <c r="AK370" s="54">
        <v>0</v>
      </c>
      <c r="AL370" s="54">
        <v>0</v>
      </c>
      <c r="AM370" s="58">
        <f t="shared" si="36"/>
        <v>440</v>
      </c>
      <c r="AN370" s="54" t="str">
        <f>VLOOKUP(H370,'[2]最终 公布版'!$F:$AL,33,0)</f>
        <v>麻醉科</v>
      </c>
      <c r="AO370" s="59">
        <f>SUMPRODUCT(($AN$4:$AN$1113=AN370)*($AM$4:$AM$1113&gt;AM370))+1</f>
        <v>52</v>
      </c>
      <c r="AP370" s="11">
        <f>COUNTIF(AN:AN,AN370)</f>
        <v>65</v>
      </c>
      <c r="AQ370" s="60">
        <f t="shared" si="31"/>
        <v>0.8</v>
      </c>
      <c r="AR370" s="11">
        <f t="shared" si="32"/>
        <v>0.75</v>
      </c>
      <c r="AS370" s="61">
        <v>1200</v>
      </c>
      <c r="AT370" s="62">
        <f>VLOOKUP(F370,[9]毕教同事分值收集!B:Y,24,0)</f>
        <v>21</v>
      </c>
      <c r="AU370" s="63">
        <f t="shared" si="33"/>
        <v>900</v>
      </c>
      <c r="AV370" s="63">
        <f t="shared" si="34"/>
        <v>900</v>
      </c>
      <c r="AW370" s="63">
        <v>0</v>
      </c>
      <c r="AX370" s="63">
        <f t="shared" si="35"/>
        <v>900</v>
      </c>
      <c r="AY370" s="65">
        <v>21</v>
      </c>
    </row>
    <row r="371" spans="1:51">
      <c r="A371" s="4"/>
      <c r="B371" s="4"/>
      <c r="C371" s="5" t="s">
        <v>289</v>
      </c>
      <c r="D371" s="6">
        <v>368</v>
      </c>
      <c r="E371" s="19" t="s">
        <v>521</v>
      </c>
      <c r="F371" s="8" t="str">
        <f>VLOOKUP(E371,[1]需科室上报名单!$A:$B,2,0)</f>
        <v>7AO365</v>
      </c>
      <c r="G371" s="6" t="str">
        <f>VLOOKUP(F371,[3]需科室上报名单!$B:$I,8,0)</f>
        <v>规培研究生</v>
      </c>
      <c r="H371" s="8" t="str">
        <f>VLOOKUP(F371,[3]需科室上报名单!$B:$D,3,0)</f>
        <v>麻醉科</v>
      </c>
      <c r="I371" s="8" t="str">
        <f>VLOOKUP(F371,[3]需科室上报名单!$B:$F,5,0)</f>
        <v>2022年</v>
      </c>
      <c r="J371" s="31"/>
      <c r="K371" s="6" t="s">
        <v>106</v>
      </c>
      <c r="L371" s="6">
        <v>0</v>
      </c>
      <c r="M371" s="6">
        <v>0</v>
      </c>
      <c r="N371" s="6">
        <v>0</v>
      </c>
      <c r="O371" s="6">
        <v>160</v>
      </c>
      <c r="P371" s="6">
        <v>0</v>
      </c>
      <c r="Q371" s="30">
        <v>2</v>
      </c>
      <c r="R371" s="100">
        <v>0</v>
      </c>
      <c r="S371" s="30">
        <v>0</v>
      </c>
      <c r="T371" s="30">
        <v>0</v>
      </c>
      <c r="U371" s="43">
        <v>40</v>
      </c>
      <c r="V371" s="44">
        <f>VLOOKUP(F371,[9]毕教同事分值收集!B:X,23,0)</f>
        <v>100</v>
      </c>
      <c r="W371" s="49">
        <v>10</v>
      </c>
      <c r="X371" s="49">
        <v>20</v>
      </c>
      <c r="Y371" s="49">
        <v>60</v>
      </c>
      <c r="Z371" s="49">
        <v>30</v>
      </c>
      <c r="AA371" s="49">
        <v>20</v>
      </c>
      <c r="AB371" s="54">
        <f>VLOOKUP(F371,[9]毕教同事分值收集!B:R,17,0)</f>
        <v>0</v>
      </c>
      <c r="AC371" s="54">
        <f>VLOOKUP(F371,[9]毕教同事分值收集!B:T,19,0)</f>
        <v>0</v>
      </c>
      <c r="AD371" s="54">
        <f>VLOOKUP(F371,[9]毕教同事分值收集!B:V,21,0)</f>
        <v>0</v>
      </c>
      <c r="AE371" s="54">
        <f>VLOOKUP(F371,[9]毕教同事分值收集!B:Q,16,0)</f>
        <v>0</v>
      </c>
      <c r="AF371" s="54">
        <f>VLOOKUP(F371,[9]毕教同事分值收集!B:P,15,0)</f>
        <v>0</v>
      </c>
      <c r="AG371" s="54">
        <f>VLOOKUP(F371,[6]毕教同事分值收集!$B:$M,12,0)</f>
        <v>0</v>
      </c>
      <c r="AH371" s="54">
        <v>0</v>
      </c>
      <c r="AI371" s="54">
        <v>0</v>
      </c>
      <c r="AJ371" s="54">
        <v>0</v>
      </c>
      <c r="AK371" s="54">
        <v>0</v>
      </c>
      <c r="AL371" s="54">
        <v>0</v>
      </c>
      <c r="AM371" s="58">
        <f t="shared" si="36"/>
        <v>440</v>
      </c>
      <c r="AN371" s="54" t="str">
        <f>VLOOKUP(H371,'[2]最终 公布版'!$F:$AL,33,0)</f>
        <v>麻醉科</v>
      </c>
      <c r="AO371" s="59">
        <f>SUMPRODUCT(($AN$4:$AN$1113=AN371)*($AM$4:$AM$1113&gt;AM371))+1</f>
        <v>52</v>
      </c>
      <c r="AP371" s="11">
        <f>COUNTIF(AN:AN,AN371)</f>
        <v>65</v>
      </c>
      <c r="AQ371" s="60">
        <f t="shared" si="31"/>
        <v>0.8</v>
      </c>
      <c r="AR371" s="11">
        <f t="shared" si="32"/>
        <v>0.75</v>
      </c>
      <c r="AS371" s="61">
        <v>1200</v>
      </c>
      <c r="AT371" s="62">
        <f>VLOOKUP(F371,[9]毕教同事分值收集!B:Y,24,0)</f>
        <v>21</v>
      </c>
      <c r="AU371" s="63">
        <f t="shared" si="33"/>
        <v>900</v>
      </c>
      <c r="AV371" s="63">
        <f t="shared" si="34"/>
        <v>900</v>
      </c>
      <c r="AW371" s="63">
        <v>0</v>
      </c>
      <c r="AX371" s="63">
        <f t="shared" si="35"/>
        <v>900</v>
      </c>
      <c r="AY371" s="65">
        <v>21</v>
      </c>
    </row>
    <row r="372" spans="1:51">
      <c r="A372" s="4"/>
      <c r="B372" s="4"/>
      <c r="C372" s="5" t="s">
        <v>133</v>
      </c>
      <c r="D372" s="6">
        <v>363</v>
      </c>
      <c r="E372" s="6" t="s">
        <v>522</v>
      </c>
      <c r="F372" s="8" t="str">
        <f>VLOOKUP(E372,[1]需科室上报名单!$A:$B,2,0)</f>
        <v>727L78</v>
      </c>
      <c r="G372" s="6" t="s">
        <v>104</v>
      </c>
      <c r="H372" s="6" t="s">
        <v>289</v>
      </c>
      <c r="I372" s="8" t="str">
        <f>VLOOKUP(F372,[3]需科室上报名单!$B:$F,5,0)</f>
        <v>2021年</v>
      </c>
      <c r="J372" s="29"/>
      <c r="K372" s="6" t="s">
        <v>106</v>
      </c>
      <c r="L372" s="6">
        <v>0</v>
      </c>
      <c r="M372" s="6">
        <v>0</v>
      </c>
      <c r="N372" s="6">
        <v>0</v>
      </c>
      <c r="O372" s="6">
        <v>80</v>
      </c>
      <c r="P372" s="30">
        <v>0</v>
      </c>
      <c r="Q372" s="30">
        <v>4</v>
      </c>
      <c r="R372" s="30">
        <v>4</v>
      </c>
      <c r="S372" s="30">
        <v>1</v>
      </c>
      <c r="T372" s="30">
        <v>0</v>
      </c>
      <c r="U372" s="43">
        <v>185</v>
      </c>
      <c r="V372" s="44">
        <f>VLOOKUP(F372,[9]毕教同事分值收集!B:X,23,0)</f>
        <v>100</v>
      </c>
      <c r="W372" s="44">
        <v>0</v>
      </c>
      <c r="X372" s="44">
        <v>0</v>
      </c>
      <c r="Y372" s="44">
        <v>30</v>
      </c>
      <c r="Z372" s="44">
        <v>0</v>
      </c>
      <c r="AA372" s="53">
        <v>0</v>
      </c>
      <c r="AB372" s="54">
        <f>VLOOKUP(F372,[9]毕教同事分值收集!B:R,17,0)</f>
        <v>100</v>
      </c>
      <c r="AC372" s="54">
        <f>VLOOKUP(F372,[9]毕教同事分值收集!B:T,19,0)</f>
        <v>0</v>
      </c>
      <c r="AD372" s="54">
        <f>VLOOKUP(F372,[9]毕教同事分值收集!B:V,21,0)</f>
        <v>0</v>
      </c>
      <c r="AE372" s="54">
        <f>VLOOKUP(F372,[9]毕教同事分值收集!B:Q,16,0)</f>
        <v>0</v>
      </c>
      <c r="AF372" s="54">
        <f>VLOOKUP(F372,[9]毕教同事分值收集!B:P,15,0)</f>
        <v>0</v>
      </c>
      <c r="AG372" s="54">
        <f>VLOOKUP(F372,[6]毕教同事分值收集!$B:$M,12,0)</f>
        <v>-60</v>
      </c>
      <c r="AH372" s="54">
        <v>0</v>
      </c>
      <c r="AI372" s="54">
        <v>0</v>
      </c>
      <c r="AJ372" s="54">
        <v>0</v>
      </c>
      <c r="AK372" s="54">
        <v>0</v>
      </c>
      <c r="AL372" s="54">
        <v>0</v>
      </c>
      <c r="AM372" s="58">
        <f t="shared" si="36"/>
        <v>435</v>
      </c>
      <c r="AN372" s="54" t="str">
        <f>VLOOKUP(H372,'[2]最终 公布版'!$F:$AL,33,0)</f>
        <v>麻醉科</v>
      </c>
      <c r="AO372" s="59">
        <f>SUMPRODUCT(($AN$4:$AN$1113=AN372)*($AM$4:$AM$1113&gt;AM372))+1</f>
        <v>54</v>
      </c>
      <c r="AP372" s="11">
        <f>COUNTIF(AN:AN,AN372)</f>
        <v>65</v>
      </c>
      <c r="AQ372" s="60">
        <f t="shared" si="31"/>
        <v>0.830769230769231</v>
      </c>
      <c r="AR372" s="11">
        <f t="shared" si="32"/>
        <v>0.75</v>
      </c>
      <c r="AS372" s="61">
        <v>1200</v>
      </c>
      <c r="AT372" s="62">
        <f>VLOOKUP(F372,[9]毕教同事分值收集!B:Y,24,0)</f>
        <v>21</v>
      </c>
      <c r="AU372" s="63">
        <f t="shared" si="33"/>
        <v>900</v>
      </c>
      <c r="AV372" s="63">
        <f t="shared" si="34"/>
        <v>900</v>
      </c>
      <c r="AW372" s="63">
        <v>0</v>
      </c>
      <c r="AX372" s="63">
        <f t="shared" si="35"/>
        <v>900</v>
      </c>
      <c r="AY372" s="65">
        <v>21</v>
      </c>
    </row>
    <row r="373" spans="1:51">
      <c r="A373" s="4"/>
      <c r="B373" s="4"/>
      <c r="C373" s="5" t="s">
        <v>470</v>
      </c>
      <c r="D373" s="6">
        <v>371</v>
      </c>
      <c r="E373" s="11" t="s">
        <v>523</v>
      </c>
      <c r="F373" s="8" t="str">
        <f>VLOOKUP(E373,[1]需科室上报名单!$A:$B,2,0)</f>
        <v>7AO355</v>
      </c>
      <c r="G373" s="6" t="str">
        <f>VLOOKUP(F373,[3]需科室上报名单!$B:$I,8,0)</f>
        <v>规培研究生</v>
      </c>
      <c r="H373" s="8" t="str">
        <f>VLOOKUP(F373,[3]需科室上报名单!$B:$D,3,0)</f>
        <v>麻醉科</v>
      </c>
      <c r="I373" s="8" t="str">
        <f>VLOOKUP(F373,[3]需科室上报名单!$B:$F,5,0)</f>
        <v>2022年</v>
      </c>
      <c r="J373" s="29"/>
      <c r="K373" s="6" t="s">
        <v>106</v>
      </c>
      <c r="L373" s="6">
        <v>0</v>
      </c>
      <c r="M373" s="6">
        <v>0</v>
      </c>
      <c r="N373" s="36">
        <v>0</v>
      </c>
      <c r="O373" s="6">
        <v>160</v>
      </c>
      <c r="P373" s="30">
        <v>0</v>
      </c>
      <c r="Q373" s="36">
        <v>0</v>
      </c>
      <c r="R373" s="36">
        <v>0</v>
      </c>
      <c r="S373" s="30">
        <v>0</v>
      </c>
      <c r="T373" s="30">
        <v>0</v>
      </c>
      <c r="U373" s="43">
        <v>0</v>
      </c>
      <c r="V373" s="44">
        <f>VLOOKUP(F373,[9]毕教同事分值收集!B:X,23,0)</f>
        <v>100</v>
      </c>
      <c r="W373" s="44">
        <v>10</v>
      </c>
      <c r="X373" s="44">
        <v>20</v>
      </c>
      <c r="Y373" s="44">
        <v>60</v>
      </c>
      <c r="Z373" s="44">
        <v>60</v>
      </c>
      <c r="AA373" s="53">
        <v>0</v>
      </c>
      <c r="AB373" s="54">
        <f>VLOOKUP(F373,[9]毕教同事分值收集!B:R,17,0)</f>
        <v>0</v>
      </c>
      <c r="AC373" s="54">
        <f>VLOOKUP(F373,[9]毕教同事分值收集!B:T,19,0)</f>
        <v>0</v>
      </c>
      <c r="AD373" s="54">
        <f>VLOOKUP(F373,[9]毕教同事分值收集!B:V,21,0)</f>
        <v>0</v>
      </c>
      <c r="AE373" s="54">
        <f>VLOOKUP(F373,[9]毕教同事分值收集!B:Q,16,0)</f>
        <v>0</v>
      </c>
      <c r="AF373" s="54">
        <f>VLOOKUP(F373,[9]毕教同事分值收集!B:P,15,0)</f>
        <v>0</v>
      </c>
      <c r="AG373" s="54">
        <f>VLOOKUP(F373,[6]毕教同事分值收集!$B:$M,12,0)</f>
        <v>0</v>
      </c>
      <c r="AH373" s="54">
        <v>0</v>
      </c>
      <c r="AI373" s="54">
        <v>0</v>
      </c>
      <c r="AJ373" s="54">
        <v>0</v>
      </c>
      <c r="AK373" s="54">
        <v>0</v>
      </c>
      <c r="AL373" s="54">
        <v>0</v>
      </c>
      <c r="AM373" s="58">
        <f t="shared" si="36"/>
        <v>410</v>
      </c>
      <c r="AN373" s="54" t="str">
        <f>VLOOKUP(H373,'[2]最终 公布版'!$F:$AL,33,0)</f>
        <v>麻醉科</v>
      </c>
      <c r="AO373" s="59">
        <f>SUMPRODUCT(($AN$4:$AN$1113=AN373)*($AM$4:$AM$1113&gt;AM373))+1</f>
        <v>55</v>
      </c>
      <c r="AP373" s="11">
        <f>COUNTIF(AN:AN,AN373)</f>
        <v>65</v>
      </c>
      <c r="AQ373" s="60">
        <f t="shared" si="31"/>
        <v>0.846153846153846</v>
      </c>
      <c r="AR373" s="11">
        <f t="shared" si="32"/>
        <v>0.75</v>
      </c>
      <c r="AS373" s="61">
        <v>1200</v>
      </c>
      <c r="AT373" s="62">
        <f>VLOOKUP(F373,[9]毕教同事分值收集!B:Y,24,0)</f>
        <v>21</v>
      </c>
      <c r="AU373" s="63">
        <f t="shared" si="33"/>
        <v>900</v>
      </c>
      <c r="AV373" s="63">
        <f t="shared" si="34"/>
        <v>900</v>
      </c>
      <c r="AW373" s="63">
        <v>0</v>
      </c>
      <c r="AX373" s="63">
        <f t="shared" si="35"/>
        <v>900</v>
      </c>
      <c r="AY373" s="65">
        <v>21</v>
      </c>
    </row>
    <row r="374" spans="1:51">
      <c r="A374" s="4"/>
      <c r="B374" s="4"/>
      <c r="C374" s="5" t="s">
        <v>289</v>
      </c>
      <c r="D374" s="6">
        <v>367</v>
      </c>
      <c r="E374" s="19" t="s">
        <v>524</v>
      </c>
      <c r="F374" s="8" t="str">
        <f>VLOOKUP(E374,[1]需科室上报名单!$A:$B,2,0)</f>
        <v>7AO360</v>
      </c>
      <c r="G374" s="6" t="str">
        <f>VLOOKUP(F374,[3]需科室上报名单!$B:$I,8,0)</f>
        <v>规培研究生</v>
      </c>
      <c r="H374" s="8" t="str">
        <f>VLOOKUP(F374,[3]需科室上报名单!$B:$D,3,0)</f>
        <v>麻醉科</v>
      </c>
      <c r="I374" s="8" t="str">
        <f>VLOOKUP(F374,[3]需科室上报名单!$B:$F,5,0)</f>
        <v>2022年</v>
      </c>
      <c r="J374" s="31"/>
      <c r="K374" s="6" t="s">
        <v>106</v>
      </c>
      <c r="L374" s="6">
        <v>0</v>
      </c>
      <c r="M374" s="6">
        <v>0</v>
      </c>
      <c r="N374" s="6">
        <v>0</v>
      </c>
      <c r="O374" s="6">
        <v>160</v>
      </c>
      <c r="P374" s="6">
        <v>0</v>
      </c>
      <c r="Q374" s="30">
        <v>1</v>
      </c>
      <c r="R374" s="30">
        <v>1</v>
      </c>
      <c r="S374" s="30">
        <v>0</v>
      </c>
      <c r="T374" s="30">
        <v>1</v>
      </c>
      <c r="U374" s="43">
        <v>65</v>
      </c>
      <c r="V374" s="44">
        <f>VLOOKUP(F374,[9]毕教同事分值收集!B:X,23,0)</f>
        <v>100</v>
      </c>
      <c r="W374" s="49">
        <v>10</v>
      </c>
      <c r="X374" s="49">
        <v>40</v>
      </c>
      <c r="Y374" s="49">
        <v>60</v>
      </c>
      <c r="Z374" s="49">
        <v>0</v>
      </c>
      <c r="AA374" s="49">
        <v>20</v>
      </c>
      <c r="AB374" s="54">
        <f>VLOOKUP(F374,[9]毕教同事分值收集!B:R,17,0)</f>
        <v>0</v>
      </c>
      <c r="AC374" s="54">
        <f>VLOOKUP(F374,[9]毕教同事分值收集!B:T,19,0)</f>
        <v>0</v>
      </c>
      <c r="AD374" s="54">
        <f>VLOOKUP(F374,[9]毕教同事分值收集!B:V,21,0)</f>
        <v>0</v>
      </c>
      <c r="AE374" s="54">
        <f>VLOOKUP(F374,[9]毕教同事分值收集!B:Q,16,0)</f>
        <v>0</v>
      </c>
      <c r="AF374" s="54">
        <f>VLOOKUP(F374,[9]毕教同事分值收集!B:P,15,0)</f>
        <v>0</v>
      </c>
      <c r="AG374" s="54">
        <f>VLOOKUP(F374,[6]毕教同事分值收集!$B:$M,12,0)</f>
        <v>-60</v>
      </c>
      <c r="AH374" s="54">
        <v>0</v>
      </c>
      <c r="AI374" s="54">
        <v>0</v>
      </c>
      <c r="AJ374" s="54">
        <v>0</v>
      </c>
      <c r="AK374" s="54">
        <v>0</v>
      </c>
      <c r="AL374" s="54">
        <v>0</v>
      </c>
      <c r="AM374" s="58">
        <f t="shared" si="36"/>
        <v>395</v>
      </c>
      <c r="AN374" s="54" t="str">
        <f>VLOOKUP(H374,'[2]最终 公布版'!$F:$AL,33,0)</f>
        <v>麻醉科</v>
      </c>
      <c r="AO374" s="59">
        <f>SUMPRODUCT(($AN$4:$AN$1113=AN374)*($AM$4:$AM$1113&gt;AM374))+1</f>
        <v>56</v>
      </c>
      <c r="AP374" s="11">
        <f>COUNTIF(AN:AN,AN374)</f>
        <v>65</v>
      </c>
      <c r="AQ374" s="60">
        <f t="shared" si="31"/>
        <v>0.861538461538462</v>
      </c>
      <c r="AR374" s="11">
        <f t="shared" si="32"/>
        <v>0.75</v>
      </c>
      <c r="AS374" s="61">
        <v>1200</v>
      </c>
      <c r="AT374" s="62">
        <f>VLOOKUP(F374,[9]毕教同事分值收集!B:Y,24,0)</f>
        <v>21</v>
      </c>
      <c r="AU374" s="63">
        <f t="shared" si="33"/>
        <v>900</v>
      </c>
      <c r="AV374" s="63">
        <f t="shared" si="34"/>
        <v>900</v>
      </c>
      <c r="AW374" s="63">
        <v>0</v>
      </c>
      <c r="AX374" s="63">
        <f t="shared" si="35"/>
        <v>900</v>
      </c>
      <c r="AY374" s="65">
        <v>21</v>
      </c>
    </row>
    <row r="375" spans="1:51">
      <c r="A375" s="4"/>
      <c r="B375" s="4"/>
      <c r="C375" s="5" t="s">
        <v>289</v>
      </c>
      <c r="D375" s="6">
        <v>373</v>
      </c>
      <c r="E375" s="19" t="s">
        <v>525</v>
      </c>
      <c r="F375" s="8" t="str">
        <f>VLOOKUP(E375,[1]需科室上报名单!$A:$B,2,0)</f>
        <v>7AO357</v>
      </c>
      <c r="G375" s="6" t="str">
        <f>VLOOKUP(F375,[3]需科室上报名单!$B:$I,8,0)</f>
        <v>规培研究生</v>
      </c>
      <c r="H375" s="8" t="str">
        <f>VLOOKUP(F375,[3]需科室上报名单!$B:$D,3,0)</f>
        <v>麻醉科</v>
      </c>
      <c r="I375" s="8" t="str">
        <f>VLOOKUP(F375,[3]需科室上报名单!$B:$F,5,0)</f>
        <v>2022年</v>
      </c>
      <c r="J375" s="31"/>
      <c r="K375" s="6" t="s">
        <v>106</v>
      </c>
      <c r="L375" s="6">
        <v>0</v>
      </c>
      <c r="M375" s="6">
        <v>0</v>
      </c>
      <c r="N375" s="6">
        <v>0</v>
      </c>
      <c r="O375" s="6">
        <v>160</v>
      </c>
      <c r="P375" s="6">
        <v>0</v>
      </c>
      <c r="Q375" s="30">
        <v>1</v>
      </c>
      <c r="R375" s="100">
        <v>0</v>
      </c>
      <c r="S375" s="30">
        <v>0</v>
      </c>
      <c r="T375" s="30">
        <v>1</v>
      </c>
      <c r="U375" s="43">
        <v>45</v>
      </c>
      <c r="V375" s="44">
        <f>VLOOKUP(F375,[9]毕教同事分值收集!B:X,23,0)</f>
        <v>100</v>
      </c>
      <c r="W375" s="49">
        <v>10</v>
      </c>
      <c r="X375" s="49">
        <v>20</v>
      </c>
      <c r="Y375" s="49">
        <v>30</v>
      </c>
      <c r="Z375" s="49">
        <v>0</v>
      </c>
      <c r="AA375" s="49">
        <v>20</v>
      </c>
      <c r="AB375" s="54">
        <f>VLOOKUP(F375,[9]毕教同事分值收集!B:R,17,0)</f>
        <v>0</v>
      </c>
      <c r="AC375" s="54">
        <f>VLOOKUP(F375,[9]毕教同事分值收集!B:T,19,0)</f>
        <v>0</v>
      </c>
      <c r="AD375" s="54">
        <f>VLOOKUP(F375,[9]毕教同事分值收集!B:V,21,0)</f>
        <v>0</v>
      </c>
      <c r="AE375" s="54">
        <f>VLOOKUP(F375,[9]毕教同事分值收集!B:Q,16,0)</f>
        <v>0</v>
      </c>
      <c r="AF375" s="54">
        <f>VLOOKUP(F375,[9]毕教同事分值收集!B:P,15,0)</f>
        <v>0</v>
      </c>
      <c r="AG375" s="54">
        <f>VLOOKUP(F375,[6]毕教同事分值收集!$B:$M,12,0)</f>
        <v>0</v>
      </c>
      <c r="AH375" s="54">
        <v>0</v>
      </c>
      <c r="AI375" s="54">
        <v>0</v>
      </c>
      <c r="AJ375" s="54">
        <v>0</v>
      </c>
      <c r="AK375" s="54">
        <v>0</v>
      </c>
      <c r="AL375" s="54">
        <v>0</v>
      </c>
      <c r="AM375" s="58">
        <f t="shared" si="36"/>
        <v>385</v>
      </c>
      <c r="AN375" s="54" t="str">
        <f>VLOOKUP(H375,'[2]最终 公布版'!$F:$AL,33,0)</f>
        <v>麻醉科</v>
      </c>
      <c r="AO375" s="59">
        <f>SUMPRODUCT(($AN$4:$AN$1113=AN375)*($AM$4:$AM$1113&gt;AM375))+1</f>
        <v>57</v>
      </c>
      <c r="AP375" s="11">
        <f>COUNTIF(AN:AN,AN375)</f>
        <v>65</v>
      </c>
      <c r="AQ375" s="60">
        <f t="shared" si="31"/>
        <v>0.876923076923077</v>
      </c>
      <c r="AR375" s="11">
        <f t="shared" si="32"/>
        <v>0.75</v>
      </c>
      <c r="AS375" s="61">
        <v>1200</v>
      </c>
      <c r="AT375" s="62">
        <f>VLOOKUP(F375,[9]毕教同事分值收集!B:Y,24,0)</f>
        <v>21</v>
      </c>
      <c r="AU375" s="63">
        <f t="shared" si="33"/>
        <v>900</v>
      </c>
      <c r="AV375" s="63">
        <f t="shared" si="34"/>
        <v>900</v>
      </c>
      <c r="AW375" s="63">
        <v>0</v>
      </c>
      <c r="AX375" s="63">
        <f t="shared" si="35"/>
        <v>900</v>
      </c>
      <c r="AY375" s="65">
        <v>21</v>
      </c>
    </row>
    <row r="376" spans="1:51">
      <c r="A376" s="4"/>
      <c r="B376" s="4"/>
      <c r="C376" s="5" t="s">
        <v>289</v>
      </c>
      <c r="D376" s="6">
        <v>372</v>
      </c>
      <c r="E376" s="7" t="s">
        <v>526</v>
      </c>
      <c r="F376" s="8" t="str">
        <f>VLOOKUP(E376,[1]需科室上报名单!$A:$B,2,0)</f>
        <v>730L44</v>
      </c>
      <c r="G376" s="6" t="s">
        <v>104</v>
      </c>
      <c r="H376" s="8" t="str">
        <f>VLOOKUP(F376,[3]需科室上报名单!$B:$D,3,0)</f>
        <v>麻醉科</v>
      </c>
      <c r="I376" s="8" t="str">
        <f>VLOOKUP(F376,[3]需科室上报名单!$B:$F,5,0)</f>
        <v>2022年</v>
      </c>
      <c r="J376" s="31"/>
      <c r="K376" s="6" t="s">
        <v>106</v>
      </c>
      <c r="L376" s="6">
        <v>0</v>
      </c>
      <c r="M376" s="6">
        <v>0</v>
      </c>
      <c r="N376" s="6">
        <v>0</v>
      </c>
      <c r="O376" s="6">
        <v>160</v>
      </c>
      <c r="P376" s="6">
        <v>0</v>
      </c>
      <c r="Q376" s="30">
        <v>1</v>
      </c>
      <c r="R376" s="100">
        <v>0</v>
      </c>
      <c r="S376" s="30">
        <v>0</v>
      </c>
      <c r="T376" s="30">
        <v>1</v>
      </c>
      <c r="U376" s="43">
        <v>45</v>
      </c>
      <c r="V376" s="44">
        <f>VLOOKUP(F376,[9]毕教同事分值收集!B:X,23,0)</f>
        <v>100</v>
      </c>
      <c r="W376" s="49">
        <v>10</v>
      </c>
      <c r="X376" s="49">
        <v>20</v>
      </c>
      <c r="Y376" s="49">
        <v>60</v>
      </c>
      <c r="Z376" s="49">
        <v>0</v>
      </c>
      <c r="AA376" s="49">
        <v>0</v>
      </c>
      <c r="AB376" s="54">
        <f>VLOOKUP(F376,[9]毕教同事分值收集!B:R,17,0)</f>
        <v>0</v>
      </c>
      <c r="AC376" s="54">
        <f>VLOOKUP(F376,[9]毕教同事分值收集!B:T,19,0)</f>
        <v>0</v>
      </c>
      <c r="AD376" s="54">
        <f>VLOOKUP(F376,[9]毕教同事分值收集!B:V,21,0)</f>
        <v>0</v>
      </c>
      <c r="AE376" s="54">
        <f>VLOOKUP(F376,[9]毕教同事分值收集!B:Q,16,0)</f>
        <v>0</v>
      </c>
      <c r="AF376" s="54">
        <f>VLOOKUP(F376,[9]毕教同事分值收集!B:P,15,0)</f>
        <v>0</v>
      </c>
      <c r="AG376" s="54">
        <f>VLOOKUP(F376,[6]毕教同事分值收集!$B:$M,12,0)</f>
        <v>-20</v>
      </c>
      <c r="AH376" s="54">
        <v>0</v>
      </c>
      <c r="AI376" s="54">
        <v>0</v>
      </c>
      <c r="AJ376" s="54">
        <v>0</v>
      </c>
      <c r="AK376" s="54">
        <v>0</v>
      </c>
      <c r="AL376" s="54">
        <v>0</v>
      </c>
      <c r="AM376" s="58">
        <f t="shared" si="36"/>
        <v>375</v>
      </c>
      <c r="AN376" s="54" t="str">
        <f>VLOOKUP(H376,'[2]最终 公布版'!$F:$AL,33,0)</f>
        <v>麻醉科</v>
      </c>
      <c r="AO376" s="59">
        <f>SUMPRODUCT(($AN$4:$AN$1113=AN376)*($AM$4:$AM$1113&gt;AM376))+1</f>
        <v>58</v>
      </c>
      <c r="AP376" s="11">
        <f>COUNTIF(AN:AN,AN376)</f>
        <v>65</v>
      </c>
      <c r="AQ376" s="60">
        <f t="shared" si="31"/>
        <v>0.892307692307692</v>
      </c>
      <c r="AR376" s="11">
        <f t="shared" si="32"/>
        <v>0.75</v>
      </c>
      <c r="AS376" s="61">
        <v>1200</v>
      </c>
      <c r="AT376" s="62">
        <f>VLOOKUP(F376,[9]毕教同事分值收集!B:Y,24,0)</f>
        <v>21</v>
      </c>
      <c r="AU376" s="63">
        <f t="shared" si="33"/>
        <v>900</v>
      </c>
      <c r="AV376" s="63">
        <f t="shared" si="34"/>
        <v>900</v>
      </c>
      <c r="AW376" s="63">
        <v>0</v>
      </c>
      <c r="AX376" s="63">
        <f t="shared" si="35"/>
        <v>900</v>
      </c>
      <c r="AY376" s="65">
        <v>21</v>
      </c>
    </row>
    <row r="377" spans="1:51">
      <c r="A377" s="4"/>
      <c r="B377" s="4"/>
      <c r="C377" s="5" t="s">
        <v>289</v>
      </c>
      <c r="D377" s="6">
        <v>369</v>
      </c>
      <c r="E377" s="19" t="s">
        <v>527</v>
      </c>
      <c r="F377" s="8" t="str">
        <f>VLOOKUP(E377,[1]需科室上报名单!$A:$B,2,0)</f>
        <v>7AO361</v>
      </c>
      <c r="G377" s="6" t="str">
        <f>VLOOKUP(F377,[3]需科室上报名单!$B:$I,8,0)</f>
        <v>规培研究生</v>
      </c>
      <c r="H377" s="8" t="str">
        <f>VLOOKUP(F377,[3]需科室上报名单!$B:$D,3,0)</f>
        <v>麻醉科</v>
      </c>
      <c r="I377" s="8" t="str">
        <f>VLOOKUP(F377,[3]需科室上报名单!$B:$F,5,0)</f>
        <v>2022年</v>
      </c>
      <c r="J377" s="31"/>
      <c r="K377" s="6" t="s">
        <v>106</v>
      </c>
      <c r="L377" s="6">
        <v>0</v>
      </c>
      <c r="M377" s="6">
        <v>0</v>
      </c>
      <c r="N377" s="6">
        <v>0</v>
      </c>
      <c r="O377" s="6">
        <v>160</v>
      </c>
      <c r="P377" s="6">
        <v>0</v>
      </c>
      <c r="Q377" s="30">
        <v>1</v>
      </c>
      <c r="R377" s="30">
        <v>1</v>
      </c>
      <c r="S377" s="30">
        <v>1</v>
      </c>
      <c r="T377" s="30">
        <v>1</v>
      </c>
      <c r="U377" s="43">
        <v>90</v>
      </c>
      <c r="V377" s="44">
        <f>VLOOKUP(F377,[9]毕教同事分值收集!B:X,23,0)</f>
        <v>100</v>
      </c>
      <c r="W377" s="49">
        <v>10</v>
      </c>
      <c r="X377" s="49">
        <v>20</v>
      </c>
      <c r="Y377" s="49">
        <v>30</v>
      </c>
      <c r="Z377" s="49">
        <v>0</v>
      </c>
      <c r="AA377" s="49">
        <v>20</v>
      </c>
      <c r="AB377" s="54">
        <f>VLOOKUP(F377,[9]毕教同事分值收集!B:R,17,0)</f>
        <v>0</v>
      </c>
      <c r="AC377" s="54">
        <f>VLOOKUP(F377,[9]毕教同事分值收集!B:T,19,0)</f>
        <v>0</v>
      </c>
      <c r="AD377" s="54">
        <f>VLOOKUP(F377,[9]毕教同事分值收集!B:V,21,0)</f>
        <v>0</v>
      </c>
      <c r="AE377" s="54">
        <f>VLOOKUP(F377,[9]毕教同事分值收集!B:Q,16,0)</f>
        <v>0</v>
      </c>
      <c r="AF377" s="54">
        <f>VLOOKUP(F377,[9]毕教同事分值收集!B:P,15,0)</f>
        <v>0</v>
      </c>
      <c r="AG377" s="54">
        <f>VLOOKUP(F377,[6]毕教同事分值收集!$B:$M,12,0)</f>
        <v>-60</v>
      </c>
      <c r="AH377" s="54">
        <v>0</v>
      </c>
      <c r="AI377" s="54">
        <v>0</v>
      </c>
      <c r="AJ377" s="54">
        <v>0</v>
      </c>
      <c r="AK377" s="54">
        <v>0</v>
      </c>
      <c r="AL377" s="54">
        <v>0</v>
      </c>
      <c r="AM377" s="58">
        <f t="shared" si="36"/>
        <v>370</v>
      </c>
      <c r="AN377" s="54" t="str">
        <f>VLOOKUP(H377,'[2]最终 公布版'!$F:$AL,33,0)</f>
        <v>麻醉科</v>
      </c>
      <c r="AO377" s="59">
        <f>SUMPRODUCT(($AN$4:$AN$1113=AN377)*($AM$4:$AM$1113&gt;AM377))+1</f>
        <v>59</v>
      </c>
      <c r="AP377" s="11">
        <f>COUNTIF(AN:AN,AN377)</f>
        <v>65</v>
      </c>
      <c r="AQ377" s="60">
        <f t="shared" si="31"/>
        <v>0.907692307692308</v>
      </c>
      <c r="AR377" s="11">
        <f t="shared" si="32"/>
        <v>0.5</v>
      </c>
      <c r="AS377" s="61">
        <v>1200</v>
      </c>
      <c r="AT377" s="62">
        <f>VLOOKUP(F377,[9]毕教同事分值收集!B:Y,24,0)</f>
        <v>21</v>
      </c>
      <c r="AU377" s="63">
        <f t="shared" si="33"/>
        <v>600</v>
      </c>
      <c r="AV377" s="63">
        <f t="shared" si="34"/>
        <v>600</v>
      </c>
      <c r="AW377" s="63">
        <v>0</v>
      </c>
      <c r="AX377" s="63">
        <f t="shared" si="35"/>
        <v>600</v>
      </c>
      <c r="AY377" s="65">
        <v>21</v>
      </c>
    </row>
    <row r="378" spans="1:51">
      <c r="A378" s="4"/>
      <c r="B378" s="4"/>
      <c r="C378" s="5" t="s">
        <v>289</v>
      </c>
      <c r="D378" s="6">
        <v>370</v>
      </c>
      <c r="E378" s="7" t="s">
        <v>528</v>
      </c>
      <c r="F378" s="8" t="str">
        <f>VLOOKUP(E378,[1]需科室上报名单!$A:$B,2,0)</f>
        <v>729L96</v>
      </c>
      <c r="G378" s="6" t="s">
        <v>104</v>
      </c>
      <c r="H378" s="8" t="str">
        <f>VLOOKUP(F378,[3]需科室上报名单!$B:$D,3,0)</f>
        <v>麻醉科</v>
      </c>
      <c r="I378" s="8" t="str">
        <f>VLOOKUP(F378,[3]需科室上报名单!$B:$F,5,0)</f>
        <v>2022年</v>
      </c>
      <c r="J378" s="31"/>
      <c r="K378" s="6" t="s">
        <v>106</v>
      </c>
      <c r="L378" s="6">
        <v>0</v>
      </c>
      <c r="M378" s="6">
        <v>0</v>
      </c>
      <c r="N378" s="6">
        <v>0</v>
      </c>
      <c r="O378" s="6">
        <v>160</v>
      </c>
      <c r="P378" s="6">
        <v>0</v>
      </c>
      <c r="Q378" s="30">
        <v>2</v>
      </c>
      <c r="R378" s="100">
        <v>0</v>
      </c>
      <c r="S378" s="30">
        <v>0</v>
      </c>
      <c r="T378" s="30">
        <v>0</v>
      </c>
      <c r="U378" s="43">
        <v>40</v>
      </c>
      <c r="V378" s="44">
        <f>VLOOKUP(F378,[9]毕教同事分值收集!B:X,23,0)</f>
        <v>100</v>
      </c>
      <c r="W378" s="49">
        <v>10</v>
      </c>
      <c r="X378" s="49">
        <v>20</v>
      </c>
      <c r="Y378" s="49">
        <v>60</v>
      </c>
      <c r="Z378" s="49">
        <v>30</v>
      </c>
      <c r="AA378" s="49">
        <v>0</v>
      </c>
      <c r="AB378" s="54">
        <f>VLOOKUP(F378,[9]毕教同事分值收集!B:R,17,0)</f>
        <v>0</v>
      </c>
      <c r="AC378" s="54">
        <f>VLOOKUP(F378,[9]毕教同事分值收集!B:T,19,0)</f>
        <v>0</v>
      </c>
      <c r="AD378" s="54">
        <f>VLOOKUP(F378,[9]毕教同事分值收集!B:V,21,0)</f>
        <v>0</v>
      </c>
      <c r="AE378" s="54">
        <f>VLOOKUP(F378,[9]毕教同事分值收集!B:Q,16,0)</f>
        <v>0</v>
      </c>
      <c r="AF378" s="54">
        <f>VLOOKUP(F378,[9]毕教同事分值收集!B:P,15,0)</f>
        <v>0</v>
      </c>
      <c r="AG378" s="54">
        <f>VLOOKUP(F378,[6]毕教同事分值收集!$B:$M,12,0)</f>
        <v>-60</v>
      </c>
      <c r="AH378" s="54">
        <v>0</v>
      </c>
      <c r="AI378" s="54">
        <v>0</v>
      </c>
      <c r="AJ378" s="54">
        <v>0</v>
      </c>
      <c r="AK378" s="54">
        <v>0</v>
      </c>
      <c r="AL378" s="54">
        <v>0</v>
      </c>
      <c r="AM378" s="58">
        <f t="shared" si="36"/>
        <v>360</v>
      </c>
      <c r="AN378" s="54" t="str">
        <f>VLOOKUP(H378,'[2]最终 公布版'!$F:$AL,33,0)</f>
        <v>麻醉科</v>
      </c>
      <c r="AO378" s="59">
        <f>SUMPRODUCT(($AN$4:$AN$1113=AN378)*($AM$4:$AM$1113&gt;AM378))+1</f>
        <v>60</v>
      </c>
      <c r="AP378" s="11">
        <f>COUNTIF(AN:AN,AN378)</f>
        <v>65</v>
      </c>
      <c r="AQ378" s="60">
        <f t="shared" si="31"/>
        <v>0.923076923076923</v>
      </c>
      <c r="AR378" s="11">
        <f t="shared" si="32"/>
        <v>0.5</v>
      </c>
      <c r="AS378" s="61">
        <v>1200</v>
      </c>
      <c r="AT378" s="62">
        <f>VLOOKUP(F378,[9]毕教同事分值收集!B:Y,24,0)</f>
        <v>21</v>
      </c>
      <c r="AU378" s="63">
        <f t="shared" si="33"/>
        <v>600</v>
      </c>
      <c r="AV378" s="63">
        <f t="shared" si="34"/>
        <v>600</v>
      </c>
      <c r="AW378" s="63">
        <v>0</v>
      </c>
      <c r="AX378" s="63">
        <f t="shared" si="35"/>
        <v>600</v>
      </c>
      <c r="AY378" s="65">
        <v>21</v>
      </c>
    </row>
    <row r="379" spans="1:51">
      <c r="A379" s="4"/>
      <c r="B379" s="4"/>
      <c r="C379" s="5" t="s">
        <v>289</v>
      </c>
      <c r="D379" s="6">
        <v>375</v>
      </c>
      <c r="E379" s="19" t="s">
        <v>529</v>
      </c>
      <c r="F379" s="8" t="str">
        <f>VLOOKUP(E379,[1]需科室上报名单!$A:$B,2,0)</f>
        <v>7AO362</v>
      </c>
      <c r="G379" s="6" t="str">
        <f>VLOOKUP(F379,[3]需科室上报名单!$B:$I,8,0)</f>
        <v>规培研究生</v>
      </c>
      <c r="H379" s="8" t="str">
        <f>VLOOKUP(F379,[3]需科室上报名单!$B:$D,3,0)</f>
        <v>麻醉科</v>
      </c>
      <c r="I379" s="8" t="str">
        <f>VLOOKUP(F379,[3]需科室上报名单!$B:$F,5,0)</f>
        <v>2022年</v>
      </c>
      <c r="J379" s="31"/>
      <c r="K379" s="6" t="s">
        <v>106</v>
      </c>
      <c r="L379" s="6">
        <v>0</v>
      </c>
      <c r="M379" s="6">
        <v>0</v>
      </c>
      <c r="N379" s="6">
        <v>0</v>
      </c>
      <c r="O379" s="6">
        <v>160</v>
      </c>
      <c r="P379" s="6">
        <v>0</v>
      </c>
      <c r="Q379" s="30">
        <v>1</v>
      </c>
      <c r="R379" s="100">
        <v>0</v>
      </c>
      <c r="S379" s="30">
        <v>0</v>
      </c>
      <c r="T379" s="30">
        <v>1</v>
      </c>
      <c r="U379" s="43">
        <v>45</v>
      </c>
      <c r="V379" s="44">
        <f>VLOOKUP(F379,[9]毕教同事分值收集!B:X,23,0)</f>
        <v>100</v>
      </c>
      <c r="W379" s="49">
        <v>10</v>
      </c>
      <c r="X379" s="49">
        <v>20</v>
      </c>
      <c r="Y379" s="49">
        <v>0</v>
      </c>
      <c r="Z379" s="49">
        <v>0</v>
      </c>
      <c r="AA379" s="49">
        <v>0</v>
      </c>
      <c r="AB379" s="54">
        <f>VLOOKUP(F379,[9]毕教同事分值收集!B:R,17,0)</f>
        <v>0</v>
      </c>
      <c r="AC379" s="54">
        <f>VLOOKUP(F379,[9]毕教同事分值收集!B:T,19,0)</f>
        <v>0</v>
      </c>
      <c r="AD379" s="54">
        <f>VLOOKUP(F379,[9]毕教同事分值收集!B:V,21,0)</f>
        <v>0</v>
      </c>
      <c r="AE379" s="54">
        <f>VLOOKUP(F379,[9]毕教同事分值收集!B:Q,16,0)</f>
        <v>0</v>
      </c>
      <c r="AF379" s="54">
        <f>VLOOKUP(F379,[9]毕教同事分值收集!B:P,15,0)</f>
        <v>0</v>
      </c>
      <c r="AG379" s="54">
        <f>VLOOKUP(F379,[6]毕教同事分值收集!$B:$M,12,0)</f>
        <v>-20</v>
      </c>
      <c r="AH379" s="54">
        <v>0</v>
      </c>
      <c r="AI379" s="54">
        <v>0</v>
      </c>
      <c r="AJ379" s="54">
        <v>0</v>
      </c>
      <c r="AK379" s="54">
        <v>0</v>
      </c>
      <c r="AL379" s="54">
        <v>0</v>
      </c>
      <c r="AM379" s="58">
        <f t="shared" si="36"/>
        <v>315</v>
      </c>
      <c r="AN379" s="54" t="str">
        <f>VLOOKUP(H379,'[2]最终 公布版'!$F:$AL,33,0)</f>
        <v>麻醉科</v>
      </c>
      <c r="AO379" s="59">
        <f>SUMPRODUCT(($AN$4:$AN$1113=AN379)*($AM$4:$AM$1113&gt;AM379))+1</f>
        <v>61</v>
      </c>
      <c r="AP379" s="11">
        <f>COUNTIF(AN:AN,AN379)</f>
        <v>65</v>
      </c>
      <c r="AQ379" s="60">
        <f t="shared" si="31"/>
        <v>0.938461538461538</v>
      </c>
      <c r="AR379" s="11">
        <f t="shared" si="32"/>
        <v>0.5</v>
      </c>
      <c r="AS379" s="61">
        <v>1200</v>
      </c>
      <c r="AT379" s="62">
        <f>VLOOKUP(F379,[9]毕教同事分值收集!B:Y,24,0)</f>
        <v>21</v>
      </c>
      <c r="AU379" s="63">
        <f t="shared" si="33"/>
        <v>600</v>
      </c>
      <c r="AV379" s="63">
        <f t="shared" si="34"/>
        <v>600</v>
      </c>
      <c r="AW379" s="63">
        <v>0</v>
      </c>
      <c r="AX379" s="63">
        <f t="shared" si="35"/>
        <v>600</v>
      </c>
      <c r="AY379" s="65">
        <v>21</v>
      </c>
    </row>
    <row r="380" spans="1:51">
      <c r="A380" s="4"/>
      <c r="B380" s="4"/>
      <c r="C380" s="5" t="s">
        <v>289</v>
      </c>
      <c r="D380" s="6">
        <v>374</v>
      </c>
      <c r="E380" s="19" t="s">
        <v>530</v>
      </c>
      <c r="F380" s="8" t="str">
        <f>VLOOKUP(E380,[1]需科室上报名单!$A:$B,2,0)</f>
        <v>7AO363</v>
      </c>
      <c r="G380" s="6" t="str">
        <f>VLOOKUP(F380,[3]需科室上报名单!$B:$I,8,0)</f>
        <v>规培研究生</v>
      </c>
      <c r="H380" s="8" t="str">
        <f>VLOOKUP(F380,[3]需科室上报名单!$B:$D,3,0)</f>
        <v>麻醉科</v>
      </c>
      <c r="I380" s="8" t="str">
        <f>VLOOKUP(F380,[3]需科室上报名单!$B:$F,5,0)</f>
        <v>2022年</v>
      </c>
      <c r="J380" s="31"/>
      <c r="K380" s="6" t="s">
        <v>106</v>
      </c>
      <c r="L380" s="6">
        <v>0</v>
      </c>
      <c r="M380" s="6">
        <v>0</v>
      </c>
      <c r="N380" s="6">
        <v>0</v>
      </c>
      <c r="O380" s="6">
        <v>160</v>
      </c>
      <c r="P380" s="6">
        <v>0</v>
      </c>
      <c r="Q380" s="30">
        <v>2</v>
      </c>
      <c r="R380" s="100">
        <v>0</v>
      </c>
      <c r="S380" s="30">
        <v>0</v>
      </c>
      <c r="T380" s="30">
        <v>0</v>
      </c>
      <c r="U380" s="43">
        <v>40</v>
      </c>
      <c r="V380" s="44">
        <f>VLOOKUP(F380,[9]毕教同事分值收集!B:X,23,0)</f>
        <v>100</v>
      </c>
      <c r="W380" s="49">
        <v>10</v>
      </c>
      <c r="X380" s="49">
        <v>0</v>
      </c>
      <c r="Y380" s="49">
        <v>0</v>
      </c>
      <c r="Z380" s="49">
        <v>30</v>
      </c>
      <c r="AA380" s="49">
        <v>0</v>
      </c>
      <c r="AB380" s="54">
        <f>VLOOKUP(F380,[9]毕教同事分值收集!B:R,17,0)</f>
        <v>0</v>
      </c>
      <c r="AC380" s="54">
        <f>VLOOKUP(F380,[9]毕教同事分值收集!B:T,19,0)</f>
        <v>0</v>
      </c>
      <c r="AD380" s="54">
        <f>VLOOKUP(F380,[9]毕教同事分值收集!B:V,21,0)</f>
        <v>0</v>
      </c>
      <c r="AE380" s="54">
        <f>VLOOKUP(F380,[9]毕教同事分值收集!B:Q,16,0)</f>
        <v>0</v>
      </c>
      <c r="AF380" s="54">
        <f>VLOOKUP(F380,[9]毕教同事分值收集!B:P,15,0)</f>
        <v>0</v>
      </c>
      <c r="AG380" s="54">
        <f>VLOOKUP(F380,[6]毕教同事分值收集!$B:$M,12,0)</f>
        <v>-60</v>
      </c>
      <c r="AH380" s="54">
        <v>0</v>
      </c>
      <c r="AI380" s="54">
        <v>0</v>
      </c>
      <c r="AJ380" s="54">
        <v>0</v>
      </c>
      <c r="AK380" s="54">
        <v>0</v>
      </c>
      <c r="AL380" s="54">
        <v>0</v>
      </c>
      <c r="AM380" s="58">
        <f t="shared" si="36"/>
        <v>280</v>
      </c>
      <c r="AN380" s="54" t="str">
        <f>VLOOKUP(H380,'[2]最终 公布版'!$F:$AL,33,0)</f>
        <v>麻醉科</v>
      </c>
      <c r="AO380" s="59">
        <f>SUMPRODUCT(($AN$4:$AN$1113=AN380)*($AM$4:$AM$1113&gt;AM380))+1</f>
        <v>62</v>
      </c>
      <c r="AP380" s="11">
        <f>COUNTIF(AN:AN,AN380)</f>
        <v>65</v>
      </c>
      <c r="AQ380" s="60">
        <f t="shared" si="31"/>
        <v>0.953846153846154</v>
      </c>
      <c r="AR380" s="11">
        <f t="shared" si="32"/>
        <v>0.5</v>
      </c>
      <c r="AS380" s="61">
        <v>1200</v>
      </c>
      <c r="AT380" s="62">
        <f>VLOOKUP(F380,[9]毕教同事分值收集!B:Y,24,0)</f>
        <v>21</v>
      </c>
      <c r="AU380" s="63">
        <f t="shared" si="33"/>
        <v>600</v>
      </c>
      <c r="AV380" s="63">
        <f t="shared" si="34"/>
        <v>600</v>
      </c>
      <c r="AW380" s="63">
        <v>0</v>
      </c>
      <c r="AX380" s="63">
        <f t="shared" si="35"/>
        <v>600</v>
      </c>
      <c r="AY380" s="65">
        <v>21</v>
      </c>
    </row>
    <row r="381" spans="1:51">
      <c r="A381" s="4"/>
      <c r="B381" s="4"/>
      <c r="C381" s="5" t="s">
        <v>289</v>
      </c>
      <c r="D381" s="6">
        <v>376</v>
      </c>
      <c r="E381" s="68" t="s">
        <v>531</v>
      </c>
      <c r="F381" s="8" t="str">
        <f>VLOOKUP(E381,[1]需科室上报名单!$A:$B,2,0)</f>
        <v>729L18</v>
      </c>
      <c r="G381" s="6" t="s">
        <v>104</v>
      </c>
      <c r="H381" s="8" t="str">
        <f>VLOOKUP(F381,[3]需科室上报名单!$B:$D,3,0)</f>
        <v>麻醉科</v>
      </c>
      <c r="I381" s="8" t="str">
        <f>VLOOKUP(F381,[3]需科室上报名单!$B:$F,5,0)</f>
        <v>2021年</v>
      </c>
      <c r="J381" s="31"/>
      <c r="K381" s="6" t="s">
        <v>106</v>
      </c>
      <c r="L381" s="6">
        <v>0</v>
      </c>
      <c r="M381" s="6">
        <v>0</v>
      </c>
      <c r="N381" s="6">
        <v>0</v>
      </c>
      <c r="O381" s="6">
        <v>160</v>
      </c>
      <c r="P381" s="6">
        <v>0</v>
      </c>
      <c r="Q381" s="30">
        <v>2</v>
      </c>
      <c r="R381" s="100">
        <v>0</v>
      </c>
      <c r="S381" s="30">
        <v>0</v>
      </c>
      <c r="T381" s="30">
        <v>0</v>
      </c>
      <c r="U381" s="43">
        <v>40</v>
      </c>
      <c r="V381" s="44">
        <f>VLOOKUP(F381,[9]毕教同事分值收集!B:X,23,0)</f>
        <v>100</v>
      </c>
      <c r="W381" s="49">
        <v>10</v>
      </c>
      <c r="X381" s="49">
        <v>0</v>
      </c>
      <c r="Y381" s="49">
        <v>0</v>
      </c>
      <c r="Z381" s="49">
        <v>0</v>
      </c>
      <c r="AA381" s="49">
        <v>0</v>
      </c>
      <c r="AB381" s="54">
        <f>VLOOKUP(F381,[9]毕教同事分值收集!B:R,17,0)</f>
        <v>0</v>
      </c>
      <c r="AC381" s="54">
        <f>VLOOKUP(F381,[9]毕教同事分值收集!B:T,19,0)</f>
        <v>0</v>
      </c>
      <c r="AD381" s="54">
        <f>VLOOKUP(F381,[9]毕教同事分值收集!B:V,21,0)</f>
        <v>0</v>
      </c>
      <c r="AE381" s="54">
        <f>VLOOKUP(F381,[9]毕教同事分值收集!B:Q,16,0)</f>
        <v>0</v>
      </c>
      <c r="AF381" s="54">
        <f>VLOOKUP(F381,[9]毕教同事分值收集!B:P,15,0)</f>
        <v>0</v>
      </c>
      <c r="AG381" s="54">
        <f>VLOOKUP(F381,[6]毕教同事分值收集!$B:$M,12,0)</f>
        <v>-40</v>
      </c>
      <c r="AH381" s="54">
        <v>0</v>
      </c>
      <c r="AI381" s="54">
        <v>0</v>
      </c>
      <c r="AJ381" s="54">
        <v>0</v>
      </c>
      <c r="AK381" s="54">
        <v>0</v>
      </c>
      <c r="AL381" s="54">
        <v>0</v>
      </c>
      <c r="AM381" s="58">
        <f t="shared" si="36"/>
        <v>270</v>
      </c>
      <c r="AN381" s="54" t="str">
        <f>VLOOKUP(H381,'[2]最终 公布版'!$F:$AL,33,0)</f>
        <v>麻醉科</v>
      </c>
      <c r="AO381" s="59">
        <f>SUMPRODUCT(($AN$4:$AN$1113=AN381)*($AM$4:$AM$1113&gt;AM381))+1</f>
        <v>63</v>
      </c>
      <c r="AP381" s="11">
        <f>COUNTIF(AN:AN,AN381)</f>
        <v>65</v>
      </c>
      <c r="AQ381" s="60">
        <f t="shared" si="31"/>
        <v>0.969230769230769</v>
      </c>
      <c r="AR381" s="11">
        <f t="shared" si="32"/>
        <v>0.5</v>
      </c>
      <c r="AS381" s="61">
        <v>1200</v>
      </c>
      <c r="AT381" s="62">
        <f>VLOOKUP(F381,[9]毕教同事分值收集!B:Y,24,0)</f>
        <v>21</v>
      </c>
      <c r="AU381" s="63">
        <f t="shared" si="33"/>
        <v>600</v>
      </c>
      <c r="AV381" s="63">
        <f t="shared" si="34"/>
        <v>600</v>
      </c>
      <c r="AW381" s="63">
        <v>0</v>
      </c>
      <c r="AX381" s="63">
        <f t="shared" si="35"/>
        <v>600</v>
      </c>
      <c r="AY381" s="65">
        <v>21</v>
      </c>
    </row>
    <row r="382" spans="1:51">
      <c r="A382" s="4"/>
      <c r="B382" s="4"/>
      <c r="C382" s="5" t="s">
        <v>289</v>
      </c>
      <c r="D382" s="6">
        <v>377</v>
      </c>
      <c r="E382" s="19" t="s">
        <v>532</v>
      </c>
      <c r="F382" s="8" t="str">
        <f>VLOOKUP(E382,[1]需科室上报名单!$A:$B,2,0)</f>
        <v>7AO366</v>
      </c>
      <c r="G382" s="6" t="str">
        <f>VLOOKUP(F382,[3]需科室上报名单!$B:$I,8,0)</f>
        <v>规培研究生</v>
      </c>
      <c r="H382" s="8" t="str">
        <f>VLOOKUP(F382,[3]需科室上报名单!$B:$D,3,0)</f>
        <v>麻醉科</v>
      </c>
      <c r="I382" s="8" t="str">
        <f>VLOOKUP(F382,[3]需科室上报名单!$B:$F,5,0)</f>
        <v>2022年</v>
      </c>
      <c r="J382" s="31"/>
      <c r="K382" s="6" t="s">
        <v>106</v>
      </c>
      <c r="L382" s="6">
        <v>0</v>
      </c>
      <c r="M382" s="6">
        <v>0</v>
      </c>
      <c r="N382" s="6">
        <v>0</v>
      </c>
      <c r="O382" s="6">
        <v>160</v>
      </c>
      <c r="P382" s="6">
        <v>0</v>
      </c>
      <c r="Q382" s="45">
        <v>2</v>
      </c>
      <c r="R382" s="100">
        <v>0</v>
      </c>
      <c r="S382" s="45">
        <v>0</v>
      </c>
      <c r="T382" s="45">
        <v>0</v>
      </c>
      <c r="U382" s="43">
        <v>40</v>
      </c>
      <c r="V382" s="44">
        <f>VLOOKUP(F382,[9]毕教同事分值收集!B:X,23,0)</f>
        <v>100</v>
      </c>
      <c r="W382" s="49">
        <v>10</v>
      </c>
      <c r="X382" s="49">
        <v>0</v>
      </c>
      <c r="Y382" s="49">
        <v>0</v>
      </c>
      <c r="Z382" s="49">
        <v>0</v>
      </c>
      <c r="AA382" s="49">
        <v>0</v>
      </c>
      <c r="AB382" s="54">
        <f>VLOOKUP(F382,[9]毕教同事分值收集!B:R,17,0)</f>
        <v>0</v>
      </c>
      <c r="AC382" s="54">
        <f>VLOOKUP(F382,[9]毕教同事分值收集!B:T,19,0)</f>
        <v>0</v>
      </c>
      <c r="AD382" s="54">
        <f>VLOOKUP(F382,[9]毕教同事分值收集!B:V,21,0)</f>
        <v>0</v>
      </c>
      <c r="AE382" s="54">
        <f>VLOOKUP(F382,[9]毕教同事分值收集!B:Q,16,0)</f>
        <v>0</v>
      </c>
      <c r="AF382" s="54">
        <f>VLOOKUP(F382,[9]毕教同事分值收集!B:P,15,0)</f>
        <v>0</v>
      </c>
      <c r="AG382" s="54">
        <f>VLOOKUP(F382,[6]毕教同事分值收集!$B:$M,12,0)</f>
        <v>-40</v>
      </c>
      <c r="AH382" s="54">
        <v>0</v>
      </c>
      <c r="AI382" s="54">
        <v>0</v>
      </c>
      <c r="AJ382" s="54">
        <v>0</v>
      </c>
      <c r="AK382" s="54">
        <v>0</v>
      </c>
      <c r="AL382" s="54">
        <v>0</v>
      </c>
      <c r="AM382" s="58">
        <f t="shared" si="36"/>
        <v>270</v>
      </c>
      <c r="AN382" s="54" t="str">
        <f>VLOOKUP(H382,'[2]最终 公布版'!$F:$AL,33,0)</f>
        <v>麻醉科</v>
      </c>
      <c r="AO382" s="59">
        <f>SUMPRODUCT(($AN$4:$AN$1113=AN382)*($AM$4:$AM$1113&gt;AM382))+1</f>
        <v>63</v>
      </c>
      <c r="AP382" s="11">
        <f>COUNTIF(AN:AN,AN382)</f>
        <v>65</v>
      </c>
      <c r="AQ382" s="60">
        <f t="shared" si="31"/>
        <v>0.969230769230769</v>
      </c>
      <c r="AR382" s="11">
        <f t="shared" si="32"/>
        <v>0.5</v>
      </c>
      <c r="AS382" s="61">
        <v>1200</v>
      </c>
      <c r="AT382" s="62">
        <f>VLOOKUP(F382,[9]毕教同事分值收集!B:Y,24,0)</f>
        <v>21</v>
      </c>
      <c r="AU382" s="63">
        <f t="shared" si="33"/>
        <v>600</v>
      </c>
      <c r="AV382" s="63">
        <f t="shared" si="34"/>
        <v>600</v>
      </c>
      <c r="AW382" s="63">
        <v>0</v>
      </c>
      <c r="AX382" s="63">
        <f t="shared" si="35"/>
        <v>600</v>
      </c>
      <c r="AY382" s="65">
        <v>21</v>
      </c>
    </row>
    <row r="383" spans="1:51">
      <c r="A383" s="4"/>
      <c r="B383" s="4"/>
      <c r="C383" s="5" t="s">
        <v>289</v>
      </c>
      <c r="D383" s="6">
        <v>378</v>
      </c>
      <c r="E383" s="19" t="s">
        <v>533</v>
      </c>
      <c r="F383" s="8" t="str">
        <f>VLOOKUP(E383,[1]需科室上报名单!$A:$B,2,0)</f>
        <v>7AO354</v>
      </c>
      <c r="G383" s="6" t="str">
        <f>VLOOKUP(F383,[3]需科室上报名单!$B:$I,8,0)</f>
        <v>规培研究生</v>
      </c>
      <c r="H383" s="8" t="str">
        <f>VLOOKUP(F383,[3]需科室上报名单!$B:$D,3,0)</f>
        <v>麻醉科</v>
      </c>
      <c r="I383" s="8" t="str">
        <f>VLOOKUP(F383,[3]需科室上报名单!$B:$F,5,0)</f>
        <v>2022年</v>
      </c>
      <c r="J383" s="31"/>
      <c r="K383" s="6" t="s">
        <v>106</v>
      </c>
      <c r="L383" s="6">
        <v>0</v>
      </c>
      <c r="M383" s="6">
        <v>0</v>
      </c>
      <c r="N383" s="6">
        <v>0</v>
      </c>
      <c r="O383" s="6">
        <v>160</v>
      </c>
      <c r="P383" s="6">
        <v>0</v>
      </c>
      <c r="Q383" s="30">
        <v>0</v>
      </c>
      <c r="R383" s="100">
        <v>0</v>
      </c>
      <c r="S383" s="30">
        <v>0</v>
      </c>
      <c r="T383" s="30">
        <v>0</v>
      </c>
      <c r="U383" s="43">
        <v>0</v>
      </c>
      <c r="V383" s="44">
        <f>VLOOKUP(F383,[9]毕教同事分值收集!B:X,23,0)</f>
        <v>100</v>
      </c>
      <c r="W383" s="49">
        <v>10</v>
      </c>
      <c r="X383" s="49">
        <v>0</v>
      </c>
      <c r="Y383" s="49">
        <v>0</v>
      </c>
      <c r="Z383" s="49">
        <v>0</v>
      </c>
      <c r="AA383" s="49">
        <v>20</v>
      </c>
      <c r="AB383" s="54">
        <f>VLOOKUP(F383,[9]毕教同事分值收集!B:R,17,0)</f>
        <v>0</v>
      </c>
      <c r="AC383" s="54">
        <f>VLOOKUP(F383,[9]毕教同事分值收集!B:T,19,0)</f>
        <v>0</v>
      </c>
      <c r="AD383" s="54">
        <f>VLOOKUP(F383,[9]毕教同事分值收集!B:V,21,0)</f>
        <v>0</v>
      </c>
      <c r="AE383" s="54">
        <f>VLOOKUP(F383,[9]毕教同事分值收集!B:Q,16,0)</f>
        <v>0</v>
      </c>
      <c r="AF383" s="54">
        <f>VLOOKUP(F383,[9]毕教同事分值收集!B:P,15,0)</f>
        <v>0</v>
      </c>
      <c r="AG383" s="54">
        <f>VLOOKUP(F383,[6]毕教同事分值收集!$B:$M,12,0)</f>
        <v>-20</v>
      </c>
      <c r="AH383" s="54">
        <v>0</v>
      </c>
      <c r="AI383" s="54">
        <v>0</v>
      </c>
      <c r="AJ383" s="54">
        <v>0</v>
      </c>
      <c r="AK383" s="54">
        <v>0</v>
      </c>
      <c r="AL383" s="54">
        <v>0</v>
      </c>
      <c r="AM383" s="58">
        <f t="shared" si="36"/>
        <v>270</v>
      </c>
      <c r="AN383" s="54" t="str">
        <f>VLOOKUP(H383,'[2]最终 公布版'!$F:$AL,33,0)</f>
        <v>麻醉科</v>
      </c>
      <c r="AO383" s="59">
        <f>SUMPRODUCT(($AN$4:$AN$1113=AN383)*($AM$4:$AM$1113&gt;AM383))+1</f>
        <v>63</v>
      </c>
      <c r="AP383" s="11">
        <f>COUNTIF(AN:AN,AN383)</f>
        <v>65</v>
      </c>
      <c r="AQ383" s="60">
        <f t="shared" si="31"/>
        <v>0.969230769230769</v>
      </c>
      <c r="AR383" s="11">
        <f t="shared" si="32"/>
        <v>0.5</v>
      </c>
      <c r="AS383" s="61">
        <v>1200</v>
      </c>
      <c r="AT383" s="62">
        <f>VLOOKUP(F383,[9]毕教同事分值收集!B:Y,24,0)</f>
        <v>21</v>
      </c>
      <c r="AU383" s="63">
        <f t="shared" si="33"/>
        <v>600</v>
      </c>
      <c r="AV383" s="63">
        <f t="shared" si="34"/>
        <v>600</v>
      </c>
      <c r="AW383" s="63">
        <v>0</v>
      </c>
      <c r="AX383" s="63">
        <f t="shared" si="35"/>
        <v>600</v>
      </c>
      <c r="AY383" s="65">
        <v>21</v>
      </c>
    </row>
    <row r="384" spans="1:51">
      <c r="A384" s="4"/>
      <c r="B384" s="4"/>
      <c r="C384" s="5" t="s">
        <v>201</v>
      </c>
      <c r="D384" s="6">
        <v>379</v>
      </c>
      <c r="E384" s="66" t="s">
        <v>534</v>
      </c>
      <c r="F384" s="8" t="str">
        <f>VLOOKUP(E384,[1]需科室上报名单!$A:$B,2,0)</f>
        <v>7AM170</v>
      </c>
      <c r="G384" s="6" t="str">
        <f>VLOOKUP(F384,[3]需科室上报名单!$B:$I,8,0)</f>
        <v>规培研究生</v>
      </c>
      <c r="H384" s="8" t="str">
        <f>VLOOKUP(F384,[3]需科室上报名单!$B:$D,3,0)</f>
        <v>内科</v>
      </c>
      <c r="I384" s="8" t="str">
        <f>VLOOKUP(F384,[3]需科室上报名单!$B:$F,5,0)</f>
        <v>2021年</v>
      </c>
      <c r="J384" s="72"/>
      <c r="K384" s="6" t="s">
        <v>106</v>
      </c>
      <c r="L384" s="48">
        <v>0</v>
      </c>
      <c r="M384" s="48">
        <v>0</v>
      </c>
      <c r="N384" s="48">
        <v>0</v>
      </c>
      <c r="O384" s="48">
        <v>160</v>
      </c>
      <c r="P384" s="48" t="s">
        <v>203</v>
      </c>
      <c r="Q384" s="48" t="s">
        <v>535</v>
      </c>
      <c r="R384" s="48" t="s">
        <v>536</v>
      </c>
      <c r="S384" s="48" t="s">
        <v>203</v>
      </c>
      <c r="T384" s="48" t="s">
        <v>203</v>
      </c>
      <c r="U384" s="77">
        <v>160</v>
      </c>
      <c r="V384" s="44">
        <f>VLOOKUP(F384,[9]毕教同事分值收集!B:X,23,0)</f>
        <v>100</v>
      </c>
      <c r="W384" s="78">
        <v>10</v>
      </c>
      <c r="X384" s="78">
        <v>80</v>
      </c>
      <c r="Y384" s="78">
        <v>120</v>
      </c>
      <c r="Z384" s="78">
        <v>120</v>
      </c>
      <c r="AA384" s="83">
        <v>0</v>
      </c>
      <c r="AB384" s="54">
        <f>VLOOKUP(F384,[9]毕教同事分值收集!B:R,17,0)</f>
        <v>100</v>
      </c>
      <c r="AC384" s="54">
        <f>VLOOKUP(F384,[9]毕教同事分值收集!B:T,19,0)</f>
        <v>150</v>
      </c>
      <c r="AD384" s="54">
        <f>VLOOKUP(F384,[9]毕教同事分值收集!B:V,21,0)</f>
        <v>100</v>
      </c>
      <c r="AE384" s="54">
        <f>VLOOKUP(F384,[9]毕教同事分值收集!B:Q,16,0)</f>
        <v>0</v>
      </c>
      <c r="AF384" s="54">
        <f>VLOOKUP(F384,[9]毕教同事分值收集!B:P,15,0)</f>
        <v>0</v>
      </c>
      <c r="AG384" s="54">
        <f>VLOOKUP(F384,[6]毕教同事分值收集!$B:$M,12,0)</f>
        <v>0</v>
      </c>
      <c r="AH384" s="54">
        <v>0</v>
      </c>
      <c r="AI384" s="54">
        <v>0</v>
      </c>
      <c r="AJ384" s="54">
        <v>0</v>
      </c>
      <c r="AK384" s="54">
        <v>0</v>
      </c>
      <c r="AL384" s="54">
        <v>0</v>
      </c>
      <c r="AM384" s="58">
        <f t="shared" si="36"/>
        <v>1100</v>
      </c>
      <c r="AN384" s="54" t="str">
        <f>VLOOKUP(H384,'[2]最终 公布版'!$F:$AL,33,0)</f>
        <v>内科</v>
      </c>
      <c r="AO384" s="59">
        <f>SUMPRODUCT(($AN$4:$AN$1113=AN384)*($AM$4:$AM$1113&gt;AM384))+1</f>
        <v>1</v>
      </c>
      <c r="AP384" s="11">
        <f>COUNTIF(AN:AN,AN384)</f>
        <v>268</v>
      </c>
      <c r="AQ384" s="60">
        <f t="shared" si="31"/>
        <v>0.00373134328358209</v>
      </c>
      <c r="AR384" s="11">
        <f t="shared" si="32"/>
        <v>1.5</v>
      </c>
      <c r="AS384" s="61">
        <v>1200</v>
      </c>
      <c r="AT384" s="62">
        <f>VLOOKUP(F384,[9]毕教同事分值收集!B:Y,24,0)</f>
        <v>21</v>
      </c>
      <c r="AU384" s="63">
        <f t="shared" si="33"/>
        <v>1800</v>
      </c>
      <c r="AV384" s="63">
        <f t="shared" si="34"/>
        <v>1800</v>
      </c>
      <c r="AW384" s="63">
        <v>0</v>
      </c>
      <c r="AX384" s="63">
        <f t="shared" si="35"/>
        <v>1800</v>
      </c>
      <c r="AY384" s="65">
        <v>21</v>
      </c>
    </row>
    <row r="385" spans="1:51">
      <c r="A385" s="4"/>
      <c r="B385" s="4"/>
      <c r="C385" s="5" t="s">
        <v>110</v>
      </c>
      <c r="D385" s="6">
        <v>382</v>
      </c>
      <c r="E385" s="19" t="s">
        <v>537</v>
      </c>
      <c r="F385" s="8" t="str">
        <f>VLOOKUP(E385,[1]需科室上报名单!$A:$B,2,0)</f>
        <v>7AM207</v>
      </c>
      <c r="G385" s="6" t="str">
        <f>VLOOKUP(F385,[3]需科室上报名单!$B:$I,8,0)</f>
        <v>规培研究生</v>
      </c>
      <c r="H385" s="8" t="str">
        <f>VLOOKUP(F385,[3]需科室上报名单!$B:$D,3,0)</f>
        <v>内科</v>
      </c>
      <c r="I385" s="8" t="str">
        <f>VLOOKUP(F385,[3]需科室上报名单!$B:$F,5,0)</f>
        <v>2021年</v>
      </c>
      <c r="J385" s="31"/>
      <c r="K385" s="6" t="s">
        <v>106</v>
      </c>
      <c r="L385" s="6">
        <v>0</v>
      </c>
      <c r="M385" s="6">
        <v>0</v>
      </c>
      <c r="N385" s="6">
        <v>0</v>
      </c>
      <c r="O385" s="6">
        <v>160</v>
      </c>
      <c r="P385" s="30">
        <v>0</v>
      </c>
      <c r="Q385" s="30">
        <v>8</v>
      </c>
      <c r="R385" s="30">
        <v>6</v>
      </c>
      <c r="S385" s="30">
        <v>0</v>
      </c>
      <c r="T385" s="30">
        <v>0</v>
      </c>
      <c r="U385" s="43">
        <v>280</v>
      </c>
      <c r="V385" s="44">
        <f>VLOOKUP(F385,[9]毕教同事分值收集!B:X,23,0)</f>
        <v>100</v>
      </c>
      <c r="W385" s="44">
        <v>10</v>
      </c>
      <c r="X385" s="44">
        <v>20</v>
      </c>
      <c r="Y385" s="44">
        <v>60</v>
      </c>
      <c r="Z385" s="44">
        <v>30</v>
      </c>
      <c r="AA385" s="53">
        <v>20</v>
      </c>
      <c r="AB385" s="54">
        <f>VLOOKUP(F385,[9]毕教同事分值收集!B:R,17,0)</f>
        <v>100</v>
      </c>
      <c r="AC385" s="54">
        <f>VLOOKUP(F385,[9]毕教同事分值收集!B:T,19,0)</f>
        <v>150</v>
      </c>
      <c r="AD385" s="54">
        <f>VLOOKUP(F385,[9]毕教同事分值收集!B:V,21,0)</f>
        <v>100</v>
      </c>
      <c r="AE385" s="54">
        <f>VLOOKUP(F385,[9]毕教同事分值收集!B:Q,16,0)</f>
        <v>0</v>
      </c>
      <c r="AF385" s="54">
        <f>VLOOKUP(F385,[9]毕教同事分值收集!B:P,15,0)</f>
        <v>60</v>
      </c>
      <c r="AG385" s="54">
        <f>VLOOKUP(F385,[6]毕教同事分值收集!$B:$M,12,0)</f>
        <v>0</v>
      </c>
      <c r="AH385" s="54">
        <v>0</v>
      </c>
      <c r="AI385" s="54">
        <v>0</v>
      </c>
      <c r="AJ385" s="54">
        <v>0</v>
      </c>
      <c r="AK385" s="54">
        <v>0</v>
      </c>
      <c r="AL385" s="54">
        <v>0</v>
      </c>
      <c r="AM385" s="58">
        <f t="shared" si="36"/>
        <v>1090</v>
      </c>
      <c r="AN385" s="54" t="str">
        <f>VLOOKUP(H385,'[2]最终 公布版'!$F:$AL,33,0)</f>
        <v>内科</v>
      </c>
      <c r="AO385" s="59">
        <f>SUMPRODUCT(($AN$4:$AN$1113=AN385)*($AM$4:$AM$1113&gt;AM385))+1</f>
        <v>2</v>
      </c>
      <c r="AP385" s="11">
        <f>COUNTIF(AN:AN,AN385)</f>
        <v>268</v>
      </c>
      <c r="AQ385" s="60">
        <f t="shared" si="31"/>
        <v>0.00746268656716418</v>
      </c>
      <c r="AR385" s="11">
        <f t="shared" si="32"/>
        <v>1.5</v>
      </c>
      <c r="AS385" s="61">
        <v>1200</v>
      </c>
      <c r="AT385" s="62">
        <f>VLOOKUP(F385,[9]毕教同事分值收集!B:Y,24,0)</f>
        <v>21</v>
      </c>
      <c r="AU385" s="63">
        <f t="shared" si="33"/>
        <v>1800</v>
      </c>
      <c r="AV385" s="63">
        <f t="shared" si="34"/>
        <v>1800</v>
      </c>
      <c r="AW385" s="63">
        <v>0</v>
      </c>
      <c r="AX385" s="63">
        <f t="shared" si="35"/>
        <v>1800</v>
      </c>
      <c r="AY385" s="65">
        <v>21</v>
      </c>
    </row>
    <row r="386" spans="1:51">
      <c r="A386" s="4"/>
      <c r="B386" s="4"/>
      <c r="C386" s="5" t="s">
        <v>110</v>
      </c>
      <c r="D386" s="6">
        <v>383</v>
      </c>
      <c r="E386" s="19" t="s">
        <v>538</v>
      </c>
      <c r="F386" s="8" t="str">
        <f>VLOOKUP(E386,[1]需科室上报名单!$A:$B,2,0)</f>
        <v>7AM167</v>
      </c>
      <c r="G386" s="6" t="str">
        <f>VLOOKUP(F386,[3]需科室上报名单!$B:$I,8,0)</f>
        <v>规培研究生</v>
      </c>
      <c r="H386" s="8" t="str">
        <f>VLOOKUP(F386,[3]需科室上报名单!$B:$D,3,0)</f>
        <v>内科</v>
      </c>
      <c r="I386" s="8" t="str">
        <f>VLOOKUP(F386,[3]需科室上报名单!$B:$F,5,0)</f>
        <v>2021年</v>
      </c>
      <c r="J386" s="31"/>
      <c r="K386" s="6" t="s">
        <v>106</v>
      </c>
      <c r="L386" s="6">
        <v>0</v>
      </c>
      <c r="M386" s="6">
        <v>0</v>
      </c>
      <c r="N386" s="6">
        <v>0</v>
      </c>
      <c r="O386" s="6">
        <v>160</v>
      </c>
      <c r="P386" s="30">
        <v>0</v>
      </c>
      <c r="Q386" s="30">
        <v>6</v>
      </c>
      <c r="R386" s="30">
        <v>7</v>
      </c>
      <c r="S386" s="30">
        <v>1</v>
      </c>
      <c r="T386" s="30">
        <v>0</v>
      </c>
      <c r="U386" s="43">
        <v>285</v>
      </c>
      <c r="V386" s="44">
        <f>VLOOKUP(F386,[9]毕教同事分值收集!B:X,23,0)</f>
        <v>100</v>
      </c>
      <c r="W386" s="44">
        <v>10</v>
      </c>
      <c r="X386" s="44">
        <v>40</v>
      </c>
      <c r="Y386" s="44">
        <v>60</v>
      </c>
      <c r="Z386" s="44">
        <v>60</v>
      </c>
      <c r="AA386" s="53">
        <v>20</v>
      </c>
      <c r="AB386" s="54">
        <f>VLOOKUP(F386,[9]毕教同事分值收集!B:R,17,0)</f>
        <v>100</v>
      </c>
      <c r="AC386" s="54">
        <f>VLOOKUP(F386,[9]毕教同事分值收集!B:T,19,0)</f>
        <v>150</v>
      </c>
      <c r="AD386" s="54">
        <f>VLOOKUP(F386,[9]毕教同事分值收集!B:V,21,0)</f>
        <v>100</v>
      </c>
      <c r="AE386" s="54">
        <f>VLOOKUP(F386,[9]毕教同事分值收集!B:Q,16,0)</f>
        <v>0</v>
      </c>
      <c r="AF386" s="54">
        <f>VLOOKUP(F386,[9]毕教同事分值收集!B:P,15,0)</f>
        <v>0</v>
      </c>
      <c r="AG386" s="54">
        <f>VLOOKUP(F386,[6]毕教同事分值收集!$B:$M,12,0)</f>
        <v>0</v>
      </c>
      <c r="AH386" s="54">
        <v>0</v>
      </c>
      <c r="AI386" s="54">
        <v>0</v>
      </c>
      <c r="AJ386" s="54">
        <v>0</v>
      </c>
      <c r="AK386" s="54">
        <v>0</v>
      </c>
      <c r="AL386" s="54">
        <v>0</v>
      </c>
      <c r="AM386" s="58">
        <f t="shared" si="36"/>
        <v>1085</v>
      </c>
      <c r="AN386" s="54" t="str">
        <f>VLOOKUP(H386,'[2]最终 公布版'!$F:$AL,33,0)</f>
        <v>内科</v>
      </c>
      <c r="AO386" s="59">
        <f>SUMPRODUCT(($AN$4:$AN$1113=AN386)*($AM$4:$AM$1113&gt;AM386))+1</f>
        <v>3</v>
      </c>
      <c r="AP386" s="11">
        <f>COUNTIF(AN:AN,AN386)</f>
        <v>268</v>
      </c>
      <c r="AQ386" s="60">
        <f t="shared" si="31"/>
        <v>0.0111940298507463</v>
      </c>
      <c r="AR386" s="11">
        <f t="shared" si="32"/>
        <v>1.5</v>
      </c>
      <c r="AS386" s="61">
        <v>1200</v>
      </c>
      <c r="AT386" s="62">
        <f>VLOOKUP(F386,[9]毕教同事分值收集!B:Y,24,0)</f>
        <v>21</v>
      </c>
      <c r="AU386" s="63">
        <f t="shared" si="33"/>
        <v>1800</v>
      </c>
      <c r="AV386" s="63">
        <f t="shared" si="34"/>
        <v>1800</v>
      </c>
      <c r="AW386" s="63">
        <v>0</v>
      </c>
      <c r="AX386" s="63">
        <f t="shared" si="35"/>
        <v>1800</v>
      </c>
      <c r="AY386" s="65">
        <v>21</v>
      </c>
    </row>
    <row r="387" spans="1:51">
      <c r="A387" s="4"/>
      <c r="B387" s="4"/>
      <c r="C387" s="5" t="s">
        <v>201</v>
      </c>
      <c r="D387" s="6">
        <v>380</v>
      </c>
      <c r="E387" s="66" t="s">
        <v>539</v>
      </c>
      <c r="F387" s="8" t="str">
        <f>VLOOKUP(E387,[1]需科室上报名单!$A:$B,2,0)</f>
        <v>7AM171</v>
      </c>
      <c r="G387" s="6" t="str">
        <f>VLOOKUP(F387,[3]需科室上报名单!$B:$I,8,0)</f>
        <v>规培研究生</v>
      </c>
      <c r="H387" s="8" t="str">
        <f>VLOOKUP(F387,[3]需科室上报名单!$B:$D,3,0)</f>
        <v>内科</v>
      </c>
      <c r="I387" s="8" t="str">
        <f>VLOOKUP(F387,[3]需科室上报名单!$B:$F,5,0)</f>
        <v>2021年</v>
      </c>
      <c r="J387" s="72"/>
      <c r="K387" s="6" t="s">
        <v>106</v>
      </c>
      <c r="L387" s="48">
        <v>0</v>
      </c>
      <c r="M387" s="48">
        <v>0</v>
      </c>
      <c r="N387" s="48">
        <v>0</v>
      </c>
      <c r="O387" s="48">
        <v>160</v>
      </c>
      <c r="P387" s="48" t="s">
        <v>203</v>
      </c>
      <c r="Q387" s="48" t="s">
        <v>535</v>
      </c>
      <c r="R387" s="48" t="s">
        <v>536</v>
      </c>
      <c r="S387" s="48" t="s">
        <v>203</v>
      </c>
      <c r="T387" s="48" t="s">
        <v>203</v>
      </c>
      <c r="U387" s="77">
        <v>160</v>
      </c>
      <c r="V387" s="44">
        <f>VLOOKUP(F387,[9]毕教同事分值收集!B:X,23,0)</f>
        <v>100</v>
      </c>
      <c r="W387" s="78">
        <v>10</v>
      </c>
      <c r="X387" s="78">
        <v>80</v>
      </c>
      <c r="Y387" s="78">
        <v>120</v>
      </c>
      <c r="Z387" s="78">
        <v>120</v>
      </c>
      <c r="AA387" s="83">
        <v>0</v>
      </c>
      <c r="AB387" s="54">
        <f>VLOOKUP(F387,[9]毕教同事分值收集!B:R,17,0)</f>
        <v>100</v>
      </c>
      <c r="AC387" s="54">
        <f>VLOOKUP(F387,[9]毕教同事分值收集!B:T,19,0)</f>
        <v>150</v>
      </c>
      <c r="AD387" s="54">
        <f>VLOOKUP(F387,[9]毕教同事分值收集!B:V,21,0)</f>
        <v>100</v>
      </c>
      <c r="AE387" s="54">
        <f>VLOOKUP(F387,[9]毕教同事分值收集!B:Q,16,0)</f>
        <v>0</v>
      </c>
      <c r="AF387" s="54">
        <f>VLOOKUP(F387,[9]毕教同事分值收集!B:P,15,0)</f>
        <v>0</v>
      </c>
      <c r="AG387" s="54">
        <f>VLOOKUP(F387,[6]毕教同事分值收集!$B:$M,12,0)</f>
        <v>-20</v>
      </c>
      <c r="AH387" s="54">
        <v>0</v>
      </c>
      <c r="AI387" s="54">
        <v>0</v>
      </c>
      <c r="AJ387" s="54">
        <v>0</v>
      </c>
      <c r="AK387" s="54">
        <v>0</v>
      </c>
      <c r="AL387" s="54">
        <v>0</v>
      </c>
      <c r="AM387" s="58">
        <f t="shared" si="36"/>
        <v>1080</v>
      </c>
      <c r="AN387" s="54" t="str">
        <f>VLOOKUP(H387,'[2]最终 公布版'!$F:$AL,33,0)</f>
        <v>内科</v>
      </c>
      <c r="AO387" s="59">
        <f>SUMPRODUCT(($AN$4:$AN$1113=AN387)*($AM$4:$AM$1113&gt;AM387))+1</f>
        <v>4</v>
      </c>
      <c r="AP387" s="11">
        <f>COUNTIF(AN:AN,AN387)</f>
        <v>268</v>
      </c>
      <c r="AQ387" s="60">
        <f t="shared" si="31"/>
        <v>0.0149253731343284</v>
      </c>
      <c r="AR387" s="11">
        <f t="shared" si="32"/>
        <v>1.5</v>
      </c>
      <c r="AS387" s="61">
        <v>1200</v>
      </c>
      <c r="AT387" s="62">
        <f>VLOOKUP(F387,[9]毕教同事分值收集!B:Y,24,0)</f>
        <v>21</v>
      </c>
      <c r="AU387" s="63">
        <f t="shared" si="33"/>
        <v>1800</v>
      </c>
      <c r="AV387" s="63">
        <f t="shared" si="34"/>
        <v>1800</v>
      </c>
      <c r="AW387" s="63">
        <v>0</v>
      </c>
      <c r="AX387" s="63">
        <f t="shared" si="35"/>
        <v>1800</v>
      </c>
      <c r="AY387" s="65">
        <v>21</v>
      </c>
    </row>
    <row r="388" spans="1:51">
      <c r="A388" s="4"/>
      <c r="B388" s="4"/>
      <c r="C388" s="5" t="s">
        <v>201</v>
      </c>
      <c r="D388" s="6">
        <v>384</v>
      </c>
      <c r="E388" s="66" t="s">
        <v>540</v>
      </c>
      <c r="F388" s="8" t="str">
        <f>VLOOKUP(E388,[1]需科室上报名单!$A:$B,2,0)</f>
        <v>7AM369</v>
      </c>
      <c r="G388" s="6" t="str">
        <f>VLOOKUP(F388,[3]需科室上报名单!$B:$I,8,0)</f>
        <v>规培研究生</v>
      </c>
      <c r="H388" s="8" t="str">
        <f>VLOOKUP(F388,[3]需科室上报名单!$B:$D,3,0)</f>
        <v>内科</v>
      </c>
      <c r="I388" s="8" t="str">
        <f>VLOOKUP(F388,[3]需科室上报名单!$B:$F,5,0)</f>
        <v>2021年</v>
      </c>
      <c r="J388" s="72"/>
      <c r="K388" s="6" t="s">
        <v>106</v>
      </c>
      <c r="L388" s="48">
        <v>0</v>
      </c>
      <c r="M388" s="48">
        <v>0</v>
      </c>
      <c r="N388" s="48">
        <v>0</v>
      </c>
      <c r="O388" s="48">
        <v>160</v>
      </c>
      <c r="P388" s="48" t="s">
        <v>203</v>
      </c>
      <c r="Q388" s="48" t="s">
        <v>541</v>
      </c>
      <c r="R388" s="48" t="s">
        <v>536</v>
      </c>
      <c r="S388" s="48" t="s">
        <v>203</v>
      </c>
      <c r="T388" s="48" t="s">
        <v>203</v>
      </c>
      <c r="U388" s="77">
        <v>120</v>
      </c>
      <c r="V388" s="44">
        <f>VLOOKUP(F388,[9]毕教同事分值收集!B:X,23,0)</f>
        <v>100</v>
      </c>
      <c r="W388" s="78">
        <v>10</v>
      </c>
      <c r="X388" s="78">
        <v>80</v>
      </c>
      <c r="Y388" s="78">
        <v>120</v>
      </c>
      <c r="Z388" s="78">
        <v>120</v>
      </c>
      <c r="AA388" s="83">
        <v>0</v>
      </c>
      <c r="AB388" s="54">
        <f>VLOOKUP(F388,[9]毕教同事分值收集!B:R,17,0)</f>
        <v>100</v>
      </c>
      <c r="AC388" s="54">
        <f>VLOOKUP(F388,[9]毕教同事分值收集!B:T,19,0)</f>
        <v>150</v>
      </c>
      <c r="AD388" s="54">
        <f>VLOOKUP(F388,[9]毕教同事分值收集!B:V,21,0)</f>
        <v>100</v>
      </c>
      <c r="AE388" s="54">
        <f>VLOOKUP(F388,[9]毕教同事分值收集!B:Q,16,0)</f>
        <v>0</v>
      </c>
      <c r="AF388" s="54">
        <f>VLOOKUP(F388,[9]毕教同事分值收集!B:P,15,0)</f>
        <v>0</v>
      </c>
      <c r="AG388" s="54">
        <f>VLOOKUP(F388,[6]毕教同事分值收集!$B:$M,12,0)</f>
        <v>0</v>
      </c>
      <c r="AH388" s="54">
        <v>0</v>
      </c>
      <c r="AI388" s="54">
        <v>0</v>
      </c>
      <c r="AJ388" s="54">
        <v>0</v>
      </c>
      <c r="AK388" s="54">
        <v>0</v>
      </c>
      <c r="AL388" s="54">
        <v>0</v>
      </c>
      <c r="AM388" s="58">
        <f t="shared" si="36"/>
        <v>1060</v>
      </c>
      <c r="AN388" s="54" t="str">
        <f>VLOOKUP(H388,'[2]最终 公布版'!$F:$AL,33,0)</f>
        <v>内科</v>
      </c>
      <c r="AO388" s="59">
        <f>SUMPRODUCT(($AN$4:$AN$1113=AN388)*($AM$4:$AM$1113&gt;AM388))+1</f>
        <v>5</v>
      </c>
      <c r="AP388" s="11">
        <f>COUNTIF(AN:AN,AN388)</f>
        <v>268</v>
      </c>
      <c r="AQ388" s="60">
        <f t="shared" si="31"/>
        <v>0.0186567164179104</v>
      </c>
      <c r="AR388" s="11">
        <f t="shared" si="32"/>
        <v>1.5</v>
      </c>
      <c r="AS388" s="61">
        <v>1200</v>
      </c>
      <c r="AT388" s="62">
        <f>VLOOKUP(F388,[9]毕教同事分值收集!B:Y,24,0)</f>
        <v>21</v>
      </c>
      <c r="AU388" s="63">
        <f t="shared" si="33"/>
        <v>1800</v>
      </c>
      <c r="AV388" s="63">
        <f t="shared" si="34"/>
        <v>1800</v>
      </c>
      <c r="AW388" s="63">
        <v>0</v>
      </c>
      <c r="AX388" s="63">
        <f t="shared" si="35"/>
        <v>1800</v>
      </c>
      <c r="AY388" s="65">
        <v>21</v>
      </c>
    </row>
    <row r="389" spans="1:51">
      <c r="A389" s="4"/>
      <c r="B389" s="4"/>
      <c r="C389" s="5" t="s">
        <v>110</v>
      </c>
      <c r="D389" s="6">
        <v>385</v>
      </c>
      <c r="E389" s="19" t="s">
        <v>542</v>
      </c>
      <c r="F389" s="8" t="str">
        <f>VLOOKUP(E389,[1]需科室上报名单!$A:$B,2,0)</f>
        <v>7AM390</v>
      </c>
      <c r="G389" s="6" t="str">
        <f>VLOOKUP(F389,[3]需科室上报名单!$B:$I,8,0)</f>
        <v>规培研究生</v>
      </c>
      <c r="H389" s="8" t="str">
        <f>VLOOKUP(F389,[3]需科室上报名单!$B:$D,3,0)</f>
        <v>内科</v>
      </c>
      <c r="I389" s="8" t="str">
        <f>VLOOKUP(F389,[3]需科室上报名单!$B:$F,5,0)</f>
        <v>2021年</v>
      </c>
      <c r="J389" s="31"/>
      <c r="K389" s="6" t="s">
        <v>106</v>
      </c>
      <c r="L389" s="6">
        <v>0</v>
      </c>
      <c r="M389" s="6">
        <v>0</v>
      </c>
      <c r="N389" s="6">
        <v>0</v>
      </c>
      <c r="O389" s="6">
        <v>160</v>
      </c>
      <c r="P389" s="30">
        <v>0</v>
      </c>
      <c r="Q389" s="30">
        <v>6</v>
      </c>
      <c r="R389" s="30">
        <v>4</v>
      </c>
      <c r="S389" s="30">
        <v>1</v>
      </c>
      <c r="T389" s="30">
        <v>0</v>
      </c>
      <c r="U389" s="43">
        <v>225</v>
      </c>
      <c r="V389" s="44">
        <f>VLOOKUP(F389,[9]毕教同事分值收集!B:X,23,0)</f>
        <v>100</v>
      </c>
      <c r="W389" s="44">
        <v>10</v>
      </c>
      <c r="X389" s="44">
        <v>60</v>
      </c>
      <c r="Y389" s="44">
        <v>60</v>
      </c>
      <c r="Z389" s="44">
        <v>60</v>
      </c>
      <c r="AA389" s="53">
        <v>20</v>
      </c>
      <c r="AB389" s="54">
        <f>VLOOKUP(F389,[9]毕教同事分值收集!B:R,17,0)</f>
        <v>100</v>
      </c>
      <c r="AC389" s="54">
        <f>VLOOKUP(F389,[9]毕教同事分值收集!B:T,19,0)</f>
        <v>150</v>
      </c>
      <c r="AD389" s="54">
        <f>VLOOKUP(F389,[9]毕教同事分值收集!B:V,21,0)</f>
        <v>100</v>
      </c>
      <c r="AE389" s="54">
        <f>VLOOKUP(F389,[9]毕教同事分值收集!B:Q,16,0)</f>
        <v>0</v>
      </c>
      <c r="AF389" s="54">
        <f>VLOOKUP(F389,[9]毕教同事分值收集!B:P,15,0)</f>
        <v>0</v>
      </c>
      <c r="AG389" s="54">
        <f>VLOOKUP(F389,[6]毕教同事分值收集!$B:$M,12,0)</f>
        <v>0</v>
      </c>
      <c r="AH389" s="54">
        <v>0</v>
      </c>
      <c r="AI389" s="54">
        <v>0</v>
      </c>
      <c r="AJ389" s="54">
        <v>0</v>
      </c>
      <c r="AK389" s="54">
        <v>0</v>
      </c>
      <c r="AL389" s="54">
        <v>0</v>
      </c>
      <c r="AM389" s="58">
        <f t="shared" si="36"/>
        <v>1045</v>
      </c>
      <c r="AN389" s="54" t="str">
        <f>VLOOKUP(H389,'[2]最终 公布版'!$F:$AL,33,0)</f>
        <v>内科</v>
      </c>
      <c r="AO389" s="59">
        <f>SUMPRODUCT(($AN$4:$AN$1113=AN389)*($AM$4:$AM$1113&gt;AM389))+1</f>
        <v>6</v>
      </c>
      <c r="AP389" s="11">
        <f>COUNTIF(AN:AN,AN389)</f>
        <v>268</v>
      </c>
      <c r="AQ389" s="60">
        <f t="shared" si="31"/>
        <v>0.0223880597014925</v>
      </c>
      <c r="AR389" s="11">
        <f t="shared" si="32"/>
        <v>1.5</v>
      </c>
      <c r="AS389" s="61">
        <v>1200</v>
      </c>
      <c r="AT389" s="62">
        <f>VLOOKUP(F389,[9]毕教同事分值收集!B:Y,24,0)</f>
        <v>21</v>
      </c>
      <c r="AU389" s="63">
        <f t="shared" si="33"/>
        <v>1800</v>
      </c>
      <c r="AV389" s="63">
        <f t="shared" si="34"/>
        <v>1800</v>
      </c>
      <c r="AW389" s="63">
        <v>0</v>
      </c>
      <c r="AX389" s="63">
        <f t="shared" si="35"/>
        <v>1800</v>
      </c>
      <c r="AY389" s="65">
        <v>21</v>
      </c>
    </row>
    <row r="390" spans="1:51">
      <c r="A390" s="4"/>
      <c r="B390" s="4"/>
      <c r="C390" s="5" t="s">
        <v>201</v>
      </c>
      <c r="D390" s="6">
        <v>381</v>
      </c>
      <c r="E390" s="66" t="s">
        <v>543</v>
      </c>
      <c r="F390" s="8" t="str">
        <f>VLOOKUP(E390,[1]需科室上报名单!$A:$B,2,0)</f>
        <v>7AM187</v>
      </c>
      <c r="G390" s="6" t="str">
        <f>VLOOKUP(F390,[3]需科室上报名单!$B:$I,8,0)</f>
        <v>规培研究生</v>
      </c>
      <c r="H390" s="8" t="str">
        <f>VLOOKUP(F390,[3]需科室上报名单!$B:$D,3,0)</f>
        <v>内科</v>
      </c>
      <c r="I390" s="8" t="str">
        <f>VLOOKUP(F390,[3]需科室上报名单!$B:$F,5,0)</f>
        <v>2021年</v>
      </c>
      <c r="J390" s="72"/>
      <c r="K390" s="6" t="s">
        <v>106</v>
      </c>
      <c r="L390" s="48">
        <v>0</v>
      </c>
      <c r="M390" s="48">
        <v>0</v>
      </c>
      <c r="N390" s="48">
        <v>0</v>
      </c>
      <c r="O390" s="48">
        <v>160</v>
      </c>
      <c r="P390" s="48" t="s">
        <v>203</v>
      </c>
      <c r="Q390" s="48" t="s">
        <v>544</v>
      </c>
      <c r="R390" s="48" t="s">
        <v>536</v>
      </c>
      <c r="S390" s="48" t="s">
        <v>203</v>
      </c>
      <c r="T390" s="48" t="s">
        <v>203</v>
      </c>
      <c r="U390" s="77">
        <v>140</v>
      </c>
      <c r="V390" s="44">
        <f>VLOOKUP(F390,[9]毕教同事分值收集!B:X,23,0)</f>
        <v>100</v>
      </c>
      <c r="W390" s="78">
        <v>10</v>
      </c>
      <c r="X390" s="78">
        <v>80</v>
      </c>
      <c r="Y390" s="78">
        <v>120</v>
      </c>
      <c r="Z390" s="78">
        <v>120</v>
      </c>
      <c r="AA390" s="83">
        <v>0</v>
      </c>
      <c r="AB390" s="54">
        <f>VLOOKUP(F390,[9]毕教同事分值收集!B:R,17,0)</f>
        <v>100</v>
      </c>
      <c r="AC390" s="54">
        <f>VLOOKUP(F390,[9]毕教同事分值收集!B:T,19,0)</f>
        <v>150</v>
      </c>
      <c r="AD390" s="54">
        <f>VLOOKUP(F390,[9]毕教同事分值收集!B:V,21,0)</f>
        <v>100</v>
      </c>
      <c r="AE390" s="54">
        <f>VLOOKUP(F390,[9]毕教同事分值收集!B:Q,16,0)</f>
        <v>0</v>
      </c>
      <c r="AF390" s="54">
        <f>VLOOKUP(F390,[9]毕教同事分值收集!B:P,15,0)</f>
        <v>20</v>
      </c>
      <c r="AG390" s="54">
        <f>VLOOKUP(F390,[6]毕教同事分值收集!$B:$M,12,0)</f>
        <v>-60</v>
      </c>
      <c r="AH390" s="54">
        <v>0</v>
      </c>
      <c r="AI390" s="54">
        <v>0</v>
      </c>
      <c r="AJ390" s="54">
        <v>0</v>
      </c>
      <c r="AK390" s="54">
        <v>0</v>
      </c>
      <c r="AL390" s="54">
        <v>0</v>
      </c>
      <c r="AM390" s="58">
        <f t="shared" si="36"/>
        <v>1040</v>
      </c>
      <c r="AN390" s="54" t="str">
        <f>VLOOKUP(H390,'[2]最终 公布版'!$F:$AL,33,0)</f>
        <v>内科</v>
      </c>
      <c r="AO390" s="59">
        <f>SUMPRODUCT(($AN$4:$AN$1113=AN390)*($AM$4:$AM$1113&gt;AM390))+1</f>
        <v>7</v>
      </c>
      <c r="AP390" s="11">
        <f>COUNTIF(AN:AN,AN390)</f>
        <v>268</v>
      </c>
      <c r="AQ390" s="60">
        <f t="shared" ref="AQ390:AQ453" si="37">AO390/AP390</f>
        <v>0.0261194029850746</v>
      </c>
      <c r="AR390" s="11">
        <f t="shared" ref="AR390:AR453" si="38">IF(AQ390&lt;=10%,1.5,(IF(AQ390&lt;=40%,1.25,IF(AQ390&lt;=60%,1,IF(AQ390&lt;90%,0.75,0.5)))))</f>
        <v>1.5</v>
      </c>
      <c r="AS390" s="61">
        <v>1200</v>
      </c>
      <c r="AT390" s="62">
        <f>VLOOKUP(F390,[9]毕教同事分值收集!B:Y,24,0)</f>
        <v>21</v>
      </c>
      <c r="AU390" s="63">
        <f t="shared" ref="AU390:AU453" si="39">AS390*AR390*(AT390/AY390)</f>
        <v>1800</v>
      </c>
      <c r="AV390" s="63">
        <f t="shared" ref="AV390:AV453" si="40">ROUND(AU390,0)</f>
        <v>1800</v>
      </c>
      <c r="AW390" s="63">
        <v>0</v>
      </c>
      <c r="AX390" s="63">
        <f t="shared" ref="AX390:AX453" si="41">AV390+AW390</f>
        <v>1800</v>
      </c>
      <c r="AY390" s="65">
        <v>21</v>
      </c>
    </row>
    <row r="391" spans="1:51">
      <c r="A391" s="4"/>
      <c r="B391" s="4"/>
      <c r="C391" s="5" t="s">
        <v>110</v>
      </c>
      <c r="D391" s="6">
        <v>389</v>
      </c>
      <c r="E391" s="19" t="s">
        <v>545</v>
      </c>
      <c r="F391" s="8" t="str">
        <f>VLOOKUP(E391,[1]需科室上报名单!$A:$B,2,0)</f>
        <v>7AM164</v>
      </c>
      <c r="G391" s="6" t="str">
        <f>VLOOKUP(F391,[3]需科室上报名单!$B:$I,8,0)</f>
        <v>规培研究生</v>
      </c>
      <c r="H391" s="8" t="str">
        <f>VLOOKUP(F391,[3]需科室上报名单!$B:$D,3,0)</f>
        <v>内科</v>
      </c>
      <c r="I391" s="8" t="str">
        <f>VLOOKUP(F391,[3]需科室上报名单!$B:$F,5,0)</f>
        <v>2021年</v>
      </c>
      <c r="J391" s="31"/>
      <c r="K391" s="6" t="s">
        <v>106</v>
      </c>
      <c r="L391" s="6">
        <v>0</v>
      </c>
      <c r="M391" s="6">
        <v>0</v>
      </c>
      <c r="N391" s="6">
        <v>0</v>
      </c>
      <c r="O391" s="6">
        <v>160</v>
      </c>
      <c r="P391" s="30">
        <v>0</v>
      </c>
      <c r="Q391" s="30">
        <v>6</v>
      </c>
      <c r="R391" s="30">
        <v>4</v>
      </c>
      <c r="S391" s="30">
        <v>1</v>
      </c>
      <c r="T391" s="30">
        <v>0</v>
      </c>
      <c r="U391" s="43">
        <v>225</v>
      </c>
      <c r="V391" s="44">
        <f>VLOOKUP(F391,[9]毕教同事分值收集!B:X,23,0)</f>
        <v>100</v>
      </c>
      <c r="W391" s="44">
        <v>10</v>
      </c>
      <c r="X391" s="44">
        <v>40</v>
      </c>
      <c r="Y391" s="44">
        <v>60</v>
      </c>
      <c r="Z391" s="44">
        <v>60</v>
      </c>
      <c r="AA391" s="53">
        <v>20</v>
      </c>
      <c r="AB391" s="54">
        <f>VLOOKUP(F391,[9]毕教同事分值收集!B:R,17,0)</f>
        <v>100</v>
      </c>
      <c r="AC391" s="54">
        <f>VLOOKUP(F391,[9]毕教同事分值收集!B:T,19,0)</f>
        <v>150</v>
      </c>
      <c r="AD391" s="54">
        <f>VLOOKUP(F391,[9]毕教同事分值收集!B:V,21,0)</f>
        <v>100</v>
      </c>
      <c r="AE391" s="54">
        <f>VLOOKUP(F391,[9]毕教同事分值收集!B:Q,16,0)</f>
        <v>0</v>
      </c>
      <c r="AF391" s="54">
        <f>VLOOKUP(F391,[9]毕教同事分值收集!B:P,15,0)</f>
        <v>0</v>
      </c>
      <c r="AG391" s="54">
        <f>VLOOKUP(F391,[6]毕教同事分值收集!$B:$M,12,0)</f>
        <v>0</v>
      </c>
      <c r="AH391" s="54">
        <v>0</v>
      </c>
      <c r="AI391" s="54">
        <v>0</v>
      </c>
      <c r="AJ391" s="54">
        <v>0</v>
      </c>
      <c r="AK391" s="54">
        <v>0</v>
      </c>
      <c r="AL391" s="54">
        <v>0</v>
      </c>
      <c r="AM391" s="58">
        <f t="shared" si="36"/>
        <v>1025</v>
      </c>
      <c r="AN391" s="54" t="str">
        <f>VLOOKUP(H391,'[2]最终 公布版'!$F:$AL,33,0)</f>
        <v>内科</v>
      </c>
      <c r="AO391" s="59">
        <f>SUMPRODUCT(($AN$4:$AN$1113=AN391)*($AM$4:$AM$1113&gt;AM391))+1</f>
        <v>8</v>
      </c>
      <c r="AP391" s="11">
        <f>COUNTIF(AN:AN,AN391)</f>
        <v>268</v>
      </c>
      <c r="AQ391" s="60">
        <f t="shared" si="37"/>
        <v>0.0298507462686567</v>
      </c>
      <c r="AR391" s="11">
        <f t="shared" si="38"/>
        <v>1.5</v>
      </c>
      <c r="AS391" s="61">
        <v>1200</v>
      </c>
      <c r="AT391" s="62">
        <f>VLOOKUP(F391,[9]毕教同事分值收集!B:Y,24,0)</f>
        <v>21</v>
      </c>
      <c r="AU391" s="63">
        <f t="shared" si="39"/>
        <v>1800</v>
      </c>
      <c r="AV391" s="63">
        <f t="shared" si="40"/>
        <v>1800</v>
      </c>
      <c r="AW391" s="63">
        <v>0</v>
      </c>
      <c r="AX391" s="63">
        <f t="shared" si="41"/>
        <v>1800</v>
      </c>
      <c r="AY391" s="65">
        <v>21</v>
      </c>
    </row>
    <row r="392" spans="1:51">
      <c r="A392" s="4"/>
      <c r="B392" s="4"/>
      <c r="C392" s="5" t="s">
        <v>201</v>
      </c>
      <c r="D392" s="6">
        <v>387</v>
      </c>
      <c r="E392" s="66" t="s">
        <v>546</v>
      </c>
      <c r="F392" s="8" t="str">
        <f>VLOOKUP(E392,[1]需科室上报名单!$A:$B,2,0)</f>
        <v>7AM183</v>
      </c>
      <c r="G392" s="6" t="str">
        <f>VLOOKUP(F392,[3]需科室上报名单!$B:$I,8,0)</f>
        <v>规培研究生</v>
      </c>
      <c r="H392" s="8" t="str">
        <f>VLOOKUP(F392,[3]需科室上报名单!$B:$D,3,0)</f>
        <v>内科</v>
      </c>
      <c r="I392" s="8" t="str">
        <f>VLOOKUP(F392,[3]需科室上报名单!$B:$F,5,0)</f>
        <v>2021年</v>
      </c>
      <c r="J392" s="72"/>
      <c r="K392" s="6" t="s">
        <v>106</v>
      </c>
      <c r="L392" s="48">
        <v>0</v>
      </c>
      <c r="M392" s="48">
        <v>0</v>
      </c>
      <c r="N392" s="48">
        <v>0</v>
      </c>
      <c r="O392" s="48">
        <v>160</v>
      </c>
      <c r="P392" s="48" t="s">
        <v>203</v>
      </c>
      <c r="Q392" s="48" t="s">
        <v>541</v>
      </c>
      <c r="R392" s="48" t="s">
        <v>547</v>
      </c>
      <c r="S392" s="48" t="s">
        <v>203</v>
      </c>
      <c r="T392" s="48" t="s">
        <v>203</v>
      </c>
      <c r="U392" s="77">
        <v>100</v>
      </c>
      <c r="V392" s="44">
        <f>VLOOKUP(F392,[9]毕教同事分值收集!B:X,23,0)</f>
        <v>100</v>
      </c>
      <c r="W392" s="78">
        <v>10</v>
      </c>
      <c r="X392" s="78">
        <v>80</v>
      </c>
      <c r="Y392" s="78">
        <v>120</v>
      </c>
      <c r="Z392" s="78">
        <v>120</v>
      </c>
      <c r="AA392" s="83">
        <v>0</v>
      </c>
      <c r="AB392" s="54">
        <f>VLOOKUP(F392,[9]毕教同事分值收集!B:R,17,0)</f>
        <v>100</v>
      </c>
      <c r="AC392" s="54">
        <f>VLOOKUP(F392,[9]毕教同事分值收集!B:T,19,0)</f>
        <v>150</v>
      </c>
      <c r="AD392" s="54">
        <f>VLOOKUP(F392,[9]毕教同事分值收集!B:V,21,0)</f>
        <v>100</v>
      </c>
      <c r="AE392" s="54">
        <f>VLOOKUP(F392,[9]毕教同事分值收集!B:Q,16,0)</f>
        <v>0</v>
      </c>
      <c r="AF392" s="54">
        <f>VLOOKUP(F392,[9]毕教同事分值收集!B:P,15,0)</f>
        <v>0</v>
      </c>
      <c r="AG392" s="54">
        <f>VLOOKUP(F392,[6]毕教同事分值收集!$B:$M,12,0)</f>
        <v>-20</v>
      </c>
      <c r="AH392" s="54">
        <v>0</v>
      </c>
      <c r="AI392" s="54">
        <v>0</v>
      </c>
      <c r="AJ392" s="54">
        <v>0</v>
      </c>
      <c r="AK392" s="54">
        <v>0</v>
      </c>
      <c r="AL392" s="54">
        <v>0</v>
      </c>
      <c r="AM392" s="58">
        <f t="shared" si="36"/>
        <v>1020</v>
      </c>
      <c r="AN392" s="54" t="str">
        <f>VLOOKUP(H392,'[2]最终 公布版'!$F:$AL,33,0)</f>
        <v>内科</v>
      </c>
      <c r="AO392" s="59">
        <f>SUMPRODUCT(($AN$4:$AN$1113=AN392)*($AM$4:$AM$1113&gt;AM392))+1</f>
        <v>9</v>
      </c>
      <c r="AP392" s="11">
        <f>COUNTIF(AN:AN,AN392)</f>
        <v>268</v>
      </c>
      <c r="AQ392" s="60">
        <f t="shared" si="37"/>
        <v>0.0335820895522388</v>
      </c>
      <c r="AR392" s="11">
        <f t="shared" si="38"/>
        <v>1.5</v>
      </c>
      <c r="AS392" s="61">
        <v>1200</v>
      </c>
      <c r="AT392" s="62">
        <f>VLOOKUP(F392,[9]毕教同事分值收集!B:Y,24,0)</f>
        <v>21</v>
      </c>
      <c r="AU392" s="63">
        <f t="shared" si="39"/>
        <v>1800</v>
      </c>
      <c r="AV392" s="63">
        <f t="shared" si="40"/>
        <v>1800</v>
      </c>
      <c r="AW392" s="63">
        <v>0</v>
      </c>
      <c r="AX392" s="63">
        <f t="shared" si="41"/>
        <v>1800</v>
      </c>
      <c r="AY392" s="65">
        <v>21</v>
      </c>
    </row>
    <row r="393" spans="1:51">
      <c r="A393" s="4"/>
      <c r="B393" s="4"/>
      <c r="C393" s="5" t="s">
        <v>201</v>
      </c>
      <c r="D393" s="6">
        <v>393</v>
      </c>
      <c r="E393" s="66" t="s">
        <v>548</v>
      </c>
      <c r="F393" s="8" t="str">
        <f>VLOOKUP(E393,[1]需科室上报名单!$A:$B,2,0)</f>
        <v>7AM199</v>
      </c>
      <c r="G393" s="6" t="str">
        <f>VLOOKUP(F393,[3]需科室上报名单!$B:$I,8,0)</f>
        <v>规培研究生</v>
      </c>
      <c r="H393" s="8" t="str">
        <f>VLOOKUP(F393,[3]需科室上报名单!$B:$D,3,0)</f>
        <v>内科</v>
      </c>
      <c r="I393" s="8" t="str">
        <f>VLOOKUP(F393,[3]需科室上报名单!$B:$F,5,0)</f>
        <v>2021年</v>
      </c>
      <c r="J393" s="72"/>
      <c r="K393" s="6" t="s">
        <v>106</v>
      </c>
      <c r="L393" s="48">
        <v>0</v>
      </c>
      <c r="M393" s="48">
        <v>0</v>
      </c>
      <c r="N393" s="48">
        <v>0</v>
      </c>
      <c r="O393" s="48">
        <v>160</v>
      </c>
      <c r="P393" s="48" t="s">
        <v>203</v>
      </c>
      <c r="Q393" s="48" t="s">
        <v>203</v>
      </c>
      <c r="R393" s="48" t="s">
        <v>203</v>
      </c>
      <c r="S393" s="48" t="s">
        <v>203</v>
      </c>
      <c r="T393" s="48" t="s">
        <v>203</v>
      </c>
      <c r="U393" s="77">
        <v>0</v>
      </c>
      <c r="V393" s="44">
        <f>VLOOKUP(F393,[9]毕教同事分值收集!B:X,23,0)</f>
        <v>100</v>
      </c>
      <c r="W393" s="78">
        <v>10</v>
      </c>
      <c r="X393" s="78">
        <v>80</v>
      </c>
      <c r="Y393" s="78">
        <v>120</v>
      </c>
      <c r="Z393" s="78">
        <v>120</v>
      </c>
      <c r="AA393" s="83">
        <v>0</v>
      </c>
      <c r="AB393" s="54">
        <f>VLOOKUP(F393,[9]毕教同事分值收集!B:R,17,0)</f>
        <v>100</v>
      </c>
      <c r="AC393" s="54">
        <f>VLOOKUP(F393,[9]毕教同事分值收集!B:T,19,0)</f>
        <v>150</v>
      </c>
      <c r="AD393" s="54">
        <f>VLOOKUP(F393,[9]毕教同事分值收集!B:V,21,0)</f>
        <v>100</v>
      </c>
      <c r="AE393" s="54">
        <f>VLOOKUP(F393,[9]毕教同事分值收集!B:Q,16,0)</f>
        <v>0</v>
      </c>
      <c r="AF393" s="54">
        <f>VLOOKUP(F393,[9]毕教同事分值收集!B:P,15,0)</f>
        <v>80</v>
      </c>
      <c r="AG393" s="54">
        <f>VLOOKUP(F393,[6]毕教同事分值收集!$B:$M,12,0)</f>
        <v>0</v>
      </c>
      <c r="AH393" s="54">
        <v>0</v>
      </c>
      <c r="AI393" s="54">
        <v>0</v>
      </c>
      <c r="AJ393" s="54">
        <v>0</v>
      </c>
      <c r="AK393" s="54">
        <v>0</v>
      </c>
      <c r="AL393" s="54">
        <v>0</v>
      </c>
      <c r="AM393" s="58">
        <f t="shared" si="36"/>
        <v>1020</v>
      </c>
      <c r="AN393" s="54" t="str">
        <f>VLOOKUP(H393,'[2]最终 公布版'!$F:$AL,33,0)</f>
        <v>内科</v>
      </c>
      <c r="AO393" s="59">
        <f>SUMPRODUCT(($AN$4:$AN$1113=AN393)*($AM$4:$AM$1113&gt;AM393))+1</f>
        <v>9</v>
      </c>
      <c r="AP393" s="11">
        <f>COUNTIF(AN:AN,AN393)</f>
        <v>268</v>
      </c>
      <c r="AQ393" s="60">
        <f t="shared" si="37"/>
        <v>0.0335820895522388</v>
      </c>
      <c r="AR393" s="11">
        <f t="shared" si="38"/>
        <v>1.5</v>
      </c>
      <c r="AS393" s="61">
        <v>1200</v>
      </c>
      <c r="AT393" s="62">
        <f>VLOOKUP(F393,[9]毕教同事分值收集!B:Y,24,0)</f>
        <v>21</v>
      </c>
      <c r="AU393" s="63">
        <f t="shared" si="39"/>
        <v>1800</v>
      </c>
      <c r="AV393" s="63">
        <f t="shared" si="40"/>
        <v>1800</v>
      </c>
      <c r="AW393" s="63">
        <v>0</v>
      </c>
      <c r="AX393" s="63">
        <f t="shared" si="41"/>
        <v>1800</v>
      </c>
      <c r="AY393" s="65">
        <v>21</v>
      </c>
    </row>
    <row r="394" spans="1:51">
      <c r="A394" s="4"/>
      <c r="B394" s="4"/>
      <c r="C394" s="5" t="s">
        <v>110</v>
      </c>
      <c r="D394" s="6">
        <v>394</v>
      </c>
      <c r="E394" s="19" t="s">
        <v>549</v>
      </c>
      <c r="F394" s="8" t="str">
        <f>VLOOKUP(E394,[1]需科室上报名单!$A:$B,2,0)</f>
        <v>7AM205</v>
      </c>
      <c r="G394" s="6" t="str">
        <f>VLOOKUP(F394,[3]需科室上报名单!$B:$I,8,0)</f>
        <v>规培研究生</v>
      </c>
      <c r="H394" s="8" t="str">
        <f>VLOOKUP(F394,[3]需科室上报名单!$B:$D,3,0)</f>
        <v>内科</v>
      </c>
      <c r="I394" s="8" t="str">
        <f>VLOOKUP(F394,[3]需科室上报名单!$B:$F,5,0)</f>
        <v>2021年</v>
      </c>
      <c r="J394" s="31"/>
      <c r="K394" s="6" t="s">
        <v>106</v>
      </c>
      <c r="L394" s="6">
        <v>0</v>
      </c>
      <c r="M394" s="6">
        <v>0</v>
      </c>
      <c r="N394" s="6">
        <v>0</v>
      </c>
      <c r="O394" s="6">
        <v>160</v>
      </c>
      <c r="P394" s="30">
        <v>0</v>
      </c>
      <c r="Q394" s="30">
        <v>5</v>
      </c>
      <c r="R394" s="30">
        <v>6</v>
      </c>
      <c r="S394" s="30">
        <v>1</v>
      </c>
      <c r="T394" s="30">
        <v>0</v>
      </c>
      <c r="U394" s="43">
        <v>245</v>
      </c>
      <c r="V394" s="44">
        <f>VLOOKUP(F394,[9]毕教同事分值收集!B:X,23,0)</f>
        <v>100</v>
      </c>
      <c r="W394" s="44">
        <v>10</v>
      </c>
      <c r="X394" s="44">
        <v>20</v>
      </c>
      <c r="Y394" s="44">
        <v>60</v>
      </c>
      <c r="Z394" s="44">
        <v>30</v>
      </c>
      <c r="AA394" s="53">
        <v>0</v>
      </c>
      <c r="AB394" s="54">
        <f>VLOOKUP(F394,[9]毕教同事分值收集!B:R,17,0)</f>
        <v>100</v>
      </c>
      <c r="AC394" s="54">
        <f>VLOOKUP(F394,[9]毕教同事分值收集!B:T,19,0)</f>
        <v>150</v>
      </c>
      <c r="AD394" s="54">
        <f>VLOOKUP(F394,[9]毕教同事分值收集!B:V,21,0)</f>
        <v>100</v>
      </c>
      <c r="AE394" s="54">
        <f>VLOOKUP(F394,[9]毕教同事分值收集!B:Q,16,0)</f>
        <v>0</v>
      </c>
      <c r="AF394" s="54">
        <f>VLOOKUP(F394,[9]毕教同事分值收集!B:P,15,0)</f>
        <v>40</v>
      </c>
      <c r="AG394" s="54">
        <f>VLOOKUP(F394,[6]毕教同事分值收集!$B:$M,12,0)</f>
        <v>0</v>
      </c>
      <c r="AH394" s="54">
        <v>0</v>
      </c>
      <c r="AI394" s="54">
        <v>0</v>
      </c>
      <c r="AJ394" s="54">
        <v>0</v>
      </c>
      <c r="AK394" s="54">
        <v>0</v>
      </c>
      <c r="AL394" s="54">
        <v>0</v>
      </c>
      <c r="AM394" s="58">
        <f t="shared" si="36"/>
        <v>1015</v>
      </c>
      <c r="AN394" s="54" t="str">
        <f>VLOOKUP(H394,'[2]最终 公布版'!$F:$AL,33,0)</f>
        <v>内科</v>
      </c>
      <c r="AO394" s="59">
        <f>SUMPRODUCT(($AN$4:$AN$1113=AN394)*($AM$4:$AM$1113&gt;AM394))+1</f>
        <v>11</v>
      </c>
      <c r="AP394" s="11">
        <f>COUNTIF(AN:AN,AN394)</f>
        <v>268</v>
      </c>
      <c r="AQ394" s="60">
        <f t="shared" si="37"/>
        <v>0.041044776119403</v>
      </c>
      <c r="AR394" s="11">
        <f t="shared" si="38"/>
        <v>1.5</v>
      </c>
      <c r="AS394" s="61">
        <v>1200</v>
      </c>
      <c r="AT394" s="62">
        <f>VLOOKUP(F394,[9]毕教同事分值收集!B:Y,24,0)</f>
        <v>21</v>
      </c>
      <c r="AU394" s="63">
        <f t="shared" si="39"/>
        <v>1800</v>
      </c>
      <c r="AV394" s="63">
        <f t="shared" si="40"/>
        <v>1800</v>
      </c>
      <c r="AW394" s="63">
        <v>0</v>
      </c>
      <c r="AX394" s="63">
        <f t="shared" si="41"/>
        <v>1800</v>
      </c>
      <c r="AY394" s="65">
        <v>21</v>
      </c>
    </row>
    <row r="395" spans="1:51">
      <c r="A395" s="4"/>
      <c r="B395" s="4"/>
      <c r="C395" s="5" t="s">
        <v>110</v>
      </c>
      <c r="D395" s="6">
        <v>397</v>
      </c>
      <c r="E395" s="19" t="s">
        <v>550</v>
      </c>
      <c r="F395" s="8" t="str">
        <f>VLOOKUP(E395,[1]需科室上报名单!$A:$B,2,0)</f>
        <v>7AM197</v>
      </c>
      <c r="G395" s="6" t="str">
        <f>VLOOKUP(F395,[3]需科室上报名单!$B:$I,8,0)</f>
        <v>规培研究生</v>
      </c>
      <c r="H395" s="8" t="str">
        <f>VLOOKUP(F395,[3]需科室上报名单!$B:$D,3,0)</f>
        <v>内科</v>
      </c>
      <c r="I395" s="8" t="str">
        <f>VLOOKUP(F395,[3]需科室上报名单!$B:$F,5,0)</f>
        <v>2021年</v>
      </c>
      <c r="J395" s="31"/>
      <c r="K395" s="6" t="s">
        <v>106</v>
      </c>
      <c r="L395" s="6">
        <v>0</v>
      </c>
      <c r="M395" s="6">
        <v>0</v>
      </c>
      <c r="N395" s="6">
        <v>0</v>
      </c>
      <c r="O395" s="6">
        <v>160</v>
      </c>
      <c r="P395" s="30">
        <v>0</v>
      </c>
      <c r="Q395" s="30">
        <v>6</v>
      </c>
      <c r="R395" s="30">
        <v>4</v>
      </c>
      <c r="S395" s="30">
        <v>1</v>
      </c>
      <c r="T395" s="30">
        <v>0</v>
      </c>
      <c r="U395" s="43">
        <v>225</v>
      </c>
      <c r="V395" s="44">
        <f>VLOOKUP(F395,[9]毕教同事分值收集!B:X,23,0)</f>
        <v>100</v>
      </c>
      <c r="W395" s="44">
        <v>10</v>
      </c>
      <c r="X395" s="44">
        <v>20</v>
      </c>
      <c r="Y395" s="44">
        <v>60</v>
      </c>
      <c r="Z395" s="44">
        <v>60</v>
      </c>
      <c r="AA395" s="53">
        <v>20</v>
      </c>
      <c r="AB395" s="54">
        <f>VLOOKUP(F395,[9]毕教同事分值收集!B:R,17,0)</f>
        <v>100</v>
      </c>
      <c r="AC395" s="54">
        <f>VLOOKUP(F395,[9]毕教同事分值收集!B:T,19,0)</f>
        <v>150</v>
      </c>
      <c r="AD395" s="54">
        <f>VLOOKUP(F395,[9]毕教同事分值收集!B:V,21,0)</f>
        <v>100</v>
      </c>
      <c r="AE395" s="54">
        <f>VLOOKUP(F395,[9]毕教同事分值收集!B:Q,16,0)</f>
        <v>0</v>
      </c>
      <c r="AF395" s="54">
        <f>VLOOKUP(F395,[9]毕教同事分值收集!B:P,15,0)</f>
        <v>0</v>
      </c>
      <c r="AG395" s="54">
        <f>VLOOKUP(F395,[6]毕教同事分值收集!$B:$M,12,0)</f>
        <v>0</v>
      </c>
      <c r="AH395" s="54">
        <v>0</v>
      </c>
      <c r="AI395" s="54">
        <v>0</v>
      </c>
      <c r="AJ395" s="54">
        <v>0</v>
      </c>
      <c r="AK395" s="54">
        <v>0</v>
      </c>
      <c r="AL395" s="54">
        <v>0</v>
      </c>
      <c r="AM395" s="58">
        <f t="shared" si="36"/>
        <v>1005</v>
      </c>
      <c r="AN395" s="54" t="str">
        <f>VLOOKUP(H395,'[2]最终 公布版'!$F:$AL,33,0)</f>
        <v>内科</v>
      </c>
      <c r="AO395" s="59">
        <f>SUMPRODUCT(($AN$4:$AN$1113=AN395)*($AM$4:$AM$1113&gt;AM395))+1</f>
        <v>12</v>
      </c>
      <c r="AP395" s="11">
        <f>COUNTIF(AN:AN,AN395)</f>
        <v>268</v>
      </c>
      <c r="AQ395" s="60">
        <f t="shared" si="37"/>
        <v>0.0447761194029851</v>
      </c>
      <c r="AR395" s="11">
        <f t="shared" si="38"/>
        <v>1.5</v>
      </c>
      <c r="AS395" s="61">
        <v>1200</v>
      </c>
      <c r="AT395" s="62">
        <f>VLOOKUP(F395,[9]毕教同事分值收集!B:Y,24,0)</f>
        <v>21</v>
      </c>
      <c r="AU395" s="63">
        <f t="shared" si="39"/>
        <v>1800</v>
      </c>
      <c r="AV395" s="63">
        <f t="shared" si="40"/>
        <v>1800</v>
      </c>
      <c r="AW395" s="63">
        <v>0</v>
      </c>
      <c r="AX395" s="63">
        <f t="shared" si="41"/>
        <v>1800</v>
      </c>
      <c r="AY395" s="65">
        <v>21</v>
      </c>
    </row>
    <row r="396" spans="1:51">
      <c r="A396" s="4"/>
      <c r="B396" s="4"/>
      <c r="C396" s="5" t="s">
        <v>133</v>
      </c>
      <c r="D396" s="6">
        <v>399</v>
      </c>
      <c r="E396" s="6" t="s">
        <v>551</v>
      </c>
      <c r="F396" s="8" t="str">
        <f>VLOOKUP(E396,[1]需科室上报名单!$A:$B,2,0)</f>
        <v>7AM163</v>
      </c>
      <c r="G396" s="6" t="str">
        <f>VLOOKUP(F396,[3]需科室上报名单!$B:$I,8,0)</f>
        <v>规培研究生</v>
      </c>
      <c r="H396" s="6" t="s">
        <v>552</v>
      </c>
      <c r="I396" s="8" t="str">
        <f>VLOOKUP(F396,[3]需科室上报名单!$B:$F,5,0)</f>
        <v>2021年</v>
      </c>
      <c r="J396" s="29"/>
      <c r="K396" s="6" t="s">
        <v>106</v>
      </c>
      <c r="L396" s="6">
        <v>0</v>
      </c>
      <c r="M396" s="6">
        <v>0</v>
      </c>
      <c r="N396" s="6">
        <v>0</v>
      </c>
      <c r="O396" s="6">
        <v>160</v>
      </c>
      <c r="P396" s="30">
        <v>0</v>
      </c>
      <c r="Q396" s="30">
        <v>2</v>
      </c>
      <c r="R396" s="30">
        <v>4</v>
      </c>
      <c r="S396" s="30">
        <v>0</v>
      </c>
      <c r="T396" s="30">
        <v>0</v>
      </c>
      <c r="U396" s="43">
        <v>120</v>
      </c>
      <c r="V396" s="44">
        <f>VLOOKUP(F396,[9]毕教同事分值收集!B:X,23,0)</f>
        <v>100</v>
      </c>
      <c r="W396" s="44">
        <v>10</v>
      </c>
      <c r="X396" s="44">
        <v>80</v>
      </c>
      <c r="Y396" s="44">
        <v>60</v>
      </c>
      <c r="Z396" s="44">
        <v>60</v>
      </c>
      <c r="AA396" s="53">
        <v>60</v>
      </c>
      <c r="AB396" s="54">
        <f>VLOOKUP(F396,[9]毕教同事分值收集!B:R,17,0)</f>
        <v>100</v>
      </c>
      <c r="AC396" s="54">
        <f>VLOOKUP(F396,[9]毕教同事分值收集!B:T,19,0)</f>
        <v>150</v>
      </c>
      <c r="AD396" s="54">
        <f>VLOOKUP(F396,[9]毕教同事分值收集!B:V,21,0)</f>
        <v>100</v>
      </c>
      <c r="AE396" s="54">
        <f>VLOOKUP(F396,[9]毕教同事分值收集!B:Q,16,0)</f>
        <v>0</v>
      </c>
      <c r="AF396" s="54">
        <f>VLOOKUP(F396,[9]毕教同事分值收集!B:P,15,0)</f>
        <v>0</v>
      </c>
      <c r="AG396" s="54">
        <f>VLOOKUP(F396,[6]毕教同事分值收集!$B:$M,12,0)</f>
        <v>0</v>
      </c>
      <c r="AH396" s="54">
        <v>0</v>
      </c>
      <c r="AI396" s="54">
        <v>0</v>
      </c>
      <c r="AJ396" s="54">
        <v>0</v>
      </c>
      <c r="AK396" s="54">
        <v>0</v>
      </c>
      <c r="AL396" s="54">
        <v>0</v>
      </c>
      <c r="AM396" s="58">
        <f t="shared" si="36"/>
        <v>1000</v>
      </c>
      <c r="AN396" s="54" t="str">
        <f>VLOOKUP(H396,'[2]最终 公布版'!$F:$AL,33,0)</f>
        <v>内科</v>
      </c>
      <c r="AO396" s="59">
        <f>SUMPRODUCT(($AN$4:$AN$1113=AN396)*($AM$4:$AM$1113&gt;AM396))+1</f>
        <v>13</v>
      </c>
      <c r="AP396" s="11">
        <f>COUNTIF(AN:AN,AN396)</f>
        <v>268</v>
      </c>
      <c r="AQ396" s="60">
        <f t="shared" si="37"/>
        <v>0.0485074626865672</v>
      </c>
      <c r="AR396" s="11">
        <f t="shared" si="38"/>
        <v>1.5</v>
      </c>
      <c r="AS396" s="61">
        <v>1200</v>
      </c>
      <c r="AT396" s="62">
        <f>VLOOKUP(F396,[9]毕教同事分值收集!B:Y,24,0)</f>
        <v>21</v>
      </c>
      <c r="AU396" s="63">
        <f t="shared" si="39"/>
        <v>1800</v>
      </c>
      <c r="AV396" s="63">
        <f t="shared" si="40"/>
        <v>1800</v>
      </c>
      <c r="AW396" s="63">
        <v>0</v>
      </c>
      <c r="AX396" s="63">
        <f t="shared" si="41"/>
        <v>1800</v>
      </c>
      <c r="AY396" s="65">
        <v>21</v>
      </c>
    </row>
    <row r="397" ht="16.5" spans="1:51">
      <c r="A397" s="4"/>
      <c r="B397" s="4"/>
      <c r="C397" s="5" t="s">
        <v>336</v>
      </c>
      <c r="D397" s="6">
        <v>401</v>
      </c>
      <c r="E397" s="106" t="s">
        <v>553</v>
      </c>
      <c r="F397" s="8" t="str">
        <f>VLOOKUP(E397,[1]需科室上报名单!$A:$B,2,0)</f>
        <v>7AM175</v>
      </c>
      <c r="G397" s="6" t="str">
        <f>VLOOKUP(F397,[3]需科室上报名单!$B:$I,8,0)</f>
        <v>规培研究生</v>
      </c>
      <c r="H397" s="8" t="str">
        <f>VLOOKUP(F397,[3]需科室上报名单!$B:$D,3,0)</f>
        <v>内科</v>
      </c>
      <c r="I397" s="8" t="str">
        <f>VLOOKUP(F397,[3]需科室上报名单!$B:$F,5,0)</f>
        <v>2021年</v>
      </c>
      <c r="J397" s="124"/>
      <c r="K397" s="6" t="s">
        <v>106</v>
      </c>
      <c r="L397" s="6">
        <v>0</v>
      </c>
      <c r="M397" s="6">
        <v>0</v>
      </c>
      <c r="N397" s="54">
        <v>0</v>
      </c>
      <c r="O397" s="6">
        <v>160</v>
      </c>
      <c r="P397" s="45">
        <v>0</v>
      </c>
      <c r="Q397" s="45">
        <v>3</v>
      </c>
      <c r="R397" s="45">
        <v>0</v>
      </c>
      <c r="S397" s="30">
        <v>1</v>
      </c>
      <c r="T397" s="30">
        <v>1</v>
      </c>
      <c r="U397" s="43">
        <v>110</v>
      </c>
      <c r="V397" s="44">
        <f>VLOOKUP(F397,[9]毕教同事分值收集!B:X,23,0)</f>
        <v>100</v>
      </c>
      <c r="W397" s="44">
        <v>10</v>
      </c>
      <c r="X397" s="44">
        <v>80</v>
      </c>
      <c r="Y397" s="44">
        <v>60</v>
      </c>
      <c r="Z397" s="44">
        <v>60</v>
      </c>
      <c r="AA397" s="53">
        <v>40</v>
      </c>
      <c r="AB397" s="54">
        <f>VLOOKUP(F397,[9]毕教同事分值收集!B:R,17,0)</f>
        <v>100</v>
      </c>
      <c r="AC397" s="54">
        <f>VLOOKUP(F397,[9]毕教同事分值收集!B:T,19,0)</f>
        <v>150</v>
      </c>
      <c r="AD397" s="54">
        <f>VLOOKUP(F397,[9]毕教同事分值收集!B:V,21,0)</f>
        <v>100</v>
      </c>
      <c r="AE397" s="54">
        <f>VLOOKUP(F397,[9]毕教同事分值收集!B:Q,16,0)</f>
        <v>0</v>
      </c>
      <c r="AF397" s="54">
        <f>VLOOKUP(F397,[9]毕教同事分值收集!B:P,15,0)</f>
        <v>20</v>
      </c>
      <c r="AG397" s="54">
        <f>VLOOKUP(F397,[6]毕教同事分值收集!$B:$M,12,0)</f>
        <v>0</v>
      </c>
      <c r="AH397" s="54">
        <v>0</v>
      </c>
      <c r="AI397" s="54">
        <v>0</v>
      </c>
      <c r="AJ397" s="54">
        <v>0</v>
      </c>
      <c r="AK397" s="54">
        <v>0</v>
      </c>
      <c r="AL397" s="54">
        <v>0</v>
      </c>
      <c r="AM397" s="58">
        <f t="shared" si="36"/>
        <v>990</v>
      </c>
      <c r="AN397" s="54" t="str">
        <f>VLOOKUP(H397,'[2]最终 公布版'!$F:$AL,33,0)</f>
        <v>内科</v>
      </c>
      <c r="AO397" s="59">
        <f>SUMPRODUCT(($AN$4:$AN$1113=AN397)*($AM$4:$AM$1113&gt;AM397))+1</f>
        <v>14</v>
      </c>
      <c r="AP397" s="11">
        <f>COUNTIF(AN:AN,AN397)</f>
        <v>268</v>
      </c>
      <c r="AQ397" s="60">
        <f t="shared" si="37"/>
        <v>0.0522388059701493</v>
      </c>
      <c r="AR397" s="11">
        <f t="shared" si="38"/>
        <v>1.5</v>
      </c>
      <c r="AS397" s="61">
        <v>1200</v>
      </c>
      <c r="AT397" s="62">
        <f>VLOOKUP(F397,[9]毕教同事分值收集!B:Y,24,0)</f>
        <v>21</v>
      </c>
      <c r="AU397" s="63">
        <f t="shared" si="39"/>
        <v>1800</v>
      </c>
      <c r="AV397" s="63">
        <f t="shared" si="40"/>
        <v>1800</v>
      </c>
      <c r="AW397" s="63">
        <v>0</v>
      </c>
      <c r="AX397" s="63">
        <f t="shared" si="41"/>
        <v>1800</v>
      </c>
      <c r="AY397" s="65">
        <v>21</v>
      </c>
    </row>
    <row r="398" spans="1:51">
      <c r="A398" s="4"/>
      <c r="B398" s="4"/>
      <c r="C398" s="5" t="s">
        <v>133</v>
      </c>
      <c r="D398" s="6">
        <v>390</v>
      </c>
      <c r="E398" s="6" t="s">
        <v>554</v>
      </c>
      <c r="F398" s="8" t="str">
        <f>VLOOKUP(E398,[1]需科室上报名单!$A:$B,2,0)</f>
        <v>7AM210</v>
      </c>
      <c r="G398" s="6" t="str">
        <f>VLOOKUP(F398,[3]需科室上报名单!$B:$I,8,0)</f>
        <v>规培研究生</v>
      </c>
      <c r="H398" s="6" t="s">
        <v>552</v>
      </c>
      <c r="I398" s="8" t="str">
        <f>VLOOKUP(F398,[3]需科室上报名单!$B:$F,5,0)</f>
        <v>2021年</v>
      </c>
      <c r="J398" s="29"/>
      <c r="K398" s="6" t="s">
        <v>106</v>
      </c>
      <c r="L398" s="6">
        <v>0</v>
      </c>
      <c r="M398" s="6">
        <v>0</v>
      </c>
      <c r="N398" s="6">
        <v>0</v>
      </c>
      <c r="O398" s="6">
        <v>160</v>
      </c>
      <c r="P398" s="30">
        <v>0</v>
      </c>
      <c r="Q398" s="30">
        <v>2</v>
      </c>
      <c r="R398" s="30">
        <v>4</v>
      </c>
      <c r="S398" s="30">
        <v>1</v>
      </c>
      <c r="T398" s="30">
        <v>0</v>
      </c>
      <c r="U398" s="43">
        <v>145</v>
      </c>
      <c r="V398" s="44">
        <f>VLOOKUP(F398,[9]毕教同事分值收集!B:X,23,0)</f>
        <v>100</v>
      </c>
      <c r="W398" s="44">
        <v>10</v>
      </c>
      <c r="X398" s="44">
        <v>80</v>
      </c>
      <c r="Y398" s="44">
        <v>60</v>
      </c>
      <c r="Z398" s="44">
        <v>60</v>
      </c>
      <c r="AA398" s="53">
        <v>60</v>
      </c>
      <c r="AB398" s="54">
        <f>VLOOKUP(F398,[9]毕教同事分值收集!B:R,17,0)</f>
        <v>100</v>
      </c>
      <c r="AC398" s="54">
        <f>VLOOKUP(F398,[9]毕教同事分值收集!B:T,19,0)</f>
        <v>150</v>
      </c>
      <c r="AD398" s="54">
        <f>VLOOKUP(F398,[9]毕教同事分值收集!B:V,21,0)</f>
        <v>100</v>
      </c>
      <c r="AE398" s="54">
        <f>VLOOKUP(F398,[9]毕教同事分值收集!B:Q,16,0)</f>
        <v>0</v>
      </c>
      <c r="AF398" s="54">
        <f>VLOOKUP(F398,[9]毕教同事分值收集!B:P,15,0)</f>
        <v>0</v>
      </c>
      <c r="AG398" s="54">
        <f>VLOOKUP(F398,[6]毕教同事分值收集!$B:$M,12,0)</f>
        <v>-40</v>
      </c>
      <c r="AH398" s="54">
        <v>0</v>
      </c>
      <c r="AI398" s="54">
        <v>0</v>
      </c>
      <c r="AJ398" s="54">
        <v>0</v>
      </c>
      <c r="AK398" s="54">
        <v>0</v>
      </c>
      <c r="AL398" s="54">
        <v>0</v>
      </c>
      <c r="AM398" s="58">
        <f t="shared" si="36"/>
        <v>985</v>
      </c>
      <c r="AN398" s="54" t="str">
        <f>VLOOKUP(H398,'[2]最终 公布版'!$F:$AL,33,0)</f>
        <v>内科</v>
      </c>
      <c r="AO398" s="59">
        <f>SUMPRODUCT(($AN$4:$AN$1113=AN398)*($AM$4:$AM$1113&gt;AM398))+1</f>
        <v>15</v>
      </c>
      <c r="AP398" s="11">
        <f>COUNTIF(AN:AN,AN398)</f>
        <v>268</v>
      </c>
      <c r="AQ398" s="60">
        <f t="shared" si="37"/>
        <v>0.0559701492537313</v>
      </c>
      <c r="AR398" s="11">
        <f t="shared" si="38"/>
        <v>1.5</v>
      </c>
      <c r="AS398" s="61">
        <v>1200</v>
      </c>
      <c r="AT398" s="62">
        <f>VLOOKUP(F398,[9]毕教同事分值收集!B:Y,24,0)</f>
        <v>21</v>
      </c>
      <c r="AU398" s="63">
        <f t="shared" si="39"/>
        <v>1800</v>
      </c>
      <c r="AV398" s="63">
        <f t="shared" si="40"/>
        <v>1800</v>
      </c>
      <c r="AW398" s="63">
        <v>0</v>
      </c>
      <c r="AX398" s="63">
        <f t="shared" si="41"/>
        <v>1800</v>
      </c>
      <c r="AY398" s="65">
        <v>21</v>
      </c>
    </row>
    <row r="399" spans="1:51">
      <c r="A399" s="4"/>
      <c r="B399" s="4"/>
      <c r="C399" s="5" t="s">
        <v>110</v>
      </c>
      <c r="D399" s="6">
        <v>396</v>
      </c>
      <c r="E399" s="19" t="s">
        <v>555</v>
      </c>
      <c r="F399" s="8" t="str">
        <f>VLOOKUP(E399,[1]需科室上报名单!$A:$B,2,0)</f>
        <v>7AM182</v>
      </c>
      <c r="G399" s="6" t="str">
        <f>VLOOKUP(F399,[3]需科室上报名单!$B:$I,8,0)</f>
        <v>规培研究生</v>
      </c>
      <c r="H399" s="8" t="str">
        <f>VLOOKUP(F399,[3]需科室上报名单!$B:$D,3,0)</f>
        <v>内科</v>
      </c>
      <c r="I399" s="8" t="str">
        <f>VLOOKUP(F399,[3]需科室上报名单!$B:$F,5,0)</f>
        <v>2021年</v>
      </c>
      <c r="J399" s="31"/>
      <c r="K399" s="6" t="s">
        <v>106</v>
      </c>
      <c r="L399" s="6">
        <v>0</v>
      </c>
      <c r="M399" s="6">
        <v>0</v>
      </c>
      <c r="N399" s="6">
        <v>0</v>
      </c>
      <c r="O399" s="6">
        <v>160</v>
      </c>
      <c r="P399" s="30">
        <v>0</v>
      </c>
      <c r="Q399" s="30">
        <v>6</v>
      </c>
      <c r="R399" s="30">
        <v>4</v>
      </c>
      <c r="S399" s="30">
        <v>1</v>
      </c>
      <c r="T399" s="30">
        <v>0</v>
      </c>
      <c r="U399" s="43">
        <v>225</v>
      </c>
      <c r="V399" s="44">
        <f>VLOOKUP(F399,[9]毕教同事分值收集!B:X,23,0)</f>
        <v>100</v>
      </c>
      <c r="W399" s="44">
        <v>10</v>
      </c>
      <c r="X399" s="44">
        <v>20</v>
      </c>
      <c r="Y399" s="44">
        <v>60</v>
      </c>
      <c r="Z399" s="44">
        <v>60</v>
      </c>
      <c r="AA399" s="53">
        <v>20</v>
      </c>
      <c r="AB399" s="54">
        <f>VLOOKUP(F399,[9]毕教同事分值收集!B:R,17,0)</f>
        <v>100</v>
      </c>
      <c r="AC399" s="54">
        <f>VLOOKUP(F399,[9]毕教同事分值收集!B:T,19,0)</f>
        <v>150</v>
      </c>
      <c r="AD399" s="54">
        <f>VLOOKUP(F399,[9]毕教同事分值收集!B:V,21,0)</f>
        <v>100</v>
      </c>
      <c r="AE399" s="54">
        <f>VLOOKUP(F399,[9]毕教同事分值收集!B:Q,16,0)</f>
        <v>0</v>
      </c>
      <c r="AF399" s="54">
        <f>VLOOKUP(F399,[9]毕教同事分值收集!B:P,15,0)</f>
        <v>0</v>
      </c>
      <c r="AG399" s="54">
        <f>VLOOKUP(F399,[6]毕教同事分值收集!$B:$M,12,0)</f>
        <v>-20</v>
      </c>
      <c r="AH399" s="54">
        <v>0</v>
      </c>
      <c r="AI399" s="54">
        <v>0</v>
      </c>
      <c r="AJ399" s="54">
        <v>0</v>
      </c>
      <c r="AK399" s="54">
        <v>0</v>
      </c>
      <c r="AL399" s="54">
        <v>0</v>
      </c>
      <c r="AM399" s="58">
        <f t="shared" si="36"/>
        <v>985</v>
      </c>
      <c r="AN399" s="54" t="str">
        <f>VLOOKUP(H399,'[2]最终 公布版'!$F:$AL,33,0)</f>
        <v>内科</v>
      </c>
      <c r="AO399" s="59">
        <f>SUMPRODUCT(($AN$4:$AN$1113=AN399)*($AM$4:$AM$1113&gt;AM399))+1</f>
        <v>15</v>
      </c>
      <c r="AP399" s="11">
        <f>COUNTIF(AN:AN,AN399)</f>
        <v>268</v>
      </c>
      <c r="AQ399" s="60">
        <f t="shared" si="37"/>
        <v>0.0559701492537313</v>
      </c>
      <c r="AR399" s="11">
        <f t="shared" si="38"/>
        <v>1.5</v>
      </c>
      <c r="AS399" s="61">
        <v>1200</v>
      </c>
      <c r="AT399" s="62">
        <f>VLOOKUP(F399,[9]毕教同事分值收集!B:Y,24,0)</f>
        <v>21</v>
      </c>
      <c r="AU399" s="63">
        <f t="shared" si="39"/>
        <v>1800</v>
      </c>
      <c r="AV399" s="63">
        <f t="shared" si="40"/>
        <v>1800</v>
      </c>
      <c r="AW399" s="63">
        <v>0</v>
      </c>
      <c r="AX399" s="63">
        <f t="shared" si="41"/>
        <v>1800</v>
      </c>
      <c r="AY399" s="65">
        <v>21</v>
      </c>
    </row>
    <row r="400" spans="1:51">
      <c r="A400" s="4"/>
      <c r="B400" s="4"/>
      <c r="C400" s="5" t="s">
        <v>201</v>
      </c>
      <c r="D400" s="6">
        <v>386</v>
      </c>
      <c r="E400" s="66" t="s">
        <v>556</v>
      </c>
      <c r="F400" s="8">
        <f>VLOOKUP(E400,[1]需科室上报名单!$A:$B,2,0)</f>
        <v>621010</v>
      </c>
      <c r="G400" s="6" t="s">
        <v>104</v>
      </c>
      <c r="H400" s="8" t="str">
        <f>VLOOKUP(F400,[3]需科室上报名单!$B:$D,3,0)</f>
        <v>内科</v>
      </c>
      <c r="I400" s="8" t="str">
        <f>VLOOKUP(F400,[3]需科室上报名单!$B:$F,5,0)</f>
        <v>2021年</v>
      </c>
      <c r="J400" s="72"/>
      <c r="K400" s="6" t="s">
        <v>106</v>
      </c>
      <c r="L400" s="48">
        <v>0</v>
      </c>
      <c r="M400" s="48">
        <v>0</v>
      </c>
      <c r="N400" s="48">
        <v>0</v>
      </c>
      <c r="O400" s="48">
        <v>160</v>
      </c>
      <c r="P400" s="48" t="s">
        <v>203</v>
      </c>
      <c r="Q400" s="48" t="s">
        <v>541</v>
      </c>
      <c r="R400" s="48" t="s">
        <v>547</v>
      </c>
      <c r="S400" s="48" t="s">
        <v>203</v>
      </c>
      <c r="T400" s="48" t="s">
        <v>203</v>
      </c>
      <c r="U400" s="77">
        <v>100</v>
      </c>
      <c r="V400" s="44">
        <f>VLOOKUP(F400,[9]毕教同事分值收集!B:X,23,0)</f>
        <v>100</v>
      </c>
      <c r="W400" s="78">
        <v>10</v>
      </c>
      <c r="X400" s="78">
        <v>80</v>
      </c>
      <c r="Y400" s="78">
        <v>120</v>
      </c>
      <c r="Z400" s="78">
        <v>120</v>
      </c>
      <c r="AA400" s="83">
        <v>0</v>
      </c>
      <c r="AB400" s="54">
        <f>VLOOKUP(F400,[9]毕教同事分值收集!B:R,17,0)</f>
        <v>100</v>
      </c>
      <c r="AC400" s="54">
        <f>VLOOKUP(F400,[9]毕教同事分值收集!B:T,19,0)</f>
        <v>150</v>
      </c>
      <c r="AD400" s="54">
        <f>VLOOKUP(F400,[9]毕教同事分值收集!B:V,21,0)</f>
        <v>100</v>
      </c>
      <c r="AE400" s="54">
        <f>VLOOKUP(F400,[9]毕教同事分值收集!B:Q,16,0)</f>
        <v>0</v>
      </c>
      <c r="AF400" s="54">
        <f>VLOOKUP(F400,[9]毕教同事分值收集!B:P,15,0)</f>
        <v>0</v>
      </c>
      <c r="AG400" s="54">
        <f>VLOOKUP(F400,[6]毕教同事分值收集!$B:$M,12,0)</f>
        <v>-60</v>
      </c>
      <c r="AH400" s="54">
        <v>0</v>
      </c>
      <c r="AI400" s="54">
        <v>0</v>
      </c>
      <c r="AJ400" s="54">
        <v>0</v>
      </c>
      <c r="AK400" s="54">
        <v>0</v>
      </c>
      <c r="AL400" s="54">
        <v>0</v>
      </c>
      <c r="AM400" s="58">
        <f t="shared" si="36"/>
        <v>980</v>
      </c>
      <c r="AN400" s="54" t="str">
        <f>VLOOKUP(H400,'[2]最终 公布版'!$F:$AL,33,0)</f>
        <v>内科</v>
      </c>
      <c r="AO400" s="59">
        <f>SUMPRODUCT(($AN$4:$AN$1113=AN400)*($AM$4:$AM$1113&gt;AM400))+1</f>
        <v>17</v>
      </c>
      <c r="AP400" s="11">
        <f>COUNTIF(AN:AN,AN400)</f>
        <v>268</v>
      </c>
      <c r="AQ400" s="60">
        <f t="shared" si="37"/>
        <v>0.0634328358208955</v>
      </c>
      <c r="AR400" s="11">
        <f t="shared" si="38"/>
        <v>1.5</v>
      </c>
      <c r="AS400" s="61">
        <v>1200</v>
      </c>
      <c r="AT400" s="62">
        <f>VLOOKUP(F400,[9]毕教同事分值收集!B:Y,24,0)</f>
        <v>21</v>
      </c>
      <c r="AU400" s="63">
        <f t="shared" si="39"/>
        <v>1800</v>
      </c>
      <c r="AV400" s="63">
        <f t="shared" si="40"/>
        <v>1800</v>
      </c>
      <c r="AW400" s="63">
        <v>0</v>
      </c>
      <c r="AX400" s="63">
        <f t="shared" si="41"/>
        <v>1800</v>
      </c>
      <c r="AY400" s="65">
        <v>21</v>
      </c>
    </row>
    <row r="401" spans="1:51">
      <c r="A401" s="4"/>
      <c r="B401" s="4"/>
      <c r="C401" s="5" t="s">
        <v>110</v>
      </c>
      <c r="D401" s="6">
        <v>388</v>
      </c>
      <c r="E401" s="7" t="s">
        <v>557</v>
      </c>
      <c r="F401" s="8" t="str">
        <f>VLOOKUP(E401,[1]需科室上报名单!$A:$B,2,0)</f>
        <v>727L88</v>
      </c>
      <c r="G401" s="6" t="s">
        <v>104</v>
      </c>
      <c r="H401" s="8" t="str">
        <f>VLOOKUP(F401,[3]需科室上报名单!$B:$D,3,0)</f>
        <v>内科</v>
      </c>
      <c r="I401" s="8" t="str">
        <f>VLOOKUP(F401,[3]需科室上报名单!$B:$F,5,0)</f>
        <v>2021年</v>
      </c>
      <c r="J401" s="31"/>
      <c r="K401" s="6" t="s">
        <v>106</v>
      </c>
      <c r="L401" s="6">
        <v>0</v>
      </c>
      <c r="M401" s="6">
        <v>0</v>
      </c>
      <c r="N401" s="6">
        <v>0</v>
      </c>
      <c r="O401" s="6">
        <v>160</v>
      </c>
      <c r="P401" s="30">
        <v>0</v>
      </c>
      <c r="Q401" s="30">
        <v>7</v>
      </c>
      <c r="R401" s="30">
        <v>4</v>
      </c>
      <c r="S401" s="30">
        <v>0</v>
      </c>
      <c r="T401" s="30">
        <v>0</v>
      </c>
      <c r="U401" s="43">
        <v>220</v>
      </c>
      <c r="V401" s="44">
        <f>VLOOKUP(F401,[9]毕教同事分值收集!B:X,23,0)</f>
        <v>100</v>
      </c>
      <c r="W401" s="44">
        <v>10</v>
      </c>
      <c r="X401" s="44">
        <v>40</v>
      </c>
      <c r="Y401" s="44">
        <v>60</v>
      </c>
      <c r="Z401" s="44">
        <v>30</v>
      </c>
      <c r="AA401" s="53">
        <v>0</v>
      </c>
      <c r="AB401" s="54">
        <f>VLOOKUP(F401,[9]毕教同事分值收集!B:R,17,0)</f>
        <v>100</v>
      </c>
      <c r="AC401" s="54">
        <f>VLOOKUP(F401,[9]毕教同事分值收集!B:T,19,0)</f>
        <v>150</v>
      </c>
      <c r="AD401" s="54">
        <f>VLOOKUP(F401,[9]毕教同事分值收集!B:V,21,0)</f>
        <v>100</v>
      </c>
      <c r="AE401" s="54">
        <f>VLOOKUP(F401,[9]毕教同事分值收集!B:Q,16,0)</f>
        <v>0</v>
      </c>
      <c r="AF401" s="54">
        <f>VLOOKUP(F401,[9]毕教同事分值收集!B:P,15,0)</f>
        <v>60</v>
      </c>
      <c r="AG401" s="54">
        <f>VLOOKUP(F401,[6]毕教同事分值收集!$B:$M,12,0)</f>
        <v>-60</v>
      </c>
      <c r="AH401" s="54">
        <v>0</v>
      </c>
      <c r="AI401" s="54">
        <v>0</v>
      </c>
      <c r="AJ401" s="54">
        <v>0</v>
      </c>
      <c r="AK401" s="54">
        <v>0</v>
      </c>
      <c r="AL401" s="54">
        <v>0</v>
      </c>
      <c r="AM401" s="58">
        <f t="shared" si="36"/>
        <v>970</v>
      </c>
      <c r="AN401" s="54" t="str">
        <f>VLOOKUP(H401,'[2]最终 公布版'!$F:$AL,33,0)</f>
        <v>内科</v>
      </c>
      <c r="AO401" s="59">
        <f>SUMPRODUCT(($AN$4:$AN$1113=AN401)*($AM$4:$AM$1113&gt;AM401))+1</f>
        <v>18</v>
      </c>
      <c r="AP401" s="11">
        <f>COUNTIF(AN:AN,AN401)</f>
        <v>268</v>
      </c>
      <c r="AQ401" s="60">
        <f t="shared" si="37"/>
        <v>0.0671641791044776</v>
      </c>
      <c r="AR401" s="11">
        <f t="shared" si="38"/>
        <v>1.5</v>
      </c>
      <c r="AS401" s="61">
        <v>1200</v>
      </c>
      <c r="AT401" s="62">
        <f>VLOOKUP(F401,[9]毕教同事分值收集!B:Y,24,0)</f>
        <v>21</v>
      </c>
      <c r="AU401" s="63">
        <f t="shared" si="39"/>
        <v>1800</v>
      </c>
      <c r="AV401" s="63">
        <f t="shared" si="40"/>
        <v>1800</v>
      </c>
      <c r="AW401" s="63">
        <v>0</v>
      </c>
      <c r="AX401" s="63">
        <f t="shared" si="41"/>
        <v>1800</v>
      </c>
      <c r="AY401" s="65">
        <v>21</v>
      </c>
    </row>
    <row r="402" spans="1:51">
      <c r="A402" s="4"/>
      <c r="B402" s="4"/>
      <c r="C402" s="5" t="s">
        <v>318</v>
      </c>
      <c r="D402" s="6">
        <v>406</v>
      </c>
      <c r="E402" s="19" t="s">
        <v>558</v>
      </c>
      <c r="F402" s="8" t="str">
        <f>VLOOKUP(E402,[1]需科室上报名单!$A:$B,2,0)</f>
        <v>7AM357</v>
      </c>
      <c r="G402" s="6" t="str">
        <f>VLOOKUP(F402,[3]需科室上报名单!$B:$I,8,0)</f>
        <v>规培研究生</v>
      </c>
      <c r="H402" s="8" t="str">
        <f>VLOOKUP(F402,[3]需科室上报名单!$B:$D,3,0)</f>
        <v>内科</v>
      </c>
      <c r="I402" s="8" t="str">
        <f>VLOOKUP(F402,[3]需科室上报名单!$B:$F,5,0)</f>
        <v>2021年</v>
      </c>
      <c r="J402" s="31"/>
      <c r="K402" s="6" t="s">
        <v>106</v>
      </c>
      <c r="L402" s="6">
        <v>0</v>
      </c>
      <c r="M402" s="6">
        <v>0</v>
      </c>
      <c r="N402" s="6">
        <v>0</v>
      </c>
      <c r="O402" s="6">
        <v>160</v>
      </c>
      <c r="P402" s="30">
        <v>0</v>
      </c>
      <c r="Q402" s="101">
        <v>3</v>
      </c>
      <c r="R402" s="101">
        <v>1</v>
      </c>
      <c r="S402" s="101">
        <v>0</v>
      </c>
      <c r="T402" s="101">
        <v>1</v>
      </c>
      <c r="U402" s="43">
        <v>105</v>
      </c>
      <c r="V402" s="44">
        <f>VLOOKUP(F402,[9]毕教同事分值收集!B:X,23,0)</f>
        <v>100</v>
      </c>
      <c r="W402" s="44">
        <v>10</v>
      </c>
      <c r="X402" s="44">
        <v>40</v>
      </c>
      <c r="Y402" s="44">
        <v>60</v>
      </c>
      <c r="Z402" s="44">
        <v>60</v>
      </c>
      <c r="AA402" s="44">
        <v>80</v>
      </c>
      <c r="AB402" s="54">
        <f>VLOOKUP(F402,[9]毕教同事分值收集!B:R,17,0)</f>
        <v>100</v>
      </c>
      <c r="AC402" s="54">
        <f>VLOOKUP(F402,[9]毕教同事分值收集!B:T,19,0)</f>
        <v>150</v>
      </c>
      <c r="AD402" s="54">
        <f>VLOOKUP(F402,[9]毕教同事分值收集!B:V,21,0)</f>
        <v>100</v>
      </c>
      <c r="AE402" s="54">
        <f>VLOOKUP(F402,[9]毕教同事分值收集!B:Q,16,0)</f>
        <v>0</v>
      </c>
      <c r="AF402" s="54">
        <f>VLOOKUP(F402,[9]毕教同事分值收集!B:P,15,0)</f>
        <v>0</v>
      </c>
      <c r="AG402" s="54">
        <f>VLOOKUP(F402,[6]毕教同事分值收集!$B:$M,12,0)</f>
        <v>0</v>
      </c>
      <c r="AH402" s="54">
        <v>0</v>
      </c>
      <c r="AI402" s="54">
        <v>0</v>
      </c>
      <c r="AJ402" s="54">
        <v>0</v>
      </c>
      <c r="AK402" s="54">
        <v>0</v>
      </c>
      <c r="AL402" s="54">
        <v>0</v>
      </c>
      <c r="AM402" s="58">
        <f t="shared" si="36"/>
        <v>965</v>
      </c>
      <c r="AN402" s="54" t="str">
        <f>VLOOKUP(H402,'[2]最终 公布版'!$F:$AL,33,0)</f>
        <v>内科</v>
      </c>
      <c r="AO402" s="59">
        <f>SUMPRODUCT(($AN$4:$AN$1113=AN402)*($AM$4:$AM$1113&gt;AM402))+1</f>
        <v>19</v>
      </c>
      <c r="AP402" s="11">
        <f>COUNTIF(AN:AN,AN402)</f>
        <v>268</v>
      </c>
      <c r="AQ402" s="60">
        <f t="shared" si="37"/>
        <v>0.0708955223880597</v>
      </c>
      <c r="AR402" s="11">
        <f t="shared" si="38"/>
        <v>1.5</v>
      </c>
      <c r="AS402" s="61">
        <v>1200</v>
      </c>
      <c r="AT402" s="62">
        <f>VLOOKUP(F402,[9]毕教同事分值收集!B:Y,24,0)</f>
        <v>21</v>
      </c>
      <c r="AU402" s="63">
        <f t="shared" si="39"/>
        <v>1800</v>
      </c>
      <c r="AV402" s="63">
        <f t="shared" si="40"/>
        <v>1800</v>
      </c>
      <c r="AW402" s="63">
        <v>0</v>
      </c>
      <c r="AX402" s="63">
        <f t="shared" si="41"/>
        <v>1800</v>
      </c>
      <c r="AY402" s="65">
        <v>21</v>
      </c>
    </row>
    <row r="403" spans="1:51">
      <c r="A403" s="4"/>
      <c r="B403" s="4"/>
      <c r="C403" s="5" t="s">
        <v>110</v>
      </c>
      <c r="D403" s="6">
        <v>391</v>
      </c>
      <c r="E403" s="19" t="s">
        <v>559</v>
      </c>
      <c r="F403" s="8" t="str">
        <f>VLOOKUP(E403,[1]需科室上报名单!$A:$B,2,0)</f>
        <v>7AM162</v>
      </c>
      <c r="G403" s="6" t="str">
        <f>VLOOKUP(F403,[3]需科室上报名单!$B:$I,8,0)</f>
        <v>规培研究生</v>
      </c>
      <c r="H403" s="8" t="str">
        <f>VLOOKUP(F403,[3]需科室上报名单!$B:$D,3,0)</f>
        <v>内科</v>
      </c>
      <c r="I403" s="8" t="str">
        <f>VLOOKUP(F403,[3]需科室上报名单!$B:$F,5,0)</f>
        <v>2021年</v>
      </c>
      <c r="J403" s="31"/>
      <c r="K403" s="6" t="s">
        <v>106</v>
      </c>
      <c r="L403" s="6">
        <v>0</v>
      </c>
      <c r="M403" s="6">
        <v>0</v>
      </c>
      <c r="N403" s="6">
        <v>0</v>
      </c>
      <c r="O403" s="6">
        <v>160</v>
      </c>
      <c r="P403" s="30">
        <v>0</v>
      </c>
      <c r="Q403" s="30">
        <v>7</v>
      </c>
      <c r="R403" s="30">
        <v>4</v>
      </c>
      <c r="S403" s="30">
        <v>0</v>
      </c>
      <c r="T403" s="30">
        <v>0</v>
      </c>
      <c r="U403" s="43">
        <v>220</v>
      </c>
      <c r="V403" s="44">
        <f>VLOOKUP(F403,[9]毕教同事分值收集!B:X,23,0)</f>
        <v>100</v>
      </c>
      <c r="W403" s="44">
        <v>10</v>
      </c>
      <c r="X403" s="44">
        <v>40</v>
      </c>
      <c r="Y403" s="44">
        <v>60</v>
      </c>
      <c r="Z403" s="44">
        <v>60</v>
      </c>
      <c r="AA403" s="53">
        <v>20</v>
      </c>
      <c r="AB403" s="54">
        <f>VLOOKUP(F403,[9]毕教同事分值收集!B:R,17,0)</f>
        <v>100</v>
      </c>
      <c r="AC403" s="54">
        <f>VLOOKUP(F403,[9]毕教同事分值收集!B:T,19,0)</f>
        <v>150</v>
      </c>
      <c r="AD403" s="54">
        <f>VLOOKUP(F403,[9]毕教同事分值收集!B:V,21,0)</f>
        <v>100</v>
      </c>
      <c r="AE403" s="54">
        <f>VLOOKUP(F403,[9]毕教同事分值收集!B:Q,16,0)</f>
        <v>0</v>
      </c>
      <c r="AF403" s="54">
        <f>VLOOKUP(F403,[9]毕教同事分值收集!B:P,15,0)</f>
        <v>0</v>
      </c>
      <c r="AG403" s="54">
        <f>VLOOKUP(F403,[6]毕教同事分值收集!$B:$M,12,0)</f>
        <v>-60</v>
      </c>
      <c r="AH403" s="54">
        <v>0</v>
      </c>
      <c r="AI403" s="54">
        <v>0</v>
      </c>
      <c r="AJ403" s="54">
        <v>0</v>
      </c>
      <c r="AK403" s="54">
        <v>0</v>
      </c>
      <c r="AL403" s="54">
        <v>0</v>
      </c>
      <c r="AM403" s="58">
        <f t="shared" si="36"/>
        <v>960</v>
      </c>
      <c r="AN403" s="54" t="str">
        <f>VLOOKUP(H403,'[2]最终 公布版'!$F:$AL,33,0)</f>
        <v>内科</v>
      </c>
      <c r="AO403" s="59">
        <f>SUMPRODUCT(($AN$4:$AN$1113=AN403)*($AM$4:$AM$1113&gt;AM403))+1</f>
        <v>20</v>
      </c>
      <c r="AP403" s="11">
        <f>COUNTIF(AN:AN,AN403)</f>
        <v>268</v>
      </c>
      <c r="AQ403" s="60">
        <f t="shared" si="37"/>
        <v>0.0746268656716418</v>
      </c>
      <c r="AR403" s="11">
        <f t="shared" si="38"/>
        <v>1.5</v>
      </c>
      <c r="AS403" s="61">
        <v>1200</v>
      </c>
      <c r="AT403" s="62">
        <f>VLOOKUP(F403,[9]毕教同事分值收集!B:Y,24,0)</f>
        <v>21</v>
      </c>
      <c r="AU403" s="63">
        <f t="shared" si="39"/>
        <v>1800</v>
      </c>
      <c r="AV403" s="63">
        <f t="shared" si="40"/>
        <v>1800</v>
      </c>
      <c r="AW403" s="63">
        <v>0</v>
      </c>
      <c r="AX403" s="63">
        <f t="shared" si="41"/>
        <v>1800</v>
      </c>
      <c r="AY403" s="65">
        <v>21</v>
      </c>
    </row>
    <row r="404" spans="1:51">
      <c r="A404" s="4"/>
      <c r="B404" s="4"/>
      <c r="C404" s="5" t="s">
        <v>201</v>
      </c>
      <c r="D404" s="6">
        <v>392</v>
      </c>
      <c r="E404" s="66" t="s">
        <v>560</v>
      </c>
      <c r="F404" s="8" t="str">
        <f>VLOOKUP(E404,[1]需科室上报名单!$A:$B,2,0)</f>
        <v>7AK230</v>
      </c>
      <c r="G404" s="6" t="str">
        <f>VLOOKUP(F404,[3]需科室上报名单!$B:$I,8,0)</f>
        <v>规培研究生</v>
      </c>
      <c r="H404" s="8" t="str">
        <f>VLOOKUP(F404,[3]需科室上报名单!$B:$D,3,0)</f>
        <v>内科</v>
      </c>
      <c r="I404" s="8" t="str">
        <f>VLOOKUP(F404,[3]需科室上报名单!$B:$F,5,0)</f>
        <v>2020年</v>
      </c>
      <c r="J404" s="72"/>
      <c r="K404" s="6" t="s">
        <v>106</v>
      </c>
      <c r="L404" s="48">
        <v>0</v>
      </c>
      <c r="M404" s="48">
        <v>0</v>
      </c>
      <c r="N404" s="48">
        <v>0</v>
      </c>
      <c r="O404" s="48">
        <v>160</v>
      </c>
      <c r="P404" s="48" t="s">
        <v>203</v>
      </c>
      <c r="Q404" s="48" t="s">
        <v>561</v>
      </c>
      <c r="R404" s="48" t="s">
        <v>203</v>
      </c>
      <c r="S404" s="48" t="s">
        <v>547</v>
      </c>
      <c r="T404" s="48" t="s">
        <v>547</v>
      </c>
      <c r="U404" s="77">
        <v>110</v>
      </c>
      <c r="V404" s="44">
        <f>VLOOKUP(F404,[9]毕教同事分值收集!B:X,23,0)</f>
        <v>100</v>
      </c>
      <c r="W404" s="78">
        <v>10</v>
      </c>
      <c r="X404" s="78">
        <v>80</v>
      </c>
      <c r="Y404" s="78">
        <v>120</v>
      </c>
      <c r="Z404" s="78">
        <v>90</v>
      </c>
      <c r="AA404" s="83">
        <v>0</v>
      </c>
      <c r="AB404" s="54">
        <f>VLOOKUP(F404,[9]毕教同事分值收集!B:R,17,0)</f>
        <v>100</v>
      </c>
      <c r="AC404" s="54">
        <f>VLOOKUP(F404,[9]毕教同事分值收集!B:T,19,0)</f>
        <v>150</v>
      </c>
      <c r="AD404" s="54">
        <f>VLOOKUP(F404,[9]毕教同事分值收集!B:V,21,0)</f>
        <v>100</v>
      </c>
      <c r="AE404" s="54">
        <f>VLOOKUP(F404,[9]毕教同事分值收集!B:Q,16,0)</f>
        <v>0</v>
      </c>
      <c r="AF404" s="54">
        <f>VLOOKUP(F404,[9]毕教同事分值收集!B:P,15,0)</f>
        <v>0</v>
      </c>
      <c r="AG404" s="54">
        <f>VLOOKUP(F404,[6]毕教同事分值收集!$B:$M,12,0)</f>
        <v>-60</v>
      </c>
      <c r="AH404" s="54">
        <v>0</v>
      </c>
      <c r="AI404" s="54">
        <v>0</v>
      </c>
      <c r="AJ404" s="54">
        <v>0</v>
      </c>
      <c r="AK404" s="54">
        <v>0</v>
      </c>
      <c r="AL404" s="54">
        <v>0</v>
      </c>
      <c r="AM404" s="58">
        <f t="shared" si="36"/>
        <v>960</v>
      </c>
      <c r="AN404" s="54" t="str">
        <f>VLOOKUP(H404,'[2]最终 公布版'!$F:$AL,33,0)</f>
        <v>内科</v>
      </c>
      <c r="AO404" s="59">
        <f>SUMPRODUCT(($AN$4:$AN$1113=AN404)*($AM$4:$AM$1113&gt;AM404))+1</f>
        <v>20</v>
      </c>
      <c r="AP404" s="11">
        <f>COUNTIF(AN:AN,AN404)</f>
        <v>268</v>
      </c>
      <c r="AQ404" s="60">
        <f t="shared" si="37"/>
        <v>0.0746268656716418</v>
      </c>
      <c r="AR404" s="11">
        <f t="shared" si="38"/>
        <v>1.5</v>
      </c>
      <c r="AS404" s="61">
        <v>1200</v>
      </c>
      <c r="AT404" s="62">
        <f>VLOOKUP(F404,[9]毕教同事分值收集!B:Y,24,0)</f>
        <v>21</v>
      </c>
      <c r="AU404" s="63">
        <f t="shared" si="39"/>
        <v>1800</v>
      </c>
      <c r="AV404" s="63">
        <f t="shared" si="40"/>
        <v>1800</v>
      </c>
      <c r="AW404" s="63">
        <v>0</v>
      </c>
      <c r="AX404" s="63">
        <f t="shared" si="41"/>
        <v>1800</v>
      </c>
      <c r="AY404" s="65">
        <v>21</v>
      </c>
    </row>
    <row r="405" spans="1:51">
      <c r="A405" s="4"/>
      <c r="B405" s="4"/>
      <c r="C405" s="5" t="s">
        <v>201</v>
      </c>
      <c r="D405" s="6">
        <v>395</v>
      </c>
      <c r="E405" s="66" t="s">
        <v>562</v>
      </c>
      <c r="F405" s="8" t="str">
        <f>VLOOKUP(E405,[1]需科室上报名单!$A:$B,2,0)</f>
        <v>726L63</v>
      </c>
      <c r="G405" s="6" t="s">
        <v>104</v>
      </c>
      <c r="H405" s="8" t="str">
        <f>VLOOKUP(F405,[3]需科室上报名单!$B:$D,3,0)</f>
        <v>内科</v>
      </c>
      <c r="I405" s="8" t="str">
        <f>VLOOKUP(F405,[3]需科室上报名单!$B:$F,5,0)</f>
        <v>2020年</v>
      </c>
      <c r="J405" s="72"/>
      <c r="K405" s="6" t="s">
        <v>106</v>
      </c>
      <c r="L405" s="48">
        <v>0</v>
      </c>
      <c r="M405" s="48">
        <v>0</v>
      </c>
      <c r="N405" s="48">
        <v>0</v>
      </c>
      <c r="O405" s="48">
        <v>160</v>
      </c>
      <c r="P405" s="48" t="s">
        <v>203</v>
      </c>
      <c r="Q405" s="48" t="s">
        <v>561</v>
      </c>
      <c r="R405" s="48" t="s">
        <v>203</v>
      </c>
      <c r="S405" s="48" t="s">
        <v>547</v>
      </c>
      <c r="T405" s="48" t="s">
        <v>547</v>
      </c>
      <c r="U405" s="77">
        <v>110</v>
      </c>
      <c r="V405" s="44">
        <f>VLOOKUP(F405,[9]毕教同事分值收集!B:X,23,0)</f>
        <v>100</v>
      </c>
      <c r="W405" s="78">
        <v>10</v>
      </c>
      <c r="X405" s="78">
        <v>80</v>
      </c>
      <c r="Y405" s="78">
        <v>120</v>
      </c>
      <c r="Z405" s="78">
        <v>120</v>
      </c>
      <c r="AA405" s="83">
        <v>0</v>
      </c>
      <c r="AB405" s="54">
        <f>VLOOKUP(F405,[9]毕教同事分值收集!B:R,17,0)</f>
        <v>100</v>
      </c>
      <c r="AC405" s="54">
        <f>VLOOKUP(F405,[9]毕教同事分值收集!B:T,19,0)</f>
        <v>150</v>
      </c>
      <c r="AD405" s="54">
        <f>VLOOKUP(F405,[9]毕教同事分值收集!B:V,21,0)</f>
        <v>0</v>
      </c>
      <c r="AE405" s="54">
        <f>VLOOKUP(F405,[9]毕教同事分值收集!B:Q,16,0)</f>
        <v>0</v>
      </c>
      <c r="AF405" s="54">
        <f>VLOOKUP(F405,[9]毕教同事分值收集!B:P,15,0)</f>
        <v>60</v>
      </c>
      <c r="AG405" s="54">
        <f>VLOOKUP(F405,[6]毕教同事分值收集!$B:$M,12,0)</f>
        <v>-60</v>
      </c>
      <c r="AH405" s="54">
        <v>0</v>
      </c>
      <c r="AI405" s="54">
        <v>0</v>
      </c>
      <c r="AJ405" s="54">
        <v>0</v>
      </c>
      <c r="AK405" s="54">
        <v>0</v>
      </c>
      <c r="AL405" s="54">
        <v>0</v>
      </c>
      <c r="AM405" s="58">
        <f t="shared" si="36"/>
        <v>950</v>
      </c>
      <c r="AN405" s="54" t="str">
        <f>VLOOKUP(H405,'[2]最终 公布版'!$F:$AL,33,0)</f>
        <v>内科</v>
      </c>
      <c r="AO405" s="59">
        <f>SUMPRODUCT(($AN$4:$AN$1113=AN405)*($AM$4:$AM$1113&gt;AM405))+1</f>
        <v>22</v>
      </c>
      <c r="AP405" s="11">
        <f>COUNTIF(AN:AN,AN405)</f>
        <v>268</v>
      </c>
      <c r="AQ405" s="60">
        <f t="shared" si="37"/>
        <v>0.082089552238806</v>
      </c>
      <c r="AR405" s="11">
        <f t="shared" si="38"/>
        <v>1.5</v>
      </c>
      <c r="AS405" s="61">
        <v>1200</v>
      </c>
      <c r="AT405" s="62">
        <f>VLOOKUP(F405,[9]毕教同事分值收集!B:Y,24,0)</f>
        <v>21</v>
      </c>
      <c r="AU405" s="63">
        <f t="shared" si="39"/>
        <v>1800</v>
      </c>
      <c r="AV405" s="63">
        <f t="shared" si="40"/>
        <v>1800</v>
      </c>
      <c r="AW405" s="63">
        <v>0</v>
      </c>
      <c r="AX405" s="63">
        <f t="shared" si="41"/>
        <v>1800</v>
      </c>
      <c r="AY405" s="65">
        <v>21</v>
      </c>
    </row>
    <row r="406" ht="16.5" spans="1:51">
      <c r="A406" s="4"/>
      <c r="B406" s="4"/>
      <c r="C406" s="5" t="s">
        <v>336</v>
      </c>
      <c r="D406" s="6">
        <v>400</v>
      </c>
      <c r="E406" s="106" t="s">
        <v>563</v>
      </c>
      <c r="F406" s="8" t="str">
        <f>VLOOKUP(E406,[1]需科室上报名单!$A:$B,2,0)</f>
        <v>7AM198</v>
      </c>
      <c r="G406" s="6" t="str">
        <f>VLOOKUP(F406,[3]需科室上报名单!$B:$I,8,0)</f>
        <v>规培研究生</v>
      </c>
      <c r="H406" s="8" t="str">
        <f>VLOOKUP(F406,[3]需科室上报名单!$B:$D,3,0)</f>
        <v>内科</v>
      </c>
      <c r="I406" s="8" t="str">
        <f>VLOOKUP(F406,[3]需科室上报名单!$B:$F,5,0)</f>
        <v>2021年</v>
      </c>
      <c r="J406" s="29"/>
      <c r="K406" s="6" t="s">
        <v>106</v>
      </c>
      <c r="L406" s="6">
        <v>0</v>
      </c>
      <c r="M406" s="6">
        <v>0</v>
      </c>
      <c r="N406" s="6">
        <v>0</v>
      </c>
      <c r="O406" s="6">
        <v>160</v>
      </c>
      <c r="P406" s="30">
        <v>0</v>
      </c>
      <c r="Q406" s="30">
        <v>2</v>
      </c>
      <c r="R406" s="30">
        <v>1.5</v>
      </c>
      <c r="S406" s="30">
        <v>0</v>
      </c>
      <c r="T406" s="30">
        <v>0</v>
      </c>
      <c r="U406" s="43">
        <v>70</v>
      </c>
      <c r="V406" s="44">
        <f>VLOOKUP(F406,[9]毕教同事分值收集!B:X,23,0)</f>
        <v>100</v>
      </c>
      <c r="W406" s="44">
        <v>10</v>
      </c>
      <c r="X406" s="44">
        <v>80</v>
      </c>
      <c r="Y406" s="44">
        <v>60</v>
      </c>
      <c r="Z406" s="44">
        <v>60</v>
      </c>
      <c r="AA406" s="53">
        <v>40</v>
      </c>
      <c r="AB406" s="54">
        <f>VLOOKUP(F406,[9]毕教同事分值收集!B:R,17,0)</f>
        <v>100</v>
      </c>
      <c r="AC406" s="54">
        <f>VLOOKUP(F406,[9]毕教同事分值收集!B:T,19,0)</f>
        <v>150</v>
      </c>
      <c r="AD406" s="54">
        <f>VLOOKUP(F406,[9]毕教同事分值收集!B:V,21,0)</f>
        <v>100</v>
      </c>
      <c r="AE406" s="54">
        <f>VLOOKUP(F406,[9]毕教同事分值收集!B:Q,16,0)</f>
        <v>0</v>
      </c>
      <c r="AF406" s="54">
        <f>VLOOKUP(F406,[9]毕教同事分值收集!B:P,15,0)</f>
        <v>60</v>
      </c>
      <c r="AG406" s="54">
        <f>VLOOKUP(F406,[6]毕教同事分值收集!$B:$M,12,0)</f>
        <v>-40</v>
      </c>
      <c r="AH406" s="54">
        <v>0</v>
      </c>
      <c r="AI406" s="54">
        <v>0</v>
      </c>
      <c r="AJ406" s="54">
        <v>0</v>
      </c>
      <c r="AK406" s="54">
        <v>0</v>
      </c>
      <c r="AL406" s="54">
        <v>0</v>
      </c>
      <c r="AM406" s="58">
        <f t="shared" si="36"/>
        <v>950</v>
      </c>
      <c r="AN406" s="54" t="str">
        <f>VLOOKUP(H406,'[2]最终 公布版'!$F:$AL,33,0)</f>
        <v>内科</v>
      </c>
      <c r="AO406" s="59">
        <f>SUMPRODUCT(($AN$4:$AN$1113=AN406)*($AM$4:$AM$1113&gt;AM406))+1</f>
        <v>22</v>
      </c>
      <c r="AP406" s="11">
        <f>COUNTIF(AN:AN,AN406)</f>
        <v>268</v>
      </c>
      <c r="AQ406" s="60">
        <f t="shared" si="37"/>
        <v>0.082089552238806</v>
      </c>
      <c r="AR406" s="11">
        <f t="shared" si="38"/>
        <v>1.5</v>
      </c>
      <c r="AS406" s="61">
        <v>1200</v>
      </c>
      <c r="AT406" s="62">
        <f>VLOOKUP(F406,[9]毕教同事分值收集!B:Y,24,0)</f>
        <v>21</v>
      </c>
      <c r="AU406" s="63">
        <f t="shared" si="39"/>
        <v>1800</v>
      </c>
      <c r="AV406" s="63">
        <f t="shared" si="40"/>
        <v>1800</v>
      </c>
      <c r="AW406" s="63">
        <v>0</v>
      </c>
      <c r="AX406" s="63">
        <f t="shared" si="41"/>
        <v>1800</v>
      </c>
      <c r="AY406" s="65">
        <v>21</v>
      </c>
    </row>
    <row r="407" spans="1:51">
      <c r="A407" s="4"/>
      <c r="B407" s="4"/>
      <c r="C407" s="5" t="s">
        <v>201</v>
      </c>
      <c r="D407" s="6">
        <v>408</v>
      </c>
      <c r="E407" s="66" t="s">
        <v>564</v>
      </c>
      <c r="F407" s="8" t="str">
        <f>VLOOKUP(E407,[1]需科室上报名单!$A:$B,2,0)</f>
        <v>726L52</v>
      </c>
      <c r="G407" s="6" t="s">
        <v>104</v>
      </c>
      <c r="H407" s="8" t="str">
        <f>VLOOKUP(F407,[3]需科室上报名单!$B:$D,3,0)</f>
        <v>内科</v>
      </c>
      <c r="I407" s="8" t="str">
        <f>VLOOKUP(F407,[3]需科室上报名单!$B:$F,5,0)</f>
        <v>2020年</v>
      </c>
      <c r="J407" s="72"/>
      <c r="K407" s="6" t="s">
        <v>106</v>
      </c>
      <c r="L407" s="48">
        <v>0</v>
      </c>
      <c r="M407" s="48">
        <v>0</v>
      </c>
      <c r="N407" s="48">
        <v>0</v>
      </c>
      <c r="O407" s="48">
        <v>160</v>
      </c>
      <c r="P407" s="48" t="s">
        <v>203</v>
      </c>
      <c r="Q407" s="66" t="s">
        <v>561</v>
      </c>
      <c r="R407" s="48" t="s">
        <v>203</v>
      </c>
      <c r="S407" s="48" t="s">
        <v>547</v>
      </c>
      <c r="T407" s="48" t="s">
        <v>547</v>
      </c>
      <c r="U407" s="77">
        <v>110</v>
      </c>
      <c r="V407" s="44">
        <f>VLOOKUP(F407,[9]毕教同事分值收集!B:X,23,0)</f>
        <v>100</v>
      </c>
      <c r="W407" s="78">
        <v>10</v>
      </c>
      <c r="X407" s="78">
        <v>80</v>
      </c>
      <c r="Y407" s="78">
        <v>120</v>
      </c>
      <c r="Z407" s="78">
        <v>120</v>
      </c>
      <c r="AA407" s="83">
        <v>0</v>
      </c>
      <c r="AB407" s="54">
        <f>VLOOKUP(F407,[9]毕教同事分值收集!B:R,17,0)</f>
        <v>100</v>
      </c>
      <c r="AC407" s="54">
        <f>VLOOKUP(F407,[9]毕教同事分值收集!B:T,19,0)</f>
        <v>150</v>
      </c>
      <c r="AD407" s="54">
        <f>VLOOKUP(F407,[9]毕教同事分值收集!B:V,21,0)</f>
        <v>0</v>
      </c>
      <c r="AE407" s="54">
        <f>VLOOKUP(F407,[9]毕教同事分值收集!B:Q,16,0)</f>
        <v>0</v>
      </c>
      <c r="AF407" s="54">
        <f>VLOOKUP(F407,[9]毕教同事分值收集!B:P,15,0)</f>
        <v>0</v>
      </c>
      <c r="AG407" s="54">
        <f>VLOOKUP(F407,[6]毕教同事分值收集!$B:$M,12,0)</f>
        <v>0</v>
      </c>
      <c r="AH407" s="54">
        <v>0</v>
      </c>
      <c r="AI407" s="54">
        <v>0</v>
      </c>
      <c r="AJ407" s="54">
        <v>0</v>
      </c>
      <c r="AK407" s="54">
        <v>0</v>
      </c>
      <c r="AL407" s="54">
        <v>0</v>
      </c>
      <c r="AM407" s="58">
        <f t="shared" si="36"/>
        <v>950</v>
      </c>
      <c r="AN407" s="54" t="str">
        <f>VLOOKUP(H407,'[2]最终 公布版'!$F:$AL,33,0)</f>
        <v>内科</v>
      </c>
      <c r="AO407" s="59">
        <f>SUMPRODUCT(($AN$4:$AN$1113=AN407)*($AM$4:$AM$1113&gt;AM407))+1</f>
        <v>22</v>
      </c>
      <c r="AP407" s="11">
        <f>COUNTIF(AN:AN,AN407)</f>
        <v>268</v>
      </c>
      <c r="AQ407" s="60">
        <f t="shared" si="37"/>
        <v>0.082089552238806</v>
      </c>
      <c r="AR407" s="11">
        <f t="shared" si="38"/>
        <v>1.5</v>
      </c>
      <c r="AS407" s="61">
        <v>1200</v>
      </c>
      <c r="AT407" s="62">
        <f>VLOOKUP(F407,[9]毕教同事分值收集!B:Y,24,0)</f>
        <v>21</v>
      </c>
      <c r="AU407" s="63">
        <f t="shared" si="39"/>
        <v>1800</v>
      </c>
      <c r="AV407" s="63">
        <f t="shared" si="40"/>
        <v>1800</v>
      </c>
      <c r="AW407" s="63">
        <v>0</v>
      </c>
      <c r="AX407" s="63">
        <f t="shared" si="41"/>
        <v>1800</v>
      </c>
      <c r="AY407" s="65">
        <v>21</v>
      </c>
    </row>
    <row r="408" spans="1:51">
      <c r="A408" s="4"/>
      <c r="B408" s="4"/>
      <c r="C408" s="5" t="s">
        <v>110</v>
      </c>
      <c r="D408" s="6">
        <v>403</v>
      </c>
      <c r="E408" s="19" t="s">
        <v>565</v>
      </c>
      <c r="F408" s="8" t="str">
        <f>VLOOKUP(E408,[1]需科室上报名单!$A:$B,2,0)</f>
        <v>7AM195</v>
      </c>
      <c r="G408" s="6" t="str">
        <f>VLOOKUP(F408,[3]需科室上报名单!$B:$I,8,0)</f>
        <v>规培研究生</v>
      </c>
      <c r="H408" s="8" t="str">
        <f>VLOOKUP(F408,[3]需科室上报名单!$B:$D,3,0)</f>
        <v>内科</v>
      </c>
      <c r="I408" s="8" t="str">
        <f>VLOOKUP(F408,[3]需科室上报名单!$B:$F,5,0)</f>
        <v>2021年</v>
      </c>
      <c r="J408" s="31"/>
      <c r="K408" s="6" t="s">
        <v>106</v>
      </c>
      <c r="L408" s="6">
        <v>0</v>
      </c>
      <c r="M408" s="6">
        <v>0</v>
      </c>
      <c r="N408" s="6">
        <v>0</v>
      </c>
      <c r="O408" s="6">
        <v>160</v>
      </c>
      <c r="P408" s="30">
        <v>0</v>
      </c>
      <c r="Q408" s="30">
        <v>6</v>
      </c>
      <c r="R408" s="30">
        <v>6</v>
      </c>
      <c r="S408" s="30">
        <v>1</v>
      </c>
      <c r="T408" s="30">
        <v>0</v>
      </c>
      <c r="U408" s="43">
        <v>265</v>
      </c>
      <c r="V408" s="44">
        <f>VLOOKUP(F408,[9]毕教同事分值收集!B:X,23,0)</f>
        <v>100</v>
      </c>
      <c r="W408" s="44">
        <v>10</v>
      </c>
      <c r="X408" s="44">
        <v>20</v>
      </c>
      <c r="Y408" s="44">
        <v>60</v>
      </c>
      <c r="Z408" s="44">
        <v>0</v>
      </c>
      <c r="AA408" s="53">
        <v>0</v>
      </c>
      <c r="AB408" s="54">
        <f>VLOOKUP(F408,[9]毕教同事分值收集!B:R,17,0)</f>
        <v>100</v>
      </c>
      <c r="AC408" s="54">
        <f>VLOOKUP(F408,[9]毕教同事分值收集!B:T,19,0)</f>
        <v>150</v>
      </c>
      <c r="AD408" s="54">
        <f>VLOOKUP(F408,[9]毕教同事分值收集!B:V,21,0)</f>
        <v>100</v>
      </c>
      <c r="AE408" s="54">
        <f>VLOOKUP(F408,[9]毕教同事分值收集!B:Q,16,0)</f>
        <v>0</v>
      </c>
      <c r="AF408" s="54">
        <f>VLOOKUP(F408,[9]毕教同事分值收集!B:P,15,0)</f>
        <v>20</v>
      </c>
      <c r="AG408" s="54">
        <f>VLOOKUP(F408,[6]毕教同事分值收集!$B:$M,12,0)</f>
        <v>-40</v>
      </c>
      <c r="AH408" s="54">
        <v>0</v>
      </c>
      <c r="AI408" s="54">
        <v>0</v>
      </c>
      <c r="AJ408" s="54">
        <v>0</v>
      </c>
      <c r="AK408" s="54">
        <v>0</v>
      </c>
      <c r="AL408" s="54">
        <v>0</v>
      </c>
      <c r="AM408" s="58">
        <f t="shared" si="36"/>
        <v>945</v>
      </c>
      <c r="AN408" s="54" t="str">
        <f>VLOOKUP(H408,'[2]最终 公布版'!$F:$AL,33,0)</f>
        <v>内科</v>
      </c>
      <c r="AO408" s="59">
        <f>SUMPRODUCT(($AN$4:$AN$1113=AN408)*($AM$4:$AM$1113&gt;AM408))+1</f>
        <v>25</v>
      </c>
      <c r="AP408" s="11">
        <f>COUNTIF(AN:AN,AN408)</f>
        <v>268</v>
      </c>
      <c r="AQ408" s="60">
        <f t="shared" si="37"/>
        <v>0.0932835820895522</v>
      </c>
      <c r="AR408" s="11">
        <f t="shared" si="38"/>
        <v>1.5</v>
      </c>
      <c r="AS408" s="61">
        <v>1200</v>
      </c>
      <c r="AT408" s="62">
        <f>VLOOKUP(F408,[9]毕教同事分值收集!B:Y,24,0)</f>
        <v>21</v>
      </c>
      <c r="AU408" s="63">
        <f t="shared" si="39"/>
        <v>1800</v>
      </c>
      <c r="AV408" s="63">
        <f t="shared" si="40"/>
        <v>1800</v>
      </c>
      <c r="AW408" s="63">
        <v>0</v>
      </c>
      <c r="AX408" s="63">
        <f t="shared" si="41"/>
        <v>1800</v>
      </c>
      <c r="AY408" s="65">
        <v>21</v>
      </c>
    </row>
    <row r="409" spans="1:51">
      <c r="A409" s="4"/>
      <c r="B409" s="4"/>
      <c r="C409" s="5" t="s">
        <v>318</v>
      </c>
      <c r="D409" s="6">
        <v>409</v>
      </c>
      <c r="E409" s="15" t="s">
        <v>566</v>
      </c>
      <c r="F409" s="8" t="str">
        <f>VLOOKUP(E409,[1]需科室上报名单!$A:$B,2,0)</f>
        <v>7AK233</v>
      </c>
      <c r="G409" s="6" t="str">
        <f>VLOOKUP(F409,[3]需科室上报名单!$B:$I,8,0)</f>
        <v>规培研究生</v>
      </c>
      <c r="H409" s="8" t="str">
        <f>VLOOKUP(F409,[3]需科室上报名单!$B:$D,3,0)</f>
        <v>内科</v>
      </c>
      <c r="I409" s="8" t="str">
        <f>VLOOKUP(F409,[3]需科室上报名单!$B:$F,5,0)</f>
        <v>2020年</v>
      </c>
      <c r="J409" s="31"/>
      <c r="K409" s="6" t="s">
        <v>106</v>
      </c>
      <c r="L409" s="6">
        <v>0</v>
      </c>
      <c r="M409" s="6">
        <v>0</v>
      </c>
      <c r="N409" s="6">
        <v>0</v>
      </c>
      <c r="O409" s="6">
        <v>160</v>
      </c>
      <c r="P409" s="30">
        <v>0</v>
      </c>
      <c r="Q409" s="101">
        <v>4</v>
      </c>
      <c r="R409" s="101">
        <v>1</v>
      </c>
      <c r="S409" s="101">
        <v>1</v>
      </c>
      <c r="T409" s="101">
        <v>0</v>
      </c>
      <c r="U409" s="43">
        <v>125</v>
      </c>
      <c r="V409" s="44">
        <f>VLOOKUP(F409,[9]毕教同事分值收集!B:X,23,0)</f>
        <v>100</v>
      </c>
      <c r="W409" s="44">
        <v>10</v>
      </c>
      <c r="X409" s="44">
        <v>20</v>
      </c>
      <c r="Y409" s="44">
        <v>60</v>
      </c>
      <c r="Z409" s="44">
        <v>60</v>
      </c>
      <c r="AA409" s="44">
        <v>20</v>
      </c>
      <c r="AB409" s="54">
        <f>VLOOKUP(F409,[9]毕教同事分值收集!B:R,17,0)</f>
        <v>100</v>
      </c>
      <c r="AC409" s="54">
        <f>VLOOKUP(F409,[9]毕教同事分值收集!B:T,19,0)</f>
        <v>150</v>
      </c>
      <c r="AD409" s="54">
        <f>VLOOKUP(F409,[9]毕教同事分值收集!B:V,21,0)</f>
        <v>100</v>
      </c>
      <c r="AE409" s="54">
        <f>VLOOKUP(F409,[9]毕教同事分值收集!B:Q,16,0)</f>
        <v>0</v>
      </c>
      <c r="AF409" s="54">
        <f>VLOOKUP(F409,[9]毕教同事分值收集!B:P,15,0)</f>
        <v>40</v>
      </c>
      <c r="AG409" s="54">
        <f>VLOOKUP(F409,[6]毕教同事分值收集!$B:$M,12,0)</f>
        <v>0</v>
      </c>
      <c r="AH409" s="54">
        <v>0</v>
      </c>
      <c r="AI409" s="54">
        <v>0</v>
      </c>
      <c r="AJ409" s="54">
        <v>0</v>
      </c>
      <c r="AK409" s="54">
        <v>0</v>
      </c>
      <c r="AL409" s="54">
        <v>0</v>
      </c>
      <c r="AM409" s="58">
        <f t="shared" si="36"/>
        <v>945</v>
      </c>
      <c r="AN409" s="54" t="str">
        <f>VLOOKUP(H409,'[2]最终 公布版'!$F:$AL,33,0)</f>
        <v>内科</v>
      </c>
      <c r="AO409" s="59">
        <f>SUMPRODUCT(($AN$4:$AN$1113=AN409)*($AM$4:$AM$1113&gt;AM409))+1</f>
        <v>25</v>
      </c>
      <c r="AP409" s="11">
        <f>COUNTIF(AN:AN,AN409)</f>
        <v>268</v>
      </c>
      <c r="AQ409" s="60">
        <f t="shared" si="37"/>
        <v>0.0932835820895522</v>
      </c>
      <c r="AR409" s="11">
        <f t="shared" si="38"/>
        <v>1.5</v>
      </c>
      <c r="AS409" s="61">
        <v>1200</v>
      </c>
      <c r="AT409" s="62">
        <f>VLOOKUP(F409,[9]毕教同事分值收集!B:Y,24,0)</f>
        <v>21</v>
      </c>
      <c r="AU409" s="63">
        <f t="shared" si="39"/>
        <v>1800</v>
      </c>
      <c r="AV409" s="63">
        <f t="shared" si="40"/>
        <v>1800</v>
      </c>
      <c r="AW409" s="63">
        <v>0</v>
      </c>
      <c r="AX409" s="63">
        <f t="shared" si="41"/>
        <v>1800</v>
      </c>
      <c r="AY409" s="65">
        <v>21</v>
      </c>
    </row>
    <row r="410" spans="1:51">
      <c r="A410" s="4"/>
      <c r="B410" s="4"/>
      <c r="C410" s="5" t="s">
        <v>110</v>
      </c>
      <c r="D410" s="6">
        <v>398</v>
      </c>
      <c r="E410" s="15" t="s">
        <v>567</v>
      </c>
      <c r="F410" s="8" t="str">
        <f>VLOOKUP(E410,[1]需科室上报名单!$A:$B,2,0)</f>
        <v>7AK014</v>
      </c>
      <c r="G410" s="6" t="str">
        <f>VLOOKUP(F410,[3]需科室上报名单!$B:$I,8,0)</f>
        <v>规培研究生</v>
      </c>
      <c r="H410" s="8" t="str">
        <f>VLOOKUP(F410,[3]需科室上报名单!$B:$D,3,0)</f>
        <v>内科</v>
      </c>
      <c r="I410" s="8" t="str">
        <f>VLOOKUP(F410,[3]需科室上报名单!$B:$F,5,0)</f>
        <v>2020年</v>
      </c>
      <c r="J410" s="31"/>
      <c r="K410" s="6" t="s">
        <v>106</v>
      </c>
      <c r="L410" s="6">
        <v>0</v>
      </c>
      <c r="M410" s="6">
        <v>0</v>
      </c>
      <c r="N410" s="6">
        <v>0</v>
      </c>
      <c r="O410" s="6">
        <v>160</v>
      </c>
      <c r="P410" s="30">
        <v>0</v>
      </c>
      <c r="Q410" s="30">
        <v>5</v>
      </c>
      <c r="R410" s="30">
        <v>4</v>
      </c>
      <c r="S410" s="30">
        <v>0</v>
      </c>
      <c r="T410" s="30">
        <v>0</v>
      </c>
      <c r="U410" s="43">
        <v>180</v>
      </c>
      <c r="V410" s="44">
        <f>VLOOKUP(F410,[9]毕教同事分值收集!B:X,23,0)</f>
        <v>100</v>
      </c>
      <c r="W410" s="44">
        <v>10</v>
      </c>
      <c r="X410" s="44">
        <v>60</v>
      </c>
      <c r="Y410" s="44">
        <v>60</v>
      </c>
      <c r="Z410" s="44">
        <v>60</v>
      </c>
      <c r="AA410" s="53">
        <v>20</v>
      </c>
      <c r="AB410" s="54">
        <f>VLOOKUP(F410,[9]毕教同事分值收集!B:R,17,0)</f>
        <v>100</v>
      </c>
      <c r="AC410" s="54">
        <f>VLOOKUP(F410,[9]毕教同事分值收集!B:T,19,0)</f>
        <v>150</v>
      </c>
      <c r="AD410" s="54">
        <f>VLOOKUP(F410,[9]毕教同事分值收集!B:V,21,0)</f>
        <v>100</v>
      </c>
      <c r="AE410" s="54">
        <f>VLOOKUP(F410,[9]毕教同事分值收集!B:Q,16,0)</f>
        <v>0</v>
      </c>
      <c r="AF410" s="54">
        <f>VLOOKUP(F410,[9]毕教同事分值收集!B:P,15,0)</f>
        <v>0</v>
      </c>
      <c r="AG410" s="54">
        <f>VLOOKUP(F410,[6]毕教同事分值收集!$B:$M,12,0)</f>
        <v>-60</v>
      </c>
      <c r="AH410" s="54">
        <v>0</v>
      </c>
      <c r="AI410" s="54">
        <v>0</v>
      </c>
      <c r="AJ410" s="54">
        <v>0</v>
      </c>
      <c r="AK410" s="54">
        <v>0</v>
      </c>
      <c r="AL410" s="54">
        <v>0</v>
      </c>
      <c r="AM410" s="58">
        <f t="shared" si="36"/>
        <v>940</v>
      </c>
      <c r="AN410" s="54" t="str">
        <f>VLOOKUP(H410,'[2]最终 公布版'!$F:$AL,33,0)</f>
        <v>内科</v>
      </c>
      <c r="AO410" s="59">
        <f>SUMPRODUCT(($AN$4:$AN$1113=AN410)*($AM$4:$AM$1113&gt;AM410))+1</f>
        <v>27</v>
      </c>
      <c r="AP410" s="11">
        <f>COUNTIF(AN:AN,AN410)</f>
        <v>268</v>
      </c>
      <c r="AQ410" s="60">
        <f t="shared" si="37"/>
        <v>0.100746268656716</v>
      </c>
      <c r="AR410" s="11">
        <f t="shared" si="38"/>
        <v>1.25</v>
      </c>
      <c r="AS410" s="61">
        <v>1200</v>
      </c>
      <c r="AT410" s="62">
        <f>VLOOKUP(F410,[9]毕教同事分值收集!B:Y,24,0)</f>
        <v>21</v>
      </c>
      <c r="AU410" s="63">
        <f t="shared" si="39"/>
        <v>1500</v>
      </c>
      <c r="AV410" s="63">
        <f t="shared" si="40"/>
        <v>1500</v>
      </c>
      <c r="AW410" s="63">
        <v>0</v>
      </c>
      <c r="AX410" s="63">
        <f t="shared" si="41"/>
        <v>1500</v>
      </c>
      <c r="AY410" s="65">
        <v>21</v>
      </c>
    </row>
    <row r="411" spans="1:51">
      <c r="A411" s="4"/>
      <c r="B411" s="4"/>
      <c r="C411" s="5" t="s">
        <v>318</v>
      </c>
      <c r="D411" s="6">
        <v>407</v>
      </c>
      <c r="E411" s="7" t="s">
        <v>568</v>
      </c>
      <c r="F411" s="8">
        <f>VLOOKUP(E411,[1]需科室上报名单!$A:$B,2,0)</f>
        <v>122078</v>
      </c>
      <c r="G411" s="6" t="s">
        <v>104</v>
      </c>
      <c r="H411" s="8" t="str">
        <f>VLOOKUP(F411,[3]需科室上报名单!$B:$D,3,0)</f>
        <v>内科</v>
      </c>
      <c r="I411" s="8" t="str">
        <f>VLOOKUP(F411,[3]需科室上报名单!$B:$F,5,0)</f>
        <v>2022年</v>
      </c>
      <c r="J411" s="31"/>
      <c r="K411" s="6" t="s">
        <v>106</v>
      </c>
      <c r="L411" s="6">
        <v>0</v>
      </c>
      <c r="M411" s="6">
        <v>0</v>
      </c>
      <c r="N411" s="6">
        <v>0</v>
      </c>
      <c r="O411" s="6">
        <v>160</v>
      </c>
      <c r="P411" s="30">
        <v>0</v>
      </c>
      <c r="Q411" s="101">
        <v>5</v>
      </c>
      <c r="R411" s="101">
        <v>2</v>
      </c>
      <c r="S411" s="101">
        <v>0</v>
      </c>
      <c r="T411" s="101">
        <v>0</v>
      </c>
      <c r="U411" s="43">
        <v>140</v>
      </c>
      <c r="V411" s="44">
        <f>VLOOKUP(F411,[9]毕教同事分值收集!B:X,23,0)</f>
        <v>100</v>
      </c>
      <c r="W411" s="44">
        <v>10</v>
      </c>
      <c r="X411" s="44">
        <v>40</v>
      </c>
      <c r="Y411" s="44">
        <v>60</v>
      </c>
      <c r="Z411" s="44">
        <v>60</v>
      </c>
      <c r="AA411" s="44">
        <v>20</v>
      </c>
      <c r="AB411" s="54">
        <f>VLOOKUP(F411,[9]毕教同事分值收集!B:R,17,0)</f>
        <v>100</v>
      </c>
      <c r="AC411" s="54">
        <f>VLOOKUP(F411,[9]毕教同事分值收集!B:T,19,0)</f>
        <v>150</v>
      </c>
      <c r="AD411" s="54">
        <f>VLOOKUP(F411,[9]毕教同事分值收集!B:V,21,0)</f>
        <v>100</v>
      </c>
      <c r="AE411" s="54">
        <f>VLOOKUP(F411,[9]毕教同事分值收集!B:Q,16,0)</f>
        <v>0</v>
      </c>
      <c r="AF411" s="54">
        <f>VLOOKUP(F411,[9]毕教同事分值收集!B:P,15,0)</f>
        <v>20</v>
      </c>
      <c r="AG411" s="54">
        <f>VLOOKUP(F411,[6]毕教同事分值收集!$B:$M,12,0)</f>
        <v>-20</v>
      </c>
      <c r="AH411" s="54">
        <v>0</v>
      </c>
      <c r="AI411" s="54">
        <v>0</v>
      </c>
      <c r="AJ411" s="54">
        <v>0</v>
      </c>
      <c r="AK411" s="54">
        <v>0</v>
      </c>
      <c r="AL411" s="54">
        <v>0</v>
      </c>
      <c r="AM411" s="58">
        <f t="shared" si="36"/>
        <v>940</v>
      </c>
      <c r="AN411" s="54" t="str">
        <f>VLOOKUP(H411,'[2]最终 公布版'!$F:$AL,33,0)</f>
        <v>内科</v>
      </c>
      <c r="AO411" s="59">
        <f>SUMPRODUCT(($AN$4:$AN$1113=AN411)*($AM$4:$AM$1113&gt;AM411))+1</f>
        <v>27</v>
      </c>
      <c r="AP411" s="11">
        <f>COUNTIF(AN:AN,AN411)</f>
        <v>268</v>
      </c>
      <c r="AQ411" s="60">
        <f t="shared" si="37"/>
        <v>0.100746268656716</v>
      </c>
      <c r="AR411" s="11">
        <f t="shared" si="38"/>
        <v>1.25</v>
      </c>
      <c r="AS411" s="61">
        <v>1200</v>
      </c>
      <c r="AT411" s="62">
        <f>VLOOKUP(F411,[9]毕教同事分值收集!B:Y,24,0)</f>
        <v>21</v>
      </c>
      <c r="AU411" s="63">
        <f t="shared" si="39"/>
        <v>1500</v>
      </c>
      <c r="AV411" s="63">
        <f t="shared" si="40"/>
        <v>1500</v>
      </c>
      <c r="AW411" s="63">
        <v>0</v>
      </c>
      <c r="AX411" s="63">
        <f t="shared" si="41"/>
        <v>1500</v>
      </c>
      <c r="AY411" s="65">
        <v>21</v>
      </c>
    </row>
    <row r="412" spans="1:51">
      <c r="A412" s="4"/>
      <c r="B412" s="4"/>
      <c r="C412" s="5" t="s">
        <v>201</v>
      </c>
      <c r="D412" s="6">
        <v>413</v>
      </c>
      <c r="E412" s="66" t="s">
        <v>569</v>
      </c>
      <c r="F412" s="8" t="str">
        <f>VLOOKUP(E412,[1]需科室上报名单!$A:$B,2,0)</f>
        <v>7AK211</v>
      </c>
      <c r="G412" s="6" t="str">
        <f>VLOOKUP(F412,[3]需科室上报名单!$B:$I,8,0)</f>
        <v>规培研究生</v>
      </c>
      <c r="H412" s="8" t="str">
        <f>VLOOKUP(F412,[3]需科室上报名单!$B:$D,3,0)</f>
        <v>内科</v>
      </c>
      <c r="I412" s="8" t="str">
        <f>VLOOKUP(F412,[3]需科室上报名单!$B:$F,5,0)</f>
        <v>2020年</v>
      </c>
      <c r="J412" s="72"/>
      <c r="K412" s="6" t="s">
        <v>106</v>
      </c>
      <c r="L412" s="48">
        <v>0</v>
      </c>
      <c r="M412" s="48">
        <v>0</v>
      </c>
      <c r="N412" s="48">
        <v>0</v>
      </c>
      <c r="O412" s="48">
        <v>160</v>
      </c>
      <c r="P412" s="48" t="s">
        <v>203</v>
      </c>
      <c r="Q412" s="48" t="s">
        <v>203</v>
      </c>
      <c r="R412" s="48" t="s">
        <v>203</v>
      </c>
      <c r="S412" s="48" t="s">
        <v>203</v>
      </c>
      <c r="T412" s="48" t="s">
        <v>203</v>
      </c>
      <c r="U412" s="77">
        <v>0</v>
      </c>
      <c r="V412" s="44">
        <f>VLOOKUP(F412,[9]毕教同事分值收集!B:X,23,0)</f>
        <v>100</v>
      </c>
      <c r="W412" s="78">
        <v>10</v>
      </c>
      <c r="X412" s="78">
        <v>80</v>
      </c>
      <c r="Y412" s="78">
        <v>120</v>
      </c>
      <c r="Z412" s="78">
        <v>120</v>
      </c>
      <c r="AA412" s="83">
        <v>0</v>
      </c>
      <c r="AB412" s="54">
        <f>VLOOKUP(F412,[9]毕教同事分值收集!B:R,17,0)</f>
        <v>100</v>
      </c>
      <c r="AC412" s="54">
        <f>VLOOKUP(F412,[9]毕教同事分值收集!B:T,19,0)</f>
        <v>150</v>
      </c>
      <c r="AD412" s="54">
        <f>VLOOKUP(F412,[9]毕教同事分值收集!B:V,21,0)</f>
        <v>100</v>
      </c>
      <c r="AE412" s="54">
        <f>VLOOKUP(F412,[9]毕教同事分值收集!B:Q,16,0)</f>
        <v>0</v>
      </c>
      <c r="AF412" s="54">
        <f>VLOOKUP(F412,[9]毕教同事分值收集!B:P,15,0)</f>
        <v>0</v>
      </c>
      <c r="AG412" s="54">
        <f>VLOOKUP(F412,[6]毕教同事分值收集!$B:$M,12,0)</f>
        <v>0</v>
      </c>
      <c r="AH412" s="54">
        <v>0</v>
      </c>
      <c r="AI412" s="54">
        <v>0</v>
      </c>
      <c r="AJ412" s="54">
        <v>0</v>
      </c>
      <c r="AK412" s="54">
        <v>0</v>
      </c>
      <c r="AL412" s="54">
        <v>0</v>
      </c>
      <c r="AM412" s="58">
        <f t="shared" si="36"/>
        <v>940</v>
      </c>
      <c r="AN412" s="54" t="str">
        <f>VLOOKUP(H412,'[2]最终 公布版'!$F:$AL,33,0)</f>
        <v>内科</v>
      </c>
      <c r="AO412" s="59">
        <f>SUMPRODUCT(($AN$4:$AN$1113=AN412)*($AM$4:$AM$1113&gt;AM412))+1</f>
        <v>27</v>
      </c>
      <c r="AP412" s="11">
        <f>COUNTIF(AN:AN,AN412)</f>
        <v>268</v>
      </c>
      <c r="AQ412" s="60">
        <f t="shared" si="37"/>
        <v>0.100746268656716</v>
      </c>
      <c r="AR412" s="11">
        <f t="shared" si="38"/>
        <v>1.25</v>
      </c>
      <c r="AS412" s="61">
        <v>1200</v>
      </c>
      <c r="AT412" s="62">
        <f>VLOOKUP(F412,[9]毕教同事分值收集!B:Y,24,0)</f>
        <v>21</v>
      </c>
      <c r="AU412" s="63">
        <f t="shared" si="39"/>
        <v>1500</v>
      </c>
      <c r="AV412" s="63">
        <f t="shared" si="40"/>
        <v>1500</v>
      </c>
      <c r="AW412" s="63">
        <v>0</v>
      </c>
      <c r="AX412" s="63">
        <f t="shared" si="41"/>
        <v>1500</v>
      </c>
      <c r="AY412" s="65">
        <v>21</v>
      </c>
    </row>
    <row r="413" spans="1:51">
      <c r="A413" s="4"/>
      <c r="B413" s="4"/>
      <c r="C413" s="5" t="s">
        <v>201</v>
      </c>
      <c r="D413" s="6">
        <v>414</v>
      </c>
      <c r="E413" s="66" t="s">
        <v>570</v>
      </c>
      <c r="F413" s="8" t="str">
        <f>VLOOKUP(E413,[1]需科室上报名单!$A:$B,2,0)</f>
        <v>7AK219</v>
      </c>
      <c r="G413" s="6" t="str">
        <f>VLOOKUP(F413,[3]需科室上报名单!$B:$I,8,0)</f>
        <v>规培研究生</v>
      </c>
      <c r="H413" s="8" t="str">
        <f>VLOOKUP(F413,[3]需科室上报名单!$B:$D,3,0)</f>
        <v>内科</v>
      </c>
      <c r="I413" s="8" t="str">
        <f>VLOOKUP(F413,[3]需科室上报名单!$B:$F,5,0)</f>
        <v>2020年</v>
      </c>
      <c r="J413" s="72"/>
      <c r="K413" s="6" t="s">
        <v>106</v>
      </c>
      <c r="L413" s="48">
        <v>0</v>
      </c>
      <c r="M413" s="48">
        <v>0</v>
      </c>
      <c r="N413" s="48">
        <v>0</v>
      </c>
      <c r="O413" s="48">
        <v>160</v>
      </c>
      <c r="P413" s="48" t="s">
        <v>203</v>
      </c>
      <c r="Q413" s="48" t="s">
        <v>541</v>
      </c>
      <c r="R413" s="48" t="s">
        <v>547</v>
      </c>
      <c r="S413" s="48" t="s">
        <v>203</v>
      </c>
      <c r="T413" s="48" t="s">
        <v>203</v>
      </c>
      <c r="U413" s="77">
        <v>100</v>
      </c>
      <c r="V413" s="44">
        <f>VLOOKUP(F413,[9]毕教同事分值收集!B:X,23,0)</f>
        <v>100</v>
      </c>
      <c r="W413" s="78">
        <v>10</v>
      </c>
      <c r="X413" s="78">
        <v>80</v>
      </c>
      <c r="Y413" s="78">
        <v>120</v>
      </c>
      <c r="Z413" s="78">
        <v>120</v>
      </c>
      <c r="AA413" s="83">
        <v>0</v>
      </c>
      <c r="AB413" s="54">
        <f>VLOOKUP(F413,[9]毕教同事分值收集!B:R,17,0)</f>
        <v>100</v>
      </c>
      <c r="AC413" s="54">
        <f>VLOOKUP(F413,[9]毕教同事分值收集!B:T,19,0)</f>
        <v>150</v>
      </c>
      <c r="AD413" s="54">
        <f>VLOOKUP(F413,[9]毕教同事分值收集!B:V,21,0)</f>
        <v>0</v>
      </c>
      <c r="AE413" s="54">
        <f>VLOOKUP(F413,[9]毕教同事分值收集!B:Q,16,0)</f>
        <v>0</v>
      </c>
      <c r="AF413" s="54">
        <f>VLOOKUP(F413,[9]毕教同事分值收集!B:P,15,0)</f>
        <v>0</v>
      </c>
      <c r="AG413" s="54">
        <f>VLOOKUP(F413,[6]毕教同事分值收集!$B:$M,12,0)</f>
        <v>0</v>
      </c>
      <c r="AH413" s="54">
        <v>0</v>
      </c>
      <c r="AI413" s="54">
        <v>0</v>
      </c>
      <c r="AJ413" s="54">
        <v>0</v>
      </c>
      <c r="AK413" s="54">
        <v>0</v>
      </c>
      <c r="AL413" s="54">
        <v>0</v>
      </c>
      <c r="AM413" s="58">
        <f t="shared" si="36"/>
        <v>940</v>
      </c>
      <c r="AN413" s="54" t="str">
        <f>VLOOKUP(H413,'[2]最终 公布版'!$F:$AL,33,0)</f>
        <v>内科</v>
      </c>
      <c r="AO413" s="59">
        <f>SUMPRODUCT(($AN$4:$AN$1113=AN413)*($AM$4:$AM$1113&gt;AM413))+1</f>
        <v>27</v>
      </c>
      <c r="AP413" s="11">
        <f>COUNTIF(AN:AN,AN413)</f>
        <v>268</v>
      </c>
      <c r="AQ413" s="60">
        <f t="shared" si="37"/>
        <v>0.100746268656716</v>
      </c>
      <c r="AR413" s="11">
        <f t="shared" si="38"/>
        <v>1.25</v>
      </c>
      <c r="AS413" s="61">
        <v>1200</v>
      </c>
      <c r="AT413" s="62">
        <f>VLOOKUP(F413,[9]毕教同事分值收集!B:Y,24,0)</f>
        <v>21</v>
      </c>
      <c r="AU413" s="63">
        <f t="shared" si="39"/>
        <v>1500</v>
      </c>
      <c r="AV413" s="63">
        <f t="shared" si="40"/>
        <v>1500</v>
      </c>
      <c r="AW413" s="63">
        <v>0</v>
      </c>
      <c r="AX413" s="63">
        <f t="shared" si="41"/>
        <v>1500</v>
      </c>
      <c r="AY413" s="65">
        <v>21</v>
      </c>
    </row>
    <row r="414" spans="1:51">
      <c r="A414" s="4"/>
      <c r="B414" s="4"/>
      <c r="C414" s="5" t="s">
        <v>571</v>
      </c>
      <c r="D414" s="6">
        <v>415</v>
      </c>
      <c r="E414" s="101" t="s">
        <v>572</v>
      </c>
      <c r="F414" s="8" t="str">
        <f>VLOOKUP(E414,[1]需科室上报名单!$A:$B,2,0)</f>
        <v>730L72</v>
      </c>
      <c r="G414" s="6" t="s">
        <v>104</v>
      </c>
      <c r="H414" s="8" t="str">
        <f>VLOOKUP(F414,[3]需科室上报名单!$B:$D,3,0)</f>
        <v>内科</v>
      </c>
      <c r="I414" s="8" t="str">
        <f>VLOOKUP(F414,[3]需科室上报名单!$B:$F,5,0)</f>
        <v>2022年</v>
      </c>
      <c r="J414" s="31"/>
      <c r="K414" s="71" t="s">
        <v>106</v>
      </c>
      <c r="L414" s="36">
        <v>0</v>
      </c>
      <c r="M414" s="36">
        <v>0</v>
      </c>
      <c r="N414" s="36">
        <v>0</v>
      </c>
      <c r="O414" s="36">
        <v>160</v>
      </c>
      <c r="P414" s="36" t="s">
        <v>203</v>
      </c>
      <c r="Q414" s="36" t="s">
        <v>536</v>
      </c>
      <c r="R414" s="36" t="s">
        <v>547</v>
      </c>
      <c r="S414" s="36" t="s">
        <v>203</v>
      </c>
      <c r="T414" s="36" t="s">
        <v>203</v>
      </c>
      <c r="U414" s="75">
        <v>60</v>
      </c>
      <c r="V414" s="44">
        <f>VLOOKUP(F414,[9]毕教同事分值收集!B:X,23,0)</f>
        <v>100</v>
      </c>
      <c r="W414" s="76">
        <v>10</v>
      </c>
      <c r="X414" s="76">
        <v>60</v>
      </c>
      <c r="Y414" s="76">
        <v>60</v>
      </c>
      <c r="Z414" s="76">
        <v>90</v>
      </c>
      <c r="AA414" s="82">
        <v>40</v>
      </c>
      <c r="AB414" s="54">
        <f>VLOOKUP(F414,[9]毕教同事分值收集!B:R,17,0)</f>
        <v>100</v>
      </c>
      <c r="AC414" s="54">
        <f>VLOOKUP(F414,[9]毕教同事分值收集!B:T,19,0)</f>
        <v>150</v>
      </c>
      <c r="AD414" s="54">
        <f>VLOOKUP(F414,[9]毕教同事分值收集!B:V,21,0)</f>
        <v>100</v>
      </c>
      <c r="AE414" s="54">
        <f>VLOOKUP(F414,[9]毕教同事分值收集!B:Q,16,0)</f>
        <v>0</v>
      </c>
      <c r="AF414" s="54">
        <f>VLOOKUP(F414,[9]毕教同事分值收集!B:P,15,0)</f>
        <v>0</v>
      </c>
      <c r="AG414" s="54">
        <f>VLOOKUP(F414,[6]毕教同事分值收集!$B:$M,12,0)</f>
        <v>0</v>
      </c>
      <c r="AH414" s="54">
        <v>0</v>
      </c>
      <c r="AI414" s="54">
        <v>0</v>
      </c>
      <c r="AJ414" s="54">
        <v>0</v>
      </c>
      <c r="AK414" s="54">
        <v>0</v>
      </c>
      <c r="AL414" s="54">
        <v>0</v>
      </c>
      <c r="AM414" s="58">
        <f t="shared" si="36"/>
        <v>930</v>
      </c>
      <c r="AN414" s="54" t="str">
        <f>VLOOKUP(H414,'[2]最终 公布版'!$F:$AL,33,0)</f>
        <v>内科</v>
      </c>
      <c r="AO414" s="59">
        <f>SUMPRODUCT(($AN$4:$AN$1113=AN414)*($AM$4:$AM$1113&gt;AM414))+1</f>
        <v>31</v>
      </c>
      <c r="AP414" s="11">
        <f>COUNTIF(AN:AN,AN414)</f>
        <v>268</v>
      </c>
      <c r="AQ414" s="60">
        <f t="shared" si="37"/>
        <v>0.115671641791045</v>
      </c>
      <c r="AR414" s="11">
        <f t="shared" si="38"/>
        <v>1.25</v>
      </c>
      <c r="AS414" s="61">
        <v>1200</v>
      </c>
      <c r="AT414" s="62">
        <f>VLOOKUP(F414,[9]毕教同事分值收集!B:Y,24,0)</f>
        <v>21</v>
      </c>
      <c r="AU414" s="63">
        <f t="shared" si="39"/>
        <v>1500</v>
      </c>
      <c r="AV414" s="63">
        <f t="shared" si="40"/>
        <v>1500</v>
      </c>
      <c r="AW414" s="63">
        <v>0</v>
      </c>
      <c r="AX414" s="63">
        <f t="shared" si="41"/>
        <v>1500</v>
      </c>
      <c r="AY414" s="65">
        <v>21</v>
      </c>
    </row>
    <row r="415" spans="1:51">
      <c r="A415" s="4"/>
      <c r="B415" s="4"/>
      <c r="C415" s="5" t="s">
        <v>573</v>
      </c>
      <c r="D415" s="6">
        <v>417</v>
      </c>
      <c r="E415" s="19" t="s">
        <v>574</v>
      </c>
      <c r="F415" s="8" t="str">
        <f>VLOOKUP(E415,[1]需科室上报名单!$A:$B,2,0)</f>
        <v>7AM172</v>
      </c>
      <c r="G415" s="6" t="str">
        <f>VLOOKUP(F415,[3]需科室上报名单!$B:$I,8,0)</f>
        <v>规培研究生</v>
      </c>
      <c r="H415" s="19" t="s">
        <v>552</v>
      </c>
      <c r="I415" s="8" t="str">
        <f>VLOOKUP(F415,[3]需科室上报名单!$B:$F,5,0)</f>
        <v>2021年</v>
      </c>
      <c r="J415" s="29"/>
      <c r="K415" s="6" t="s">
        <v>106</v>
      </c>
      <c r="L415" s="6">
        <v>0</v>
      </c>
      <c r="M415" s="6">
        <v>0</v>
      </c>
      <c r="N415" s="6">
        <v>0</v>
      </c>
      <c r="O415" s="6">
        <v>160</v>
      </c>
      <c r="P415" s="30">
        <v>0</v>
      </c>
      <c r="Q415" s="30">
        <v>3</v>
      </c>
      <c r="R415" s="30">
        <v>3</v>
      </c>
      <c r="S415" s="30">
        <v>1</v>
      </c>
      <c r="T415" s="30">
        <v>1</v>
      </c>
      <c r="U415" s="43">
        <v>170</v>
      </c>
      <c r="V415" s="44">
        <f>VLOOKUP(F415,[9]毕教同事分值收集!B:X,23,0)</f>
        <v>100</v>
      </c>
      <c r="W415" s="44">
        <f>VLOOKUP(E415,[4]肿瘤内科!$B:$H,7,0)</f>
        <v>10</v>
      </c>
      <c r="X415" s="44">
        <f>VLOOKUP(E415,[4]肿瘤内科!$B:$J,9,0)</f>
        <v>20</v>
      </c>
      <c r="Y415" s="44">
        <f>VLOOKUP(E415,[4]肿瘤内科!$B:$F,3,0)</f>
        <v>60</v>
      </c>
      <c r="Z415" s="44">
        <f>VLOOKUP(E415,[4]肿瘤内科!$B:$F,5,0)</f>
        <v>60</v>
      </c>
      <c r="AA415" s="53">
        <v>0</v>
      </c>
      <c r="AB415" s="54">
        <f>VLOOKUP(F415,[9]毕教同事分值收集!B:R,17,0)</f>
        <v>100</v>
      </c>
      <c r="AC415" s="54">
        <f>VLOOKUP(F415,[9]毕教同事分值收集!B:T,19,0)</f>
        <v>150</v>
      </c>
      <c r="AD415" s="54">
        <f>VLOOKUP(F415,[9]毕教同事分值收集!B:V,21,0)</f>
        <v>100</v>
      </c>
      <c r="AE415" s="54">
        <f>VLOOKUP(F415,[9]毕教同事分值收集!B:Q,16,0)</f>
        <v>0</v>
      </c>
      <c r="AF415" s="54">
        <f>VLOOKUP(F415,[9]毕教同事分值收集!B:P,15,0)</f>
        <v>0</v>
      </c>
      <c r="AG415" s="54">
        <f>VLOOKUP(F415,[6]毕教同事分值收集!$B:$M,12,0)</f>
        <v>0</v>
      </c>
      <c r="AH415" s="54">
        <v>0</v>
      </c>
      <c r="AI415" s="54">
        <v>0</v>
      </c>
      <c r="AJ415" s="54">
        <v>0</v>
      </c>
      <c r="AK415" s="54">
        <v>0</v>
      </c>
      <c r="AL415" s="54">
        <v>0</v>
      </c>
      <c r="AM415" s="58">
        <f t="shared" si="36"/>
        <v>930</v>
      </c>
      <c r="AN415" s="54" t="str">
        <f>VLOOKUP(H415,'[2]最终 公布版'!$F:$AL,33,0)</f>
        <v>内科</v>
      </c>
      <c r="AO415" s="59">
        <f>SUMPRODUCT(($AN$4:$AN$1113=AN415)*($AM$4:$AM$1113&gt;AM415))+1</f>
        <v>31</v>
      </c>
      <c r="AP415" s="11">
        <f>COUNTIF(AN:AN,AN415)</f>
        <v>268</v>
      </c>
      <c r="AQ415" s="60">
        <f t="shared" si="37"/>
        <v>0.115671641791045</v>
      </c>
      <c r="AR415" s="11">
        <f t="shared" si="38"/>
        <v>1.25</v>
      </c>
      <c r="AS415" s="61">
        <v>1200</v>
      </c>
      <c r="AT415" s="62">
        <f>VLOOKUP(F415,[9]毕教同事分值收集!B:Y,24,0)</f>
        <v>21</v>
      </c>
      <c r="AU415" s="63">
        <f t="shared" si="39"/>
        <v>1500</v>
      </c>
      <c r="AV415" s="63">
        <f t="shared" si="40"/>
        <v>1500</v>
      </c>
      <c r="AW415" s="63">
        <v>0</v>
      </c>
      <c r="AX415" s="63">
        <f t="shared" si="41"/>
        <v>1500</v>
      </c>
      <c r="AY415" s="65">
        <v>21</v>
      </c>
    </row>
    <row r="416" spans="1:51">
      <c r="A416" s="4"/>
      <c r="B416" s="4"/>
      <c r="C416" s="5" t="s">
        <v>110</v>
      </c>
      <c r="D416" s="6">
        <v>402</v>
      </c>
      <c r="E416" s="9" t="s">
        <v>575</v>
      </c>
      <c r="F416" s="8" t="str">
        <f>VLOOKUP(E416,[1]需科室上报名单!$A:$B,2,0)</f>
        <v>726L47</v>
      </c>
      <c r="G416" s="6" t="s">
        <v>104</v>
      </c>
      <c r="H416" s="8" t="str">
        <f>VLOOKUP(F416,[3]需科室上报名单!$B:$D,3,0)</f>
        <v>内科</v>
      </c>
      <c r="I416" s="8" t="str">
        <f>VLOOKUP(F416,[3]需科室上报名单!$B:$F,5,0)</f>
        <v>2020年</v>
      </c>
      <c r="J416" s="31"/>
      <c r="K416" s="6" t="s">
        <v>106</v>
      </c>
      <c r="L416" s="6">
        <v>0</v>
      </c>
      <c r="M416" s="6">
        <v>0</v>
      </c>
      <c r="N416" s="6">
        <v>0</v>
      </c>
      <c r="O416" s="6">
        <v>160</v>
      </c>
      <c r="P416" s="30">
        <v>0</v>
      </c>
      <c r="Q416" s="30">
        <v>6</v>
      </c>
      <c r="R416" s="30">
        <v>3</v>
      </c>
      <c r="S416" s="30">
        <v>0</v>
      </c>
      <c r="T416" s="30">
        <v>1</v>
      </c>
      <c r="U416" s="43">
        <v>205</v>
      </c>
      <c r="V416" s="44">
        <f>VLOOKUP(F416,[9]毕教同事分值收集!B:X,23,0)</f>
        <v>100</v>
      </c>
      <c r="W416" s="44">
        <v>10</v>
      </c>
      <c r="X416" s="44">
        <v>20</v>
      </c>
      <c r="Y416" s="44">
        <v>60</v>
      </c>
      <c r="Z416" s="44">
        <v>60</v>
      </c>
      <c r="AA416" s="53">
        <v>20</v>
      </c>
      <c r="AB416" s="54">
        <f>VLOOKUP(F416,[9]毕教同事分值收集!B:R,17,0)</f>
        <v>100</v>
      </c>
      <c r="AC416" s="54">
        <f>VLOOKUP(F416,[9]毕教同事分值收集!B:T,19,0)</f>
        <v>150</v>
      </c>
      <c r="AD416" s="54">
        <f>VLOOKUP(F416,[9]毕教同事分值收集!B:V,21,0)</f>
        <v>100</v>
      </c>
      <c r="AE416" s="54">
        <f>VLOOKUP(F416,[9]毕教同事分值收集!B:Q,16,0)</f>
        <v>0</v>
      </c>
      <c r="AF416" s="54">
        <f>VLOOKUP(F416,[9]毕教同事分值收集!B:P,15,0)</f>
        <v>0</v>
      </c>
      <c r="AG416" s="54">
        <f>VLOOKUP(F416,[6]毕教同事分值收集!$B:$M,12,0)</f>
        <v>-60</v>
      </c>
      <c r="AH416" s="54">
        <v>0</v>
      </c>
      <c r="AI416" s="54">
        <v>0</v>
      </c>
      <c r="AJ416" s="54">
        <v>0</v>
      </c>
      <c r="AK416" s="54">
        <v>0</v>
      </c>
      <c r="AL416" s="54">
        <v>0</v>
      </c>
      <c r="AM416" s="58">
        <f t="shared" si="36"/>
        <v>925</v>
      </c>
      <c r="AN416" s="54" t="str">
        <f>VLOOKUP(H416,'[2]最终 公布版'!$F:$AL,33,0)</f>
        <v>内科</v>
      </c>
      <c r="AO416" s="59">
        <f>SUMPRODUCT(($AN$4:$AN$1113=AN416)*($AM$4:$AM$1113&gt;AM416))+1</f>
        <v>33</v>
      </c>
      <c r="AP416" s="11">
        <f>COUNTIF(AN:AN,AN416)</f>
        <v>268</v>
      </c>
      <c r="AQ416" s="60">
        <f t="shared" si="37"/>
        <v>0.123134328358209</v>
      </c>
      <c r="AR416" s="11">
        <f t="shared" si="38"/>
        <v>1.25</v>
      </c>
      <c r="AS416" s="61">
        <v>1200</v>
      </c>
      <c r="AT416" s="62">
        <f>VLOOKUP(F416,[9]毕教同事分值收集!B:Y,24,0)</f>
        <v>21</v>
      </c>
      <c r="AU416" s="63">
        <f t="shared" si="39"/>
        <v>1500</v>
      </c>
      <c r="AV416" s="63">
        <f t="shared" si="40"/>
        <v>1500</v>
      </c>
      <c r="AW416" s="63">
        <v>0</v>
      </c>
      <c r="AX416" s="63">
        <f t="shared" si="41"/>
        <v>1500</v>
      </c>
      <c r="AY416" s="65">
        <v>21</v>
      </c>
    </row>
    <row r="417" ht="16.5" spans="1:51">
      <c r="A417" s="4"/>
      <c r="B417" s="4"/>
      <c r="C417" s="5" t="s">
        <v>336</v>
      </c>
      <c r="D417" s="6">
        <v>404</v>
      </c>
      <c r="E417" s="106" t="s">
        <v>576</v>
      </c>
      <c r="F417" s="8" t="str">
        <f>VLOOKUP(E417,[1]需科室上报名单!$A:$B,2,0)</f>
        <v>726L45</v>
      </c>
      <c r="G417" s="6" t="s">
        <v>104</v>
      </c>
      <c r="H417" s="8" t="str">
        <f>VLOOKUP(F417,[3]需科室上报名单!$B:$D,3,0)</f>
        <v>内科</v>
      </c>
      <c r="I417" s="8" t="str">
        <f>VLOOKUP(F417,[3]需科室上报名单!$B:$F,5,0)</f>
        <v>2020年</v>
      </c>
      <c r="J417" s="29"/>
      <c r="K417" s="6" t="s">
        <v>106</v>
      </c>
      <c r="L417" s="6">
        <v>0</v>
      </c>
      <c r="M417" s="6">
        <v>0</v>
      </c>
      <c r="N417" s="6">
        <v>0</v>
      </c>
      <c r="O417" s="6">
        <v>160</v>
      </c>
      <c r="P417" s="30">
        <v>0</v>
      </c>
      <c r="Q417" s="30">
        <v>4</v>
      </c>
      <c r="R417" s="30">
        <v>2</v>
      </c>
      <c r="S417" s="30">
        <v>0</v>
      </c>
      <c r="T417" s="30">
        <v>0</v>
      </c>
      <c r="U417" s="43">
        <v>120</v>
      </c>
      <c r="V417" s="44">
        <f>VLOOKUP(F417,[9]毕教同事分值收集!B:X,23,0)</f>
        <v>100</v>
      </c>
      <c r="W417" s="44">
        <v>10</v>
      </c>
      <c r="X417" s="44">
        <v>80</v>
      </c>
      <c r="Y417" s="44">
        <v>60</v>
      </c>
      <c r="Z417" s="44">
        <v>60</v>
      </c>
      <c r="AA417" s="53">
        <v>40</v>
      </c>
      <c r="AB417" s="54">
        <f>VLOOKUP(F417,[9]毕教同事分值收集!B:R,17,0)</f>
        <v>100</v>
      </c>
      <c r="AC417" s="54">
        <f>VLOOKUP(F417,[9]毕教同事分值收集!B:T,19,0)</f>
        <v>150</v>
      </c>
      <c r="AD417" s="54">
        <f>VLOOKUP(F417,[9]毕教同事分值收集!B:V,21,0)</f>
        <v>100</v>
      </c>
      <c r="AE417" s="54">
        <f>VLOOKUP(F417,[9]毕教同事分值收集!B:Q,16,0)</f>
        <v>0</v>
      </c>
      <c r="AF417" s="54">
        <f>VLOOKUP(F417,[9]毕教同事分值收集!B:P,15,0)</f>
        <v>0</v>
      </c>
      <c r="AG417" s="54">
        <f>VLOOKUP(F417,[6]毕教同事分值收集!$B:$M,12,0)</f>
        <v>-60</v>
      </c>
      <c r="AH417" s="54">
        <v>0</v>
      </c>
      <c r="AI417" s="54">
        <v>0</v>
      </c>
      <c r="AJ417" s="54">
        <v>0</v>
      </c>
      <c r="AK417" s="54">
        <v>0</v>
      </c>
      <c r="AL417" s="54">
        <v>0</v>
      </c>
      <c r="AM417" s="58">
        <f t="shared" si="36"/>
        <v>920</v>
      </c>
      <c r="AN417" s="54" t="str">
        <f>VLOOKUP(H417,'[2]最终 公布版'!$F:$AL,33,0)</f>
        <v>内科</v>
      </c>
      <c r="AO417" s="59">
        <f>SUMPRODUCT(($AN$4:$AN$1113=AN417)*($AM$4:$AM$1113&gt;AM417))+1</f>
        <v>34</v>
      </c>
      <c r="AP417" s="11">
        <f>COUNTIF(AN:AN,AN417)</f>
        <v>268</v>
      </c>
      <c r="AQ417" s="60">
        <f t="shared" si="37"/>
        <v>0.126865671641791</v>
      </c>
      <c r="AR417" s="11">
        <f t="shared" si="38"/>
        <v>1.25</v>
      </c>
      <c r="AS417" s="61">
        <v>1200</v>
      </c>
      <c r="AT417" s="62">
        <f>VLOOKUP(F417,[9]毕教同事分值收集!B:Y,24,0)</f>
        <v>21</v>
      </c>
      <c r="AU417" s="63">
        <f t="shared" si="39"/>
        <v>1500</v>
      </c>
      <c r="AV417" s="63">
        <f t="shared" si="40"/>
        <v>1500</v>
      </c>
      <c r="AW417" s="63">
        <v>0</v>
      </c>
      <c r="AX417" s="63">
        <f t="shared" si="41"/>
        <v>1500</v>
      </c>
      <c r="AY417" s="65">
        <v>21</v>
      </c>
    </row>
    <row r="418" spans="1:51">
      <c r="A418" s="4"/>
      <c r="B418" s="4"/>
      <c r="C418" s="5" t="s">
        <v>571</v>
      </c>
      <c r="D418" s="6">
        <v>418</v>
      </c>
      <c r="E418" s="101" t="s">
        <v>577</v>
      </c>
      <c r="F418" s="8" t="str">
        <f>VLOOKUP(E418,[1]需科室上报名单!$A:$B,2,0)</f>
        <v>727L82</v>
      </c>
      <c r="G418" s="6" t="s">
        <v>104</v>
      </c>
      <c r="H418" s="8" t="str">
        <f>VLOOKUP(F418,[3]需科室上报名单!$B:$D,3,0)</f>
        <v>内科</v>
      </c>
      <c r="I418" s="8" t="str">
        <f>VLOOKUP(F418,[3]需科室上报名单!$B:$F,5,0)</f>
        <v>2021年</v>
      </c>
      <c r="J418" s="31"/>
      <c r="K418" s="71" t="s">
        <v>106</v>
      </c>
      <c r="L418" s="36">
        <v>0</v>
      </c>
      <c r="M418" s="36">
        <v>0</v>
      </c>
      <c r="N418" s="36">
        <v>0</v>
      </c>
      <c r="O418" s="36">
        <v>160</v>
      </c>
      <c r="P418" s="36" t="s">
        <v>203</v>
      </c>
      <c r="Q418" s="36" t="s">
        <v>547</v>
      </c>
      <c r="R418" s="36" t="s">
        <v>547</v>
      </c>
      <c r="S418" s="36" t="s">
        <v>203</v>
      </c>
      <c r="T418" s="36" t="s">
        <v>203</v>
      </c>
      <c r="U418" s="75">
        <v>40</v>
      </c>
      <c r="V418" s="44">
        <f>VLOOKUP(F418,[9]毕教同事分值收集!B:X,23,0)</f>
        <v>100</v>
      </c>
      <c r="W418" s="76">
        <v>10</v>
      </c>
      <c r="X418" s="76">
        <v>60</v>
      </c>
      <c r="Y418" s="76">
        <v>30</v>
      </c>
      <c r="Z418" s="76">
        <v>90</v>
      </c>
      <c r="AA418" s="82">
        <v>40</v>
      </c>
      <c r="AB418" s="54">
        <f>VLOOKUP(F418,[9]毕教同事分值收集!B:R,17,0)</f>
        <v>100</v>
      </c>
      <c r="AC418" s="54">
        <f>VLOOKUP(F418,[9]毕教同事分值收集!B:T,19,0)</f>
        <v>150</v>
      </c>
      <c r="AD418" s="54">
        <f>VLOOKUP(F418,[9]毕教同事分值收集!B:V,21,0)</f>
        <v>100</v>
      </c>
      <c r="AE418" s="54">
        <f>VLOOKUP(F418,[9]毕教同事分值收集!B:Q,16,0)</f>
        <v>0</v>
      </c>
      <c r="AF418" s="54">
        <f>VLOOKUP(F418,[9]毕教同事分值收集!B:P,15,0)</f>
        <v>40</v>
      </c>
      <c r="AG418" s="54">
        <f>VLOOKUP(F418,[6]毕教同事分值收集!$B:$M,12,0)</f>
        <v>0</v>
      </c>
      <c r="AH418" s="54">
        <v>0</v>
      </c>
      <c r="AI418" s="54">
        <v>0</v>
      </c>
      <c r="AJ418" s="54">
        <v>0</v>
      </c>
      <c r="AK418" s="54">
        <v>0</v>
      </c>
      <c r="AL418" s="54">
        <v>0</v>
      </c>
      <c r="AM418" s="58">
        <f t="shared" si="36"/>
        <v>920</v>
      </c>
      <c r="AN418" s="54" t="str">
        <f>VLOOKUP(H418,'[2]最终 公布版'!$F:$AL,33,0)</f>
        <v>内科</v>
      </c>
      <c r="AO418" s="59">
        <f>SUMPRODUCT(($AN$4:$AN$1113=AN418)*($AM$4:$AM$1113&gt;AM418))+1</f>
        <v>34</v>
      </c>
      <c r="AP418" s="11">
        <f>COUNTIF(AN:AN,AN418)</f>
        <v>268</v>
      </c>
      <c r="AQ418" s="60">
        <f t="shared" si="37"/>
        <v>0.126865671641791</v>
      </c>
      <c r="AR418" s="11">
        <f t="shared" si="38"/>
        <v>1.25</v>
      </c>
      <c r="AS418" s="61">
        <v>1200</v>
      </c>
      <c r="AT418" s="62">
        <f>VLOOKUP(F418,[9]毕教同事分值收集!B:Y,24,0)</f>
        <v>21</v>
      </c>
      <c r="AU418" s="63">
        <f t="shared" si="39"/>
        <v>1500</v>
      </c>
      <c r="AV418" s="63">
        <f t="shared" si="40"/>
        <v>1500</v>
      </c>
      <c r="AW418" s="63">
        <v>0</v>
      </c>
      <c r="AX418" s="63">
        <f t="shared" si="41"/>
        <v>1500</v>
      </c>
      <c r="AY418" s="65">
        <v>21</v>
      </c>
    </row>
    <row r="419" spans="1:51">
      <c r="A419" s="4"/>
      <c r="B419" s="4"/>
      <c r="C419" s="5" t="s">
        <v>144</v>
      </c>
      <c r="D419" s="6">
        <v>421</v>
      </c>
      <c r="E419" s="17" t="s">
        <v>578</v>
      </c>
      <c r="F419" s="8" t="str">
        <f>VLOOKUP(E419,[1]需科室上报名单!$A:$B,2,0)</f>
        <v>7AM194</v>
      </c>
      <c r="G419" s="6" t="str">
        <f>VLOOKUP(F419,[3]需科室上报名单!$B:$I,8,0)</f>
        <v>规培研究生</v>
      </c>
      <c r="H419" s="17" t="s">
        <v>552</v>
      </c>
      <c r="I419" s="8" t="str">
        <f>VLOOKUP(F419,[3]需科室上报名单!$B:$F,5,0)</f>
        <v>2021年</v>
      </c>
      <c r="J419" s="29"/>
      <c r="K419" s="6" t="s">
        <v>106</v>
      </c>
      <c r="L419" s="6">
        <v>0</v>
      </c>
      <c r="M419" s="6">
        <v>0</v>
      </c>
      <c r="N419" s="6">
        <v>0</v>
      </c>
      <c r="O419" s="6">
        <v>160</v>
      </c>
      <c r="P419" s="30">
        <v>0</v>
      </c>
      <c r="Q419" s="30">
        <v>4</v>
      </c>
      <c r="R419" s="30">
        <v>1</v>
      </c>
      <c r="S419" s="30">
        <v>0</v>
      </c>
      <c r="T419" s="30">
        <v>0</v>
      </c>
      <c r="U419" s="43">
        <v>100</v>
      </c>
      <c r="V419" s="44">
        <f>VLOOKUP(F419,[9]毕教同事分值收集!B:X,23,0)</f>
        <v>100</v>
      </c>
      <c r="W419" s="44">
        <f>VLOOKUP(E419,[4]肿瘤内科!$B:$H,7,0)</f>
        <v>10</v>
      </c>
      <c r="X419" s="44">
        <f>VLOOKUP(E419,[4]肿瘤内科!$B:$J,9,0)</f>
        <v>80</v>
      </c>
      <c r="Y419" s="44">
        <f>VLOOKUP(E419,[4]肿瘤内科!$B:$F,3,0)</f>
        <v>60</v>
      </c>
      <c r="Z419" s="44">
        <f>VLOOKUP(E419,[4]肿瘤内科!$B:$F,5,0)</f>
        <v>60</v>
      </c>
      <c r="AA419" s="53">
        <v>0</v>
      </c>
      <c r="AB419" s="54">
        <f>VLOOKUP(F419,[9]毕教同事分值收集!B:R,17,0)</f>
        <v>100</v>
      </c>
      <c r="AC419" s="54">
        <f>VLOOKUP(F419,[9]毕教同事分值收集!B:T,19,0)</f>
        <v>150</v>
      </c>
      <c r="AD419" s="54">
        <f>VLOOKUP(F419,[9]毕教同事分值收集!B:V,21,0)</f>
        <v>100</v>
      </c>
      <c r="AE419" s="54">
        <f>VLOOKUP(F419,[9]毕教同事分值收集!B:Q,16,0)</f>
        <v>0</v>
      </c>
      <c r="AF419" s="54">
        <f>VLOOKUP(F419,[9]毕教同事分值收集!B:P,15,0)</f>
        <v>0</v>
      </c>
      <c r="AG419" s="54">
        <f>VLOOKUP(F419,[6]毕教同事分值收集!$B:$M,12,0)</f>
        <v>0</v>
      </c>
      <c r="AH419" s="54">
        <v>0</v>
      </c>
      <c r="AI419" s="54">
        <v>0</v>
      </c>
      <c r="AJ419" s="54">
        <v>0</v>
      </c>
      <c r="AK419" s="54">
        <v>0</v>
      </c>
      <c r="AL419" s="54">
        <v>0</v>
      </c>
      <c r="AM419" s="58">
        <f t="shared" si="36"/>
        <v>920</v>
      </c>
      <c r="AN419" s="54" t="str">
        <f>VLOOKUP(H419,'[2]最终 公布版'!$F:$AL,33,0)</f>
        <v>内科</v>
      </c>
      <c r="AO419" s="59">
        <f>SUMPRODUCT(($AN$4:$AN$1113=AN419)*($AM$4:$AM$1113&gt;AM419))+1</f>
        <v>34</v>
      </c>
      <c r="AP419" s="11">
        <f>COUNTIF(AN:AN,AN419)</f>
        <v>268</v>
      </c>
      <c r="AQ419" s="60">
        <f t="shared" si="37"/>
        <v>0.126865671641791</v>
      </c>
      <c r="AR419" s="11">
        <f t="shared" si="38"/>
        <v>1.25</v>
      </c>
      <c r="AS419" s="61">
        <v>1200</v>
      </c>
      <c r="AT419" s="62">
        <f>VLOOKUP(F419,[9]毕教同事分值收集!B:Y,24,0)</f>
        <v>21</v>
      </c>
      <c r="AU419" s="63">
        <f t="shared" si="39"/>
        <v>1500</v>
      </c>
      <c r="AV419" s="63">
        <f t="shared" si="40"/>
        <v>1500</v>
      </c>
      <c r="AW419" s="63">
        <v>0</v>
      </c>
      <c r="AX419" s="63">
        <f t="shared" si="41"/>
        <v>1500</v>
      </c>
      <c r="AY419" s="65">
        <v>21</v>
      </c>
    </row>
    <row r="420" ht="16.5" spans="1:51">
      <c r="A420" s="4"/>
      <c r="B420" s="4"/>
      <c r="C420" s="5" t="s">
        <v>336</v>
      </c>
      <c r="D420" s="6">
        <v>405</v>
      </c>
      <c r="E420" s="106" t="s">
        <v>579</v>
      </c>
      <c r="F420" s="8" t="str">
        <f>VLOOKUP(E420,[1]需科室上报名单!$A:$B,2,0)</f>
        <v>7AM387</v>
      </c>
      <c r="G420" s="6" t="str">
        <f>VLOOKUP(F420,[3]需科室上报名单!$B:$I,8,0)</f>
        <v>规培研究生</v>
      </c>
      <c r="H420" s="8" t="str">
        <f>VLOOKUP(F420,[3]需科室上报名单!$B:$D,3,0)</f>
        <v>内科</v>
      </c>
      <c r="I420" s="8" t="str">
        <f>VLOOKUP(F420,[3]需科室上报名单!$B:$F,5,0)</f>
        <v>2021年</v>
      </c>
      <c r="J420" s="29"/>
      <c r="K420" s="6" t="s">
        <v>106</v>
      </c>
      <c r="L420" s="6">
        <v>0</v>
      </c>
      <c r="M420" s="6">
        <v>0</v>
      </c>
      <c r="N420" s="6">
        <v>0</v>
      </c>
      <c r="O420" s="6">
        <v>160</v>
      </c>
      <c r="P420" s="30">
        <v>0</v>
      </c>
      <c r="Q420" s="30">
        <v>3</v>
      </c>
      <c r="R420" s="30">
        <v>6</v>
      </c>
      <c r="S420" s="30">
        <v>1</v>
      </c>
      <c r="T420" s="30">
        <v>0</v>
      </c>
      <c r="U420" s="43">
        <v>205</v>
      </c>
      <c r="V420" s="44">
        <f>VLOOKUP(F420,[9]毕教同事分值收集!B:X,23,0)</f>
        <v>100</v>
      </c>
      <c r="W420" s="44">
        <v>10</v>
      </c>
      <c r="X420" s="44">
        <v>80</v>
      </c>
      <c r="Y420" s="44">
        <v>30</v>
      </c>
      <c r="Z420" s="44">
        <v>0</v>
      </c>
      <c r="AA420" s="53">
        <v>40</v>
      </c>
      <c r="AB420" s="54">
        <f>VLOOKUP(F420,[9]毕教同事分值收集!B:R,17,0)</f>
        <v>100</v>
      </c>
      <c r="AC420" s="54">
        <f>VLOOKUP(F420,[9]毕教同事分值收集!B:T,19,0)</f>
        <v>150</v>
      </c>
      <c r="AD420" s="54">
        <f>VLOOKUP(F420,[9]毕教同事分值收集!B:V,21,0)</f>
        <v>100</v>
      </c>
      <c r="AE420" s="54">
        <f>VLOOKUP(F420,[9]毕教同事分值收集!B:Q,16,0)</f>
        <v>0</v>
      </c>
      <c r="AF420" s="54">
        <f>VLOOKUP(F420,[9]毕教同事分值收集!B:P,15,0)</f>
        <v>0</v>
      </c>
      <c r="AG420" s="54">
        <f>VLOOKUP(F420,[6]毕教同事分值收集!$B:$M,12,0)</f>
        <v>-60</v>
      </c>
      <c r="AH420" s="54">
        <v>0</v>
      </c>
      <c r="AI420" s="54">
        <v>0</v>
      </c>
      <c r="AJ420" s="54">
        <v>0</v>
      </c>
      <c r="AK420" s="54">
        <v>0</v>
      </c>
      <c r="AL420" s="54">
        <v>0</v>
      </c>
      <c r="AM420" s="58">
        <f t="shared" si="36"/>
        <v>915</v>
      </c>
      <c r="AN420" s="54" t="str">
        <f>VLOOKUP(H420,'[2]最终 公布版'!$F:$AL,33,0)</f>
        <v>内科</v>
      </c>
      <c r="AO420" s="59">
        <f>SUMPRODUCT(($AN$4:$AN$1113=AN420)*($AM$4:$AM$1113&gt;AM420))+1</f>
        <v>37</v>
      </c>
      <c r="AP420" s="11">
        <f>COUNTIF(AN:AN,AN420)</f>
        <v>268</v>
      </c>
      <c r="AQ420" s="60">
        <f t="shared" si="37"/>
        <v>0.138059701492537</v>
      </c>
      <c r="AR420" s="11">
        <f t="shared" si="38"/>
        <v>1.25</v>
      </c>
      <c r="AS420" s="61">
        <v>1200</v>
      </c>
      <c r="AT420" s="62">
        <f>VLOOKUP(F420,[9]毕教同事分值收集!B:Y,24,0)</f>
        <v>21</v>
      </c>
      <c r="AU420" s="63">
        <f t="shared" si="39"/>
        <v>1500</v>
      </c>
      <c r="AV420" s="63">
        <f t="shared" si="40"/>
        <v>1500</v>
      </c>
      <c r="AW420" s="63">
        <v>0</v>
      </c>
      <c r="AX420" s="63">
        <f t="shared" si="41"/>
        <v>1500</v>
      </c>
      <c r="AY420" s="65">
        <v>21</v>
      </c>
    </row>
    <row r="421" spans="1:51">
      <c r="A421" s="4"/>
      <c r="B421" s="4"/>
      <c r="C421" s="5" t="s">
        <v>580</v>
      </c>
      <c r="D421" s="6">
        <v>425</v>
      </c>
      <c r="E421" s="15" t="s">
        <v>581</v>
      </c>
      <c r="F421" s="8" t="str">
        <f>VLOOKUP(E421,[1]需科室上报名单!$A:$B,2,0)</f>
        <v>7AK186</v>
      </c>
      <c r="G421" s="6" t="str">
        <f>VLOOKUP(F421,[3]需科室上报名单!$B:$I,8,0)</f>
        <v>规培研究生</v>
      </c>
      <c r="H421" s="8" t="str">
        <f>VLOOKUP(F421,[3]需科室上报名单!$B:$D,3,0)</f>
        <v>内科</v>
      </c>
      <c r="I421" s="8" t="str">
        <f>VLOOKUP(F421,[3]需科室上报名单!$B:$F,5,0)</f>
        <v>2020年</v>
      </c>
      <c r="J421" s="31"/>
      <c r="K421" s="93" t="s">
        <v>106</v>
      </c>
      <c r="L421" s="86">
        <v>0</v>
      </c>
      <c r="M421" s="86">
        <v>0</v>
      </c>
      <c r="N421" s="86">
        <v>0</v>
      </c>
      <c r="O421" s="86">
        <v>160</v>
      </c>
      <c r="P421" s="30">
        <v>0</v>
      </c>
      <c r="Q421" s="30">
        <v>5</v>
      </c>
      <c r="R421" s="30">
        <v>1</v>
      </c>
      <c r="S421" s="30">
        <v>0</v>
      </c>
      <c r="T421" s="30">
        <v>0</v>
      </c>
      <c r="U421" s="43">
        <v>120</v>
      </c>
      <c r="V421" s="44">
        <f>VLOOKUP(F421,[9]毕教同事分值收集!B:X,23,0)</f>
        <v>100</v>
      </c>
      <c r="W421" s="44">
        <v>10</v>
      </c>
      <c r="X421" s="44">
        <v>40</v>
      </c>
      <c r="Y421" s="44">
        <v>60</v>
      </c>
      <c r="Z421" s="44">
        <v>30</v>
      </c>
      <c r="AA421" s="53">
        <v>0</v>
      </c>
      <c r="AB421" s="54">
        <f>VLOOKUP(F421,[9]毕教同事分值收集!B:R,17,0)</f>
        <v>100</v>
      </c>
      <c r="AC421" s="54">
        <f>VLOOKUP(F421,[9]毕教同事分值收集!B:T,19,0)</f>
        <v>150</v>
      </c>
      <c r="AD421" s="54">
        <f>VLOOKUP(F421,[9]毕教同事分值收集!B:V,21,0)</f>
        <v>100</v>
      </c>
      <c r="AE421" s="54">
        <f>VLOOKUP(F421,[9]毕教同事分值收集!B:Q,16,0)</f>
        <v>0</v>
      </c>
      <c r="AF421" s="54">
        <f>VLOOKUP(F421,[9]毕教同事分值收集!B:P,15,0)</f>
        <v>40</v>
      </c>
      <c r="AG421" s="54">
        <f>VLOOKUP(F421,[6]毕教同事分值收集!$B:$M,12,0)</f>
        <v>0</v>
      </c>
      <c r="AH421" s="54">
        <v>0</v>
      </c>
      <c r="AI421" s="54">
        <v>0</v>
      </c>
      <c r="AJ421" s="54">
        <v>0</v>
      </c>
      <c r="AK421" s="54">
        <v>0</v>
      </c>
      <c r="AL421" s="54">
        <v>0</v>
      </c>
      <c r="AM421" s="58">
        <f t="shared" si="36"/>
        <v>910</v>
      </c>
      <c r="AN421" s="54" t="str">
        <f>VLOOKUP(H421,'[2]最终 公布版'!$F:$AL,33,0)</f>
        <v>内科</v>
      </c>
      <c r="AO421" s="59">
        <f>SUMPRODUCT(($AN$4:$AN$1113=AN421)*($AM$4:$AM$1113&gt;AM421))+1</f>
        <v>38</v>
      </c>
      <c r="AP421" s="11">
        <f>COUNTIF(AN:AN,AN421)</f>
        <v>268</v>
      </c>
      <c r="AQ421" s="60">
        <f t="shared" si="37"/>
        <v>0.141791044776119</v>
      </c>
      <c r="AR421" s="11">
        <f t="shared" si="38"/>
        <v>1.25</v>
      </c>
      <c r="AS421" s="61">
        <v>1200</v>
      </c>
      <c r="AT421" s="62">
        <f>VLOOKUP(F421,[9]毕教同事分值收集!B:Y,24,0)</f>
        <v>21</v>
      </c>
      <c r="AU421" s="63">
        <f t="shared" si="39"/>
        <v>1500</v>
      </c>
      <c r="AV421" s="63">
        <f t="shared" si="40"/>
        <v>1500</v>
      </c>
      <c r="AW421" s="63">
        <v>0</v>
      </c>
      <c r="AX421" s="63">
        <f t="shared" si="41"/>
        <v>1500</v>
      </c>
      <c r="AY421" s="65">
        <v>21</v>
      </c>
    </row>
    <row r="422" spans="1:51">
      <c r="A422" s="4"/>
      <c r="B422" s="4"/>
      <c r="C422" s="91" t="s">
        <v>322</v>
      </c>
      <c r="D422" s="6">
        <v>427</v>
      </c>
      <c r="E422" s="7" t="s">
        <v>582</v>
      </c>
      <c r="F422" s="8" t="str">
        <f>VLOOKUP(E422,[1]需科室上报名单!$A:$B,2,0)</f>
        <v>729L85</v>
      </c>
      <c r="G422" s="6" t="s">
        <v>104</v>
      </c>
      <c r="H422" s="7" t="s">
        <v>552</v>
      </c>
      <c r="I422" s="8" t="str">
        <f>VLOOKUP(F422,[3]需科室上报名单!$B:$F,5,0)</f>
        <v>2022年</v>
      </c>
      <c r="J422" s="29"/>
      <c r="K422" s="6" t="s">
        <v>106</v>
      </c>
      <c r="L422" s="6">
        <v>0</v>
      </c>
      <c r="M422" s="6">
        <v>0</v>
      </c>
      <c r="N422" s="6">
        <v>0</v>
      </c>
      <c r="O422" s="6">
        <v>120</v>
      </c>
      <c r="P422" s="30">
        <v>0</v>
      </c>
      <c r="Q422" s="30">
        <v>3</v>
      </c>
      <c r="R422" s="30">
        <v>0</v>
      </c>
      <c r="S422" s="30">
        <v>0</v>
      </c>
      <c r="T422" s="30">
        <v>0</v>
      </c>
      <c r="U422" s="43">
        <f>P422*50+Q422*20+R422*20+S422*25+T422*25</f>
        <v>60</v>
      </c>
      <c r="V422" s="44">
        <f>VLOOKUP(F422,[9]毕教同事分值收集!B:X,23,0)</f>
        <v>100</v>
      </c>
      <c r="W422" s="44">
        <v>10</v>
      </c>
      <c r="X422" s="44">
        <v>80</v>
      </c>
      <c r="Y422" s="44">
        <v>30</v>
      </c>
      <c r="Z422" s="44">
        <v>120</v>
      </c>
      <c r="AA422" s="53">
        <v>0</v>
      </c>
      <c r="AB422" s="54">
        <f>VLOOKUP(F422,[9]毕教同事分值收集!B:R,17,0)</f>
        <v>100</v>
      </c>
      <c r="AC422" s="54">
        <f>VLOOKUP(F422,[9]毕教同事分值收集!B:T,19,0)</f>
        <v>150</v>
      </c>
      <c r="AD422" s="54">
        <f>VLOOKUP(F422,[9]毕教同事分值收集!B:V,21,0)</f>
        <v>100</v>
      </c>
      <c r="AE422" s="54">
        <f>VLOOKUP(F422,[9]毕教同事分值收集!B:Q,16,0)</f>
        <v>0</v>
      </c>
      <c r="AF422" s="54">
        <f>VLOOKUP(F422,[9]毕教同事分值收集!B:P,15,0)</f>
        <v>40</v>
      </c>
      <c r="AG422" s="54">
        <f>VLOOKUP(F422,[6]毕教同事分值收集!$B:$M,12,0)</f>
        <v>0</v>
      </c>
      <c r="AH422" s="54">
        <v>0</v>
      </c>
      <c r="AI422" s="54">
        <v>0</v>
      </c>
      <c r="AJ422" s="54">
        <v>0</v>
      </c>
      <c r="AK422" s="54">
        <v>0</v>
      </c>
      <c r="AL422" s="54">
        <v>0</v>
      </c>
      <c r="AM422" s="58">
        <f t="shared" si="36"/>
        <v>910</v>
      </c>
      <c r="AN422" s="54" t="str">
        <f>VLOOKUP(H422,'[2]最终 公布版'!$F:$AL,33,0)</f>
        <v>内科</v>
      </c>
      <c r="AO422" s="59">
        <f>SUMPRODUCT(($AN$4:$AN$1113=AN422)*($AM$4:$AM$1113&gt;AM422))+1</f>
        <v>38</v>
      </c>
      <c r="AP422" s="11">
        <f>COUNTIF(AN:AN,AN422)</f>
        <v>268</v>
      </c>
      <c r="AQ422" s="60">
        <f t="shared" si="37"/>
        <v>0.141791044776119</v>
      </c>
      <c r="AR422" s="11">
        <f t="shared" si="38"/>
        <v>1.25</v>
      </c>
      <c r="AS422" s="61">
        <v>1200</v>
      </c>
      <c r="AT422" s="62">
        <f>VLOOKUP(F422,[9]毕教同事分值收集!B:Y,24,0)</f>
        <v>21</v>
      </c>
      <c r="AU422" s="63">
        <f t="shared" si="39"/>
        <v>1500</v>
      </c>
      <c r="AV422" s="63">
        <f t="shared" si="40"/>
        <v>1500</v>
      </c>
      <c r="AW422" s="63">
        <v>0</v>
      </c>
      <c r="AX422" s="63">
        <f t="shared" si="41"/>
        <v>1500</v>
      </c>
      <c r="AY422" s="65">
        <v>21</v>
      </c>
    </row>
    <row r="423" spans="1:51">
      <c r="A423" s="4" t="s">
        <v>366</v>
      </c>
      <c r="B423" s="4"/>
      <c r="C423" s="5" t="s">
        <v>573</v>
      </c>
      <c r="D423" s="6">
        <v>426</v>
      </c>
      <c r="E423" s="7" t="s">
        <v>583</v>
      </c>
      <c r="F423" s="8" t="str">
        <f>VLOOKUP(E423,[1]需科室上报名单!$A:$B,2,0)</f>
        <v>730L15</v>
      </c>
      <c r="G423" s="6" t="s">
        <v>104</v>
      </c>
      <c r="H423" s="7" t="s">
        <v>552</v>
      </c>
      <c r="I423" s="8" t="str">
        <f>VLOOKUP(F423,[3]需科室上报名单!$B:$F,5,0)</f>
        <v>2022年</v>
      </c>
      <c r="J423" s="29"/>
      <c r="K423" s="6" t="s">
        <v>106</v>
      </c>
      <c r="L423" s="6">
        <v>0</v>
      </c>
      <c r="M423" s="6">
        <v>0</v>
      </c>
      <c r="N423" s="6">
        <v>0</v>
      </c>
      <c r="O423" s="6">
        <v>160</v>
      </c>
      <c r="P423" s="30">
        <v>0</v>
      </c>
      <c r="Q423" s="30">
        <v>5</v>
      </c>
      <c r="R423" s="30">
        <v>2</v>
      </c>
      <c r="S423" s="30">
        <v>0</v>
      </c>
      <c r="T423" s="30">
        <v>0</v>
      </c>
      <c r="U423" s="43">
        <v>140</v>
      </c>
      <c r="V423" s="44">
        <f>VLOOKUP(F423,[9]毕教同事分值收集!B:X,23,0)</f>
        <v>100</v>
      </c>
      <c r="W423" s="44">
        <f>VLOOKUP(E423,[4]肿瘤内科!$B:$H,7,0)</f>
        <v>10</v>
      </c>
      <c r="X423" s="44">
        <f>VLOOKUP(E423,[4]肿瘤内科!$B:$J,9,0)</f>
        <v>40</v>
      </c>
      <c r="Y423" s="44">
        <f>VLOOKUP(E423,[4]肿瘤内科!$B:$F,3,0)</f>
        <v>30</v>
      </c>
      <c r="Z423" s="44">
        <f>VLOOKUP(E423,[4]肿瘤内科!$B:$F,5,0)</f>
        <v>60</v>
      </c>
      <c r="AA423" s="53">
        <v>0</v>
      </c>
      <c r="AB423" s="54">
        <f>VLOOKUP(F423,[9]毕教同事分值收集!B:R,17,0)</f>
        <v>100</v>
      </c>
      <c r="AC423" s="54">
        <f>VLOOKUP(F423,[9]毕教同事分值收集!B:T,19,0)</f>
        <v>150</v>
      </c>
      <c r="AD423" s="54">
        <f>VLOOKUP(F423,[9]毕教同事分值收集!B:V,21,0)</f>
        <v>100</v>
      </c>
      <c r="AE423" s="54">
        <f>VLOOKUP(F423,[9]毕教同事分值收集!B:Q,16,0)</f>
        <v>0</v>
      </c>
      <c r="AF423" s="54">
        <f>VLOOKUP(F423,[9]毕教同事分值收集!B:P,15,0)</f>
        <v>20</v>
      </c>
      <c r="AG423" s="54">
        <f>VLOOKUP(F423,'[8]0831修改'!$B:$M,12,0)</f>
        <v>0</v>
      </c>
      <c r="AH423" s="54">
        <v>0</v>
      </c>
      <c r="AI423" s="54">
        <v>0</v>
      </c>
      <c r="AJ423" s="54">
        <v>0</v>
      </c>
      <c r="AK423" s="54">
        <v>0</v>
      </c>
      <c r="AL423" s="54">
        <v>0</v>
      </c>
      <c r="AM423" s="58">
        <f t="shared" si="36"/>
        <v>910</v>
      </c>
      <c r="AN423" s="54" t="str">
        <f>VLOOKUP(H423,'[2]最终 公布版'!$F:$AL,33,0)</f>
        <v>内科</v>
      </c>
      <c r="AO423" s="59">
        <f>SUMPRODUCT(($AN$4:$AN$1113=AN423)*($AM$4:$AM$1113&gt;AM423))+1</f>
        <v>38</v>
      </c>
      <c r="AP423" s="11">
        <f>COUNTIF(AN:AN,AN423)</f>
        <v>268</v>
      </c>
      <c r="AQ423" s="60">
        <f t="shared" si="37"/>
        <v>0.141791044776119</v>
      </c>
      <c r="AR423" s="11">
        <f t="shared" si="38"/>
        <v>1.25</v>
      </c>
      <c r="AS423" s="61">
        <v>1200</v>
      </c>
      <c r="AT423" s="62">
        <f>VLOOKUP(F423,[9]毕教同事分值收集!B:Y,24,0)</f>
        <v>21</v>
      </c>
      <c r="AU423" s="63">
        <f t="shared" si="39"/>
        <v>1500</v>
      </c>
      <c r="AV423" s="63">
        <f t="shared" si="40"/>
        <v>1500</v>
      </c>
      <c r="AW423" s="63">
        <v>0</v>
      </c>
      <c r="AX423" s="63">
        <f t="shared" si="41"/>
        <v>1500</v>
      </c>
      <c r="AY423" s="65">
        <v>21</v>
      </c>
    </row>
    <row r="424" spans="1:51">
      <c r="A424" s="4"/>
      <c r="B424" s="4"/>
      <c r="C424" s="5" t="s">
        <v>110</v>
      </c>
      <c r="D424" s="6">
        <v>410</v>
      </c>
      <c r="E424" s="19" t="s">
        <v>584</v>
      </c>
      <c r="F424" s="8" t="str">
        <f>VLOOKUP(E424,[1]需科室上报名单!$A:$B,2,0)</f>
        <v>7AM178</v>
      </c>
      <c r="G424" s="6" t="str">
        <f>VLOOKUP(F424,[3]需科室上报名单!$B:$I,8,0)</f>
        <v>规培研究生</v>
      </c>
      <c r="H424" s="8" t="str">
        <f>VLOOKUP(F424,[3]需科室上报名单!$B:$D,3,0)</f>
        <v>内科</v>
      </c>
      <c r="I424" s="8" t="str">
        <f>VLOOKUP(F424,[3]需科室上报名单!$B:$F,5,0)</f>
        <v>2021年</v>
      </c>
      <c r="J424" s="31"/>
      <c r="K424" s="6" t="s">
        <v>106</v>
      </c>
      <c r="L424" s="6">
        <v>0</v>
      </c>
      <c r="M424" s="6">
        <v>0</v>
      </c>
      <c r="N424" s="6">
        <v>0</v>
      </c>
      <c r="O424" s="6">
        <v>160</v>
      </c>
      <c r="P424" s="30">
        <v>0</v>
      </c>
      <c r="Q424" s="30">
        <v>4</v>
      </c>
      <c r="R424" s="30">
        <v>3</v>
      </c>
      <c r="S424" s="30">
        <v>1</v>
      </c>
      <c r="T424" s="30">
        <v>0</v>
      </c>
      <c r="U424" s="43">
        <v>165</v>
      </c>
      <c r="V424" s="44">
        <f>VLOOKUP(F424,[9]毕教同事分值收集!B:X,23,0)</f>
        <v>100</v>
      </c>
      <c r="W424" s="44">
        <v>10</v>
      </c>
      <c r="X424" s="44">
        <v>20</v>
      </c>
      <c r="Y424" s="44">
        <v>60</v>
      </c>
      <c r="Z424" s="44">
        <v>60</v>
      </c>
      <c r="AA424" s="53">
        <v>20</v>
      </c>
      <c r="AB424" s="54">
        <f>VLOOKUP(F424,[9]毕教同事分值收集!B:R,17,0)</f>
        <v>100</v>
      </c>
      <c r="AC424" s="54">
        <f>VLOOKUP(F424,[9]毕教同事分值收集!B:T,19,0)</f>
        <v>150</v>
      </c>
      <c r="AD424" s="54">
        <f>VLOOKUP(F424,[9]毕教同事分值收集!B:V,21,0)</f>
        <v>100</v>
      </c>
      <c r="AE424" s="54">
        <f>VLOOKUP(F424,[9]毕教同事分值收集!B:Q,16,0)</f>
        <v>0</v>
      </c>
      <c r="AF424" s="54">
        <f>VLOOKUP(F424,[9]毕教同事分值收集!B:P,15,0)</f>
        <v>0</v>
      </c>
      <c r="AG424" s="54">
        <f>VLOOKUP(F424,[6]毕教同事分值收集!$B:$M,12,0)</f>
        <v>-40</v>
      </c>
      <c r="AH424" s="54">
        <v>0</v>
      </c>
      <c r="AI424" s="54">
        <v>0</v>
      </c>
      <c r="AJ424" s="54">
        <v>0</v>
      </c>
      <c r="AK424" s="54">
        <v>0</v>
      </c>
      <c r="AL424" s="54">
        <v>0</v>
      </c>
      <c r="AM424" s="58">
        <f t="shared" si="36"/>
        <v>905</v>
      </c>
      <c r="AN424" s="54" t="str">
        <f>VLOOKUP(H424,'[2]最终 公布版'!$F:$AL,33,0)</f>
        <v>内科</v>
      </c>
      <c r="AO424" s="59">
        <f>SUMPRODUCT(($AN$4:$AN$1113=AN424)*($AM$4:$AM$1113&gt;AM424))+1</f>
        <v>41</v>
      </c>
      <c r="AP424" s="11">
        <f>COUNTIF(AN:AN,AN424)</f>
        <v>268</v>
      </c>
      <c r="AQ424" s="60">
        <f t="shared" si="37"/>
        <v>0.152985074626866</v>
      </c>
      <c r="AR424" s="11">
        <f t="shared" si="38"/>
        <v>1.25</v>
      </c>
      <c r="AS424" s="61">
        <v>1200</v>
      </c>
      <c r="AT424" s="62">
        <f>VLOOKUP(F424,[9]毕教同事分值收集!B:Y,24,0)</f>
        <v>21</v>
      </c>
      <c r="AU424" s="63">
        <f t="shared" si="39"/>
        <v>1500</v>
      </c>
      <c r="AV424" s="63">
        <f t="shared" si="40"/>
        <v>1500</v>
      </c>
      <c r="AW424" s="63">
        <v>0</v>
      </c>
      <c r="AX424" s="63">
        <f t="shared" si="41"/>
        <v>1500</v>
      </c>
      <c r="AY424" s="65">
        <v>21</v>
      </c>
    </row>
    <row r="425" spans="1:51">
      <c r="A425" s="4"/>
      <c r="B425" s="4"/>
      <c r="C425" s="5" t="s">
        <v>573</v>
      </c>
      <c r="D425" s="6">
        <v>420</v>
      </c>
      <c r="E425" s="19" t="s">
        <v>585</v>
      </c>
      <c r="F425" s="8" t="str">
        <f>VLOOKUP(E425,[1]需科室上报名单!$A:$B,2,0)</f>
        <v>7AM188</v>
      </c>
      <c r="G425" s="6" t="str">
        <f>VLOOKUP(F425,[3]需科室上报名单!$B:$I,8,0)</f>
        <v>规培研究生</v>
      </c>
      <c r="H425" s="19" t="s">
        <v>552</v>
      </c>
      <c r="I425" s="8" t="str">
        <f>VLOOKUP(F425,[3]需科室上报名单!$B:$F,5,0)</f>
        <v>2021年</v>
      </c>
      <c r="J425" s="29"/>
      <c r="K425" s="6" t="s">
        <v>106</v>
      </c>
      <c r="L425" s="6">
        <v>0</v>
      </c>
      <c r="M425" s="6">
        <v>0</v>
      </c>
      <c r="N425" s="6">
        <v>0</v>
      </c>
      <c r="O425" s="6">
        <v>160</v>
      </c>
      <c r="P425" s="30">
        <v>0</v>
      </c>
      <c r="Q425" s="30">
        <v>5</v>
      </c>
      <c r="R425" s="30">
        <v>2</v>
      </c>
      <c r="S425" s="30">
        <v>0</v>
      </c>
      <c r="T425" s="30">
        <v>0</v>
      </c>
      <c r="U425" s="43">
        <v>140</v>
      </c>
      <c r="V425" s="44">
        <f>VLOOKUP(F425,[9]毕教同事分值收集!B:X,23,0)</f>
        <v>100</v>
      </c>
      <c r="W425" s="44">
        <f>VLOOKUP(E425,[4]肿瘤内科!$B:$H,7,0)</f>
        <v>10</v>
      </c>
      <c r="X425" s="44">
        <f>VLOOKUP(E425,[4]肿瘤内科!$B:$J,9,0)</f>
        <v>40</v>
      </c>
      <c r="Y425" s="44">
        <f>VLOOKUP(E425,[4]肿瘤内科!$B:$F,3,0)</f>
        <v>60</v>
      </c>
      <c r="Z425" s="44">
        <f>VLOOKUP(E425,[4]肿瘤内科!$B:$F,5,0)</f>
        <v>60</v>
      </c>
      <c r="AA425" s="53">
        <v>0</v>
      </c>
      <c r="AB425" s="54">
        <f>VLOOKUP(F425,[9]毕教同事分值收集!B:R,17,0)</f>
        <v>100</v>
      </c>
      <c r="AC425" s="54">
        <f>VLOOKUP(F425,[9]毕教同事分值收集!B:T,19,0)</f>
        <v>150</v>
      </c>
      <c r="AD425" s="54">
        <f>VLOOKUP(F425,[9]毕教同事分值收集!B:V,21,0)</f>
        <v>100</v>
      </c>
      <c r="AE425" s="54">
        <f>VLOOKUP(F425,[9]毕教同事分值收集!B:Q,16,0)</f>
        <v>0</v>
      </c>
      <c r="AF425" s="54">
        <f>VLOOKUP(F425,[9]毕教同事分值收集!B:P,15,0)</f>
        <v>0</v>
      </c>
      <c r="AG425" s="54">
        <f>VLOOKUP(F425,[6]毕教同事分值收集!$B:$M,12,0)</f>
        <v>-20</v>
      </c>
      <c r="AH425" s="54">
        <v>0</v>
      </c>
      <c r="AI425" s="54">
        <v>0</v>
      </c>
      <c r="AJ425" s="54">
        <v>0</v>
      </c>
      <c r="AK425" s="54">
        <v>0</v>
      </c>
      <c r="AL425" s="54">
        <v>0</v>
      </c>
      <c r="AM425" s="58">
        <f t="shared" si="36"/>
        <v>900</v>
      </c>
      <c r="AN425" s="54" t="str">
        <f>VLOOKUP(H425,'[2]最终 公布版'!$F:$AL,33,0)</f>
        <v>内科</v>
      </c>
      <c r="AO425" s="59">
        <f>SUMPRODUCT(($AN$4:$AN$1113=AN425)*($AM$4:$AM$1113&gt;AM425))+1</f>
        <v>42</v>
      </c>
      <c r="AP425" s="11">
        <f>COUNTIF(AN:AN,AN425)</f>
        <v>268</v>
      </c>
      <c r="AQ425" s="60">
        <f t="shared" si="37"/>
        <v>0.156716417910448</v>
      </c>
      <c r="AR425" s="11">
        <f t="shared" si="38"/>
        <v>1.25</v>
      </c>
      <c r="AS425" s="61">
        <v>1200</v>
      </c>
      <c r="AT425" s="62">
        <f>VLOOKUP(F425,[9]毕教同事分值收集!B:Y,24,0)</f>
        <v>21</v>
      </c>
      <c r="AU425" s="63">
        <f t="shared" si="39"/>
        <v>1500</v>
      </c>
      <c r="AV425" s="63">
        <f t="shared" si="40"/>
        <v>1500</v>
      </c>
      <c r="AW425" s="63">
        <v>0</v>
      </c>
      <c r="AX425" s="63">
        <f t="shared" si="41"/>
        <v>1500</v>
      </c>
      <c r="AY425" s="65">
        <v>21</v>
      </c>
    </row>
    <row r="426" spans="1:51">
      <c r="A426" s="4"/>
      <c r="B426" s="4"/>
      <c r="C426" s="5" t="s">
        <v>318</v>
      </c>
      <c r="D426" s="6">
        <v>428</v>
      </c>
      <c r="E426" s="19" t="s">
        <v>586</v>
      </c>
      <c r="F426" s="8" t="str">
        <f>VLOOKUP(E426,[1]需科室上报名单!$A:$B,2,0)</f>
        <v>7AM209</v>
      </c>
      <c r="G426" s="6" t="str">
        <f>VLOOKUP(F426,[3]需科室上报名单!$B:$I,8,0)</f>
        <v>规培研究生</v>
      </c>
      <c r="H426" s="8" t="str">
        <f>VLOOKUP(F426,[3]需科室上报名单!$B:$D,3,0)</f>
        <v>内科</v>
      </c>
      <c r="I426" s="8" t="str">
        <f>VLOOKUP(F426,[3]需科室上报名单!$B:$F,5,0)</f>
        <v>2021年</v>
      </c>
      <c r="J426" s="31"/>
      <c r="K426" s="6" t="s">
        <v>106</v>
      </c>
      <c r="L426" s="6">
        <v>0</v>
      </c>
      <c r="M426" s="6">
        <v>0</v>
      </c>
      <c r="N426" s="6">
        <v>0</v>
      </c>
      <c r="O426" s="6">
        <v>160</v>
      </c>
      <c r="P426" s="30">
        <v>0</v>
      </c>
      <c r="Q426" s="101">
        <v>4</v>
      </c>
      <c r="R426" s="101">
        <v>1</v>
      </c>
      <c r="S426" s="101">
        <v>0</v>
      </c>
      <c r="T426" s="101">
        <v>0</v>
      </c>
      <c r="U426" s="43">
        <v>100</v>
      </c>
      <c r="V426" s="44">
        <f>VLOOKUP(F426,[9]毕教同事分值收集!B:X,23,0)</f>
        <v>100</v>
      </c>
      <c r="W426" s="44">
        <v>10</v>
      </c>
      <c r="X426" s="44">
        <v>40</v>
      </c>
      <c r="Y426" s="44">
        <v>60</v>
      </c>
      <c r="Z426" s="44">
        <v>60</v>
      </c>
      <c r="AA426" s="44">
        <v>20</v>
      </c>
      <c r="AB426" s="54">
        <f>VLOOKUP(F426,[9]毕教同事分值收集!B:R,17,0)</f>
        <v>100</v>
      </c>
      <c r="AC426" s="54">
        <f>VLOOKUP(F426,[9]毕教同事分值收集!B:T,19,0)</f>
        <v>150</v>
      </c>
      <c r="AD426" s="54">
        <f>VLOOKUP(F426,[9]毕教同事分值收集!B:V,21,0)</f>
        <v>100</v>
      </c>
      <c r="AE426" s="54">
        <f>VLOOKUP(F426,[9]毕教同事分值收集!B:Q,16,0)</f>
        <v>0</v>
      </c>
      <c r="AF426" s="54">
        <f>VLOOKUP(F426,[9]毕教同事分值收集!B:P,15,0)</f>
        <v>0</v>
      </c>
      <c r="AG426" s="54">
        <f>VLOOKUP(F426,[6]毕教同事分值收集!$B:$M,12,0)</f>
        <v>0</v>
      </c>
      <c r="AH426" s="54">
        <v>0</v>
      </c>
      <c r="AI426" s="54">
        <v>0</v>
      </c>
      <c r="AJ426" s="54">
        <v>0</v>
      </c>
      <c r="AK426" s="54">
        <v>0</v>
      </c>
      <c r="AL426" s="54">
        <v>0</v>
      </c>
      <c r="AM426" s="58">
        <f t="shared" ref="AM426:AM489" si="42">SUM(L426:O426,U426:AA426,AB426:AJ426)</f>
        <v>900</v>
      </c>
      <c r="AN426" s="54" t="str">
        <f>VLOOKUP(H426,'[2]最终 公布版'!$F:$AL,33,0)</f>
        <v>内科</v>
      </c>
      <c r="AO426" s="59">
        <f>SUMPRODUCT(($AN$4:$AN$1113=AN426)*($AM$4:$AM$1113&gt;AM426))+1</f>
        <v>42</v>
      </c>
      <c r="AP426" s="11">
        <f>COUNTIF(AN:AN,AN426)</f>
        <v>268</v>
      </c>
      <c r="AQ426" s="60">
        <f t="shared" si="37"/>
        <v>0.156716417910448</v>
      </c>
      <c r="AR426" s="11">
        <f t="shared" si="38"/>
        <v>1.25</v>
      </c>
      <c r="AS426" s="61">
        <v>1200</v>
      </c>
      <c r="AT426" s="62">
        <f>VLOOKUP(F426,[9]毕教同事分值收集!B:Y,24,0)</f>
        <v>21</v>
      </c>
      <c r="AU426" s="63">
        <f t="shared" si="39"/>
        <v>1500</v>
      </c>
      <c r="AV426" s="63">
        <f t="shared" si="40"/>
        <v>1500</v>
      </c>
      <c r="AW426" s="63">
        <v>0</v>
      </c>
      <c r="AX426" s="63">
        <f t="shared" si="41"/>
        <v>1500</v>
      </c>
      <c r="AY426" s="65">
        <v>21</v>
      </c>
    </row>
    <row r="427" spans="1:51">
      <c r="A427" s="4"/>
      <c r="B427" s="4"/>
      <c r="C427" s="5" t="s">
        <v>133</v>
      </c>
      <c r="D427" s="6">
        <v>432</v>
      </c>
      <c r="E427" s="6" t="s">
        <v>587</v>
      </c>
      <c r="F427" s="8" t="str">
        <f>VLOOKUP(E427,[1]需科室上报名单!$A:$B,2,0)</f>
        <v>7AM177</v>
      </c>
      <c r="G427" s="6" t="str">
        <f>VLOOKUP(F427,[3]需科室上报名单!$B:$I,8,0)</f>
        <v>规培研究生</v>
      </c>
      <c r="H427" s="6" t="s">
        <v>552</v>
      </c>
      <c r="I427" s="8" t="str">
        <f>VLOOKUP(F427,[3]需科室上报名单!$B:$F,5,0)</f>
        <v>2021年</v>
      </c>
      <c r="J427" s="29"/>
      <c r="K427" s="6" t="s">
        <v>106</v>
      </c>
      <c r="L427" s="6">
        <v>0</v>
      </c>
      <c r="M427" s="6">
        <v>0</v>
      </c>
      <c r="N427" s="6">
        <v>0</v>
      </c>
      <c r="O427" s="6">
        <v>160</v>
      </c>
      <c r="P427" s="30">
        <v>0</v>
      </c>
      <c r="Q427" s="30">
        <v>2</v>
      </c>
      <c r="R427" s="30">
        <v>6</v>
      </c>
      <c r="S427" s="30">
        <v>0</v>
      </c>
      <c r="T427" s="30">
        <v>0</v>
      </c>
      <c r="U427" s="43">
        <v>160</v>
      </c>
      <c r="V427" s="44">
        <f>VLOOKUP(F427,[9]毕教同事分值收集!B:X,23,0)</f>
        <v>100</v>
      </c>
      <c r="W427" s="44">
        <v>0</v>
      </c>
      <c r="X427" s="44">
        <v>20</v>
      </c>
      <c r="Y427" s="44">
        <v>60</v>
      </c>
      <c r="Z427" s="44">
        <v>30</v>
      </c>
      <c r="AA427" s="53">
        <v>20</v>
      </c>
      <c r="AB427" s="54">
        <f>VLOOKUP(F427,[9]毕教同事分值收集!B:R,17,0)</f>
        <v>100</v>
      </c>
      <c r="AC427" s="54">
        <f>VLOOKUP(F427,[9]毕教同事分值收集!B:T,19,0)</f>
        <v>150</v>
      </c>
      <c r="AD427" s="54">
        <f>VLOOKUP(F427,[9]毕教同事分值收集!B:V,21,0)</f>
        <v>100</v>
      </c>
      <c r="AE427" s="54">
        <f>VLOOKUP(F427,[9]毕教同事分值收集!B:Q,16,0)</f>
        <v>0</v>
      </c>
      <c r="AF427" s="54">
        <f>VLOOKUP(F427,[9]毕教同事分值收集!B:P,15,0)</f>
        <v>0</v>
      </c>
      <c r="AG427" s="54">
        <f>VLOOKUP(F427,[6]毕教同事分值收集!$B:$M,12,0)</f>
        <v>0</v>
      </c>
      <c r="AH427" s="54">
        <v>0</v>
      </c>
      <c r="AI427" s="54">
        <v>0</v>
      </c>
      <c r="AJ427" s="54">
        <v>0</v>
      </c>
      <c r="AK427" s="54">
        <v>0</v>
      </c>
      <c r="AL427" s="54">
        <v>0</v>
      </c>
      <c r="AM427" s="58">
        <f t="shared" si="42"/>
        <v>900</v>
      </c>
      <c r="AN427" s="54" t="str">
        <f>VLOOKUP(H427,'[2]最终 公布版'!$F:$AL,33,0)</f>
        <v>内科</v>
      </c>
      <c r="AO427" s="59">
        <f>SUMPRODUCT(($AN$4:$AN$1113=AN427)*($AM$4:$AM$1113&gt;AM427))+1</f>
        <v>42</v>
      </c>
      <c r="AP427" s="11">
        <f>COUNTIF(AN:AN,AN427)</f>
        <v>268</v>
      </c>
      <c r="AQ427" s="60">
        <f t="shared" si="37"/>
        <v>0.156716417910448</v>
      </c>
      <c r="AR427" s="11">
        <f t="shared" si="38"/>
        <v>1.25</v>
      </c>
      <c r="AS427" s="61">
        <v>1200</v>
      </c>
      <c r="AT427" s="62">
        <f>VLOOKUP(F427,[9]毕教同事分值收集!B:Y,24,0)</f>
        <v>21</v>
      </c>
      <c r="AU427" s="63">
        <f t="shared" si="39"/>
        <v>1500</v>
      </c>
      <c r="AV427" s="63">
        <f t="shared" si="40"/>
        <v>1500</v>
      </c>
      <c r="AW427" s="63">
        <v>0</v>
      </c>
      <c r="AX427" s="63">
        <f t="shared" si="41"/>
        <v>1500</v>
      </c>
      <c r="AY427" s="65">
        <v>21</v>
      </c>
    </row>
    <row r="428" spans="1:51">
      <c r="A428" s="4"/>
      <c r="B428" s="4"/>
      <c r="C428" s="5" t="s">
        <v>157</v>
      </c>
      <c r="D428" s="6">
        <v>436</v>
      </c>
      <c r="E428" s="20" t="s">
        <v>588</v>
      </c>
      <c r="F428" s="8" t="str">
        <f>VLOOKUP(E428,[1]需科室上报名单!$A:$B,2,0)</f>
        <v>7AM394</v>
      </c>
      <c r="G428" s="6" t="str">
        <f>VLOOKUP(F428,[3]需科室上报名单!$B:$I,8,0)</f>
        <v>规培研究生</v>
      </c>
      <c r="H428" s="8" t="str">
        <f>VLOOKUP(F428,[3]需科室上报名单!$B:$D,3,0)</f>
        <v>内科</v>
      </c>
      <c r="I428" s="8" t="str">
        <f>VLOOKUP(F428,[3]需科室上报名单!$B:$F,5,0)</f>
        <v>2021年</v>
      </c>
      <c r="J428" s="35"/>
      <c r="K428" s="6" t="s">
        <v>106</v>
      </c>
      <c r="L428" s="6">
        <v>0</v>
      </c>
      <c r="M428" s="6">
        <v>0</v>
      </c>
      <c r="N428" s="6">
        <v>0</v>
      </c>
      <c r="O428" s="6">
        <v>160</v>
      </c>
      <c r="P428" s="30">
        <v>0</v>
      </c>
      <c r="Q428" s="30">
        <v>3</v>
      </c>
      <c r="R428" s="30">
        <v>2</v>
      </c>
      <c r="S428" s="30">
        <v>0</v>
      </c>
      <c r="T428" s="30">
        <v>0</v>
      </c>
      <c r="U428" s="43">
        <v>100</v>
      </c>
      <c r="V428" s="44">
        <f>VLOOKUP(F428,[9]毕教同事分值收集!B:X,23,0)</f>
        <v>100</v>
      </c>
      <c r="W428" s="49">
        <v>10</v>
      </c>
      <c r="X428" s="49">
        <v>60</v>
      </c>
      <c r="Y428" s="49">
        <v>60</v>
      </c>
      <c r="Z428" s="49">
        <v>30</v>
      </c>
      <c r="AA428" s="53">
        <v>0</v>
      </c>
      <c r="AB428" s="54">
        <f>VLOOKUP(F428,[9]毕教同事分值收集!B:R,17,0)</f>
        <v>100</v>
      </c>
      <c r="AC428" s="54">
        <f>VLOOKUP(F428,[9]毕教同事分值收集!B:T,19,0)</f>
        <v>150</v>
      </c>
      <c r="AD428" s="54">
        <f>VLOOKUP(F428,[9]毕教同事分值收集!B:V,21,0)</f>
        <v>100</v>
      </c>
      <c r="AE428" s="54">
        <f>VLOOKUP(F428,[9]毕教同事分值收集!B:Q,16,0)</f>
        <v>0</v>
      </c>
      <c r="AF428" s="54">
        <f>VLOOKUP(F428,[9]毕教同事分值收集!B:P,15,0)</f>
        <v>20</v>
      </c>
      <c r="AG428" s="54">
        <f>VLOOKUP(F428,[6]毕教同事分值收集!$B:$M,12,0)</f>
        <v>0</v>
      </c>
      <c r="AH428" s="54">
        <v>0</v>
      </c>
      <c r="AI428" s="54">
        <v>0</v>
      </c>
      <c r="AJ428" s="54">
        <v>0</v>
      </c>
      <c r="AK428" s="54">
        <v>0</v>
      </c>
      <c r="AL428" s="54">
        <v>0</v>
      </c>
      <c r="AM428" s="58">
        <f t="shared" si="42"/>
        <v>890</v>
      </c>
      <c r="AN428" s="54" t="str">
        <f>VLOOKUP(H428,'[2]最终 公布版'!$F:$AL,33,0)</f>
        <v>内科</v>
      </c>
      <c r="AO428" s="59">
        <f>SUMPRODUCT(($AN$4:$AN$1113=AN428)*($AM$4:$AM$1113&gt;AM428))+1</f>
        <v>45</v>
      </c>
      <c r="AP428" s="11">
        <f>COUNTIF(AN:AN,AN428)</f>
        <v>268</v>
      </c>
      <c r="AQ428" s="60">
        <f t="shared" si="37"/>
        <v>0.167910447761194</v>
      </c>
      <c r="AR428" s="11">
        <f t="shared" si="38"/>
        <v>1.25</v>
      </c>
      <c r="AS428" s="61">
        <v>1200</v>
      </c>
      <c r="AT428" s="62">
        <f>VLOOKUP(F428,[9]毕教同事分值收集!B:Y,24,0)</f>
        <v>21</v>
      </c>
      <c r="AU428" s="63">
        <f t="shared" si="39"/>
        <v>1500</v>
      </c>
      <c r="AV428" s="63">
        <f t="shared" si="40"/>
        <v>1500</v>
      </c>
      <c r="AW428" s="63">
        <v>0</v>
      </c>
      <c r="AX428" s="63">
        <f t="shared" si="41"/>
        <v>1500</v>
      </c>
      <c r="AY428" s="65">
        <v>21</v>
      </c>
    </row>
    <row r="429" spans="1:51">
      <c r="A429" s="4"/>
      <c r="B429" s="4"/>
      <c r="C429" s="5" t="s">
        <v>133</v>
      </c>
      <c r="D429" s="6">
        <v>411</v>
      </c>
      <c r="E429" s="6" t="s">
        <v>589</v>
      </c>
      <c r="F429" s="8">
        <f>VLOOKUP(E429,[1]需科室上报名单!$A:$B,2,0)</f>
        <v>120016</v>
      </c>
      <c r="G429" s="6" t="s">
        <v>104</v>
      </c>
      <c r="H429" s="6" t="s">
        <v>552</v>
      </c>
      <c r="I429" s="8" t="str">
        <f>VLOOKUP(F429,[3]需科室上报名单!$B:$F,5,0)</f>
        <v>2020年</v>
      </c>
      <c r="J429" s="29"/>
      <c r="K429" s="6" t="s">
        <v>106</v>
      </c>
      <c r="L429" s="6">
        <v>0</v>
      </c>
      <c r="M429" s="6">
        <v>0</v>
      </c>
      <c r="N429" s="6">
        <v>0</v>
      </c>
      <c r="O429" s="6">
        <v>160</v>
      </c>
      <c r="P429" s="30">
        <v>0</v>
      </c>
      <c r="Q429" s="30">
        <v>2</v>
      </c>
      <c r="R429" s="30">
        <v>4</v>
      </c>
      <c r="S429" s="30">
        <v>1</v>
      </c>
      <c r="T429" s="30">
        <v>0</v>
      </c>
      <c r="U429" s="43">
        <v>145</v>
      </c>
      <c r="V429" s="44">
        <f>VLOOKUP(F429,[9]毕教同事分值收集!B:X,23,0)</f>
        <v>100</v>
      </c>
      <c r="W429" s="44">
        <v>10</v>
      </c>
      <c r="X429" s="44">
        <v>60</v>
      </c>
      <c r="Y429" s="44">
        <v>30</v>
      </c>
      <c r="Z429" s="44">
        <v>30</v>
      </c>
      <c r="AA429" s="53">
        <v>60</v>
      </c>
      <c r="AB429" s="54">
        <f>VLOOKUP(F429,[9]毕教同事分值收集!B:R,17,0)</f>
        <v>100</v>
      </c>
      <c r="AC429" s="54">
        <f>VLOOKUP(F429,[9]毕教同事分值收集!B:T,19,0)</f>
        <v>150</v>
      </c>
      <c r="AD429" s="54">
        <f>VLOOKUP(F429,[9]毕教同事分值收集!B:V,21,0)</f>
        <v>100</v>
      </c>
      <c r="AE429" s="54">
        <f>VLOOKUP(F429,[9]毕教同事分值收集!B:Q,16,0)</f>
        <v>0</v>
      </c>
      <c r="AF429" s="54">
        <f>VLOOKUP(F429,[9]毕教同事分值收集!B:P,15,0)</f>
        <v>0</v>
      </c>
      <c r="AG429" s="54">
        <f>VLOOKUP(F429,[6]毕教同事分值收集!$B:$M,12,0)</f>
        <v>-60</v>
      </c>
      <c r="AH429" s="54">
        <v>0</v>
      </c>
      <c r="AI429" s="54">
        <v>0</v>
      </c>
      <c r="AJ429" s="54">
        <v>0</v>
      </c>
      <c r="AK429" s="54">
        <v>0</v>
      </c>
      <c r="AL429" s="54">
        <v>0</v>
      </c>
      <c r="AM429" s="58">
        <f t="shared" si="42"/>
        <v>885</v>
      </c>
      <c r="AN429" s="54" t="str">
        <f>VLOOKUP(H429,'[2]最终 公布版'!$F:$AL,33,0)</f>
        <v>内科</v>
      </c>
      <c r="AO429" s="59">
        <f>SUMPRODUCT(($AN$4:$AN$1113=AN429)*($AM$4:$AM$1113&gt;AM429))+1</f>
        <v>46</v>
      </c>
      <c r="AP429" s="11">
        <f>COUNTIF(AN:AN,AN429)</f>
        <v>268</v>
      </c>
      <c r="AQ429" s="60">
        <f t="shared" si="37"/>
        <v>0.171641791044776</v>
      </c>
      <c r="AR429" s="11">
        <f t="shared" si="38"/>
        <v>1.25</v>
      </c>
      <c r="AS429" s="61">
        <v>1200</v>
      </c>
      <c r="AT429" s="62">
        <f>VLOOKUP(F429,[9]毕教同事分值收集!B:Y,24,0)</f>
        <v>21</v>
      </c>
      <c r="AU429" s="63">
        <f t="shared" si="39"/>
        <v>1500</v>
      </c>
      <c r="AV429" s="63">
        <f t="shared" si="40"/>
        <v>1500</v>
      </c>
      <c r="AW429" s="63">
        <v>0</v>
      </c>
      <c r="AX429" s="63">
        <f t="shared" si="41"/>
        <v>1500</v>
      </c>
      <c r="AY429" s="65">
        <v>21</v>
      </c>
    </row>
    <row r="430" spans="1:51">
      <c r="A430" s="4"/>
      <c r="B430" s="4"/>
      <c r="C430" s="5" t="s">
        <v>201</v>
      </c>
      <c r="D430" s="6">
        <v>412</v>
      </c>
      <c r="E430" s="66" t="s">
        <v>590</v>
      </c>
      <c r="F430" s="8" t="str">
        <f>VLOOKUP(E430,[1]需科室上报名单!$A:$B,2,0)</f>
        <v>726L46</v>
      </c>
      <c r="G430" s="6" t="s">
        <v>104</v>
      </c>
      <c r="H430" s="8" t="str">
        <f>VLOOKUP(F430,[3]需科室上报名单!$B:$D,3,0)</f>
        <v>内科</v>
      </c>
      <c r="I430" s="8" t="str">
        <f>VLOOKUP(F430,[3]需科室上报名单!$B:$F,5,0)</f>
        <v>2020年</v>
      </c>
      <c r="J430" s="72"/>
      <c r="K430" s="6" t="s">
        <v>106</v>
      </c>
      <c r="L430" s="48">
        <v>0</v>
      </c>
      <c r="M430" s="48">
        <v>0</v>
      </c>
      <c r="N430" s="48">
        <v>0</v>
      </c>
      <c r="O430" s="48">
        <v>160</v>
      </c>
      <c r="P430" s="48" t="s">
        <v>203</v>
      </c>
      <c r="Q430" s="66" t="s">
        <v>541</v>
      </c>
      <c r="R430" s="48" t="s">
        <v>547</v>
      </c>
      <c r="S430" s="48" t="s">
        <v>203</v>
      </c>
      <c r="T430" s="48" t="s">
        <v>203</v>
      </c>
      <c r="U430" s="77">
        <v>100</v>
      </c>
      <c r="V430" s="44">
        <f>VLOOKUP(F430,[9]毕教同事分值收集!B:X,23,0)</f>
        <v>100</v>
      </c>
      <c r="W430" s="78">
        <v>10</v>
      </c>
      <c r="X430" s="78">
        <v>80</v>
      </c>
      <c r="Y430" s="78">
        <v>120</v>
      </c>
      <c r="Z430" s="78">
        <v>120</v>
      </c>
      <c r="AA430" s="83">
        <v>0</v>
      </c>
      <c r="AB430" s="54">
        <f>VLOOKUP(F430,[9]毕教同事分值收集!B:R,17,0)</f>
        <v>100</v>
      </c>
      <c r="AC430" s="54">
        <f>VLOOKUP(F430,[9]毕教同事分值收集!B:T,19,0)</f>
        <v>150</v>
      </c>
      <c r="AD430" s="54">
        <f>VLOOKUP(F430,[9]毕教同事分值收集!B:V,21,0)</f>
        <v>0</v>
      </c>
      <c r="AE430" s="54">
        <f>VLOOKUP(F430,[9]毕教同事分值收集!B:Q,16,0)</f>
        <v>0</v>
      </c>
      <c r="AF430" s="54">
        <f>VLOOKUP(F430,[9]毕教同事分值收集!B:P,15,0)</f>
        <v>0</v>
      </c>
      <c r="AG430" s="54">
        <f>VLOOKUP(F430,[6]毕教同事分值收集!$B:$M,12,0)</f>
        <v>-60</v>
      </c>
      <c r="AH430" s="54">
        <v>0</v>
      </c>
      <c r="AI430" s="54">
        <v>0</v>
      </c>
      <c r="AJ430" s="54">
        <v>0</v>
      </c>
      <c r="AK430" s="54">
        <v>0</v>
      </c>
      <c r="AL430" s="54">
        <v>0</v>
      </c>
      <c r="AM430" s="58">
        <f t="shared" si="42"/>
        <v>880</v>
      </c>
      <c r="AN430" s="54" t="str">
        <f>VLOOKUP(H430,'[2]最终 公布版'!$F:$AL,33,0)</f>
        <v>内科</v>
      </c>
      <c r="AO430" s="59">
        <f>SUMPRODUCT(($AN$4:$AN$1113=AN430)*($AM$4:$AM$1113&gt;AM430))+1</f>
        <v>47</v>
      </c>
      <c r="AP430" s="11">
        <f>COUNTIF(AN:AN,AN430)</f>
        <v>268</v>
      </c>
      <c r="AQ430" s="60">
        <f t="shared" si="37"/>
        <v>0.175373134328358</v>
      </c>
      <c r="AR430" s="11">
        <f t="shared" si="38"/>
        <v>1.25</v>
      </c>
      <c r="AS430" s="61">
        <v>1200</v>
      </c>
      <c r="AT430" s="62">
        <f>VLOOKUP(F430,[9]毕教同事分值收集!B:Y,24,0)</f>
        <v>21</v>
      </c>
      <c r="AU430" s="63">
        <f t="shared" si="39"/>
        <v>1500</v>
      </c>
      <c r="AV430" s="63">
        <f t="shared" si="40"/>
        <v>1500</v>
      </c>
      <c r="AW430" s="63">
        <v>0</v>
      </c>
      <c r="AX430" s="63">
        <f t="shared" si="41"/>
        <v>1500</v>
      </c>
      <c r="AY430" s="65">
        <v>21</v>
      </c>
    </row>
    <row r="431" spans="1:51">
      <c r="A431" s="4"/>
      <c r="B431" s="4"/>
      <c r="C431" s="5" t="s">
        <v>573</v>
      </c>
      <c r="D431" s="6">
        <v>419</v>
      </c>
      <c r="E431" s="19" t="s">
        <v>591</v>
      </c>
      <c r="F431" s="8" t="str">
        <f>VLOOKUP(E431,[1]需科室上报名单!$A:$B,2,0)</f>
        <v>7AM388</v>
      </c>
      <c r="G431" s="6" t="str">
        <f>VLOOKUP(F431,[3]需科室上报名单!$B:$I,8,0)</f>
        <v>规培研究生</v>
      </c>
      <c r="H431" s="19" t="s">
        <v>552</v>
      </c>
      <c r="I431" s="8" t="str">
        <f>VLOOKUP(F431,[3]需科室上报名单!$B:$F,5,0)</f>
        <v>2021年</v>
      </c>
      <c r="J431" s="29"/>
      <c r="K431" s="6" t="s">
        <v>106</v>
      </c>
      <c r="L431" s="6">
        <v>0</v>
      </c>
      <c r="M431" s="6">
        <v>0</v>
      </c>
      <c r="N431" s="6">
        <v>0</v>
      </c>
      <c r="O431" s="6">
        <v>160</v>
      </c>
      <c r="P431" s="30">
        <v>0</v>
      </c>
      <c r="Q431" s="30">
        <v>6</v>
      </c>
      <c r="R431" s="30">
        <v>1</v>
      </c>
      <c r="S431" s="30">
        <v>0</v>
      </c>
      <c r="T431" s="30">
        <v>0</v>
      </c>
      <c r="U431" s="43">
        <v>140</v>
      </c>
      <c r="V431" s="44">
        <f>VLOOKUP(F431,[9]毕教同事分值收集!B:X,23,0)</f>
        <v>100</v>
      </c>
      <c r="W431" s="44">
        <f>VLOOKUP(E431,[4]肿瘤内科!$B:$H,7,0)</f>
        <v>10</v>
      </c>
      <c r="X431" s="44">
        <f>VLOOKUP(E431,[4]肿瘤内科!$B:$J,9,0)</f>
        <v>40</v>
      </c>
      <c r="Y431" s="44">
        <f>VLOOKUP(E431,[4]肿瘤内科!$B:$F,3,0)</f>
        <v>60</v>
      </c>
      <c r="Z431" s="44">
        <f>VLOOKUP(E431,[4]肿瘤内科!$B:$F,5,0)</f>
        <v>60</v>
      </c>
      <c r="AA431" s="53">
        <v>0</v>
      </c>
      <c r="AB431" s="54">
        <f>VLOOKUP(F431,[9]毕教同事分值收集!B:R,17,0)</f>
        <v>100</v>
      </c>
      <c r="AC431" s="54">
        <f>VLOOKUP(F431,[9]毕教同事分值收集!B:T,19,0)</f>
        <v>150</v>
      </c>
      <c r="AD431" s="54">
        <f>VLOOKUP(F431,[9]毕教同事分值收集!B:V,21,0)</f>
        <v>100</v>
      </c>
      <c r="AE431" s="54">
        <f>VLOOKUP(F431,[9]毕教同事分值收集!B:Q,16,0)</f>
        <v>0</v>
      </c>
      <c r="AF431" s="54">
        <f>VLOOKUP(F431,[9]毕教同事分值收集!B:P,15,0)</f>
        <v>0</v>
      </c>
      <c r="AG431" s="54">
        <f>VLOOKUP(F431,[6]毕教同事分值收集!$B:$M,12,0)</f>
        <v>-40</v>
      </c>
      <c r="AH431" s="54">
        <v>0</v>
      </c>
      <c r="AI431" s="54">
        <v>0</v>
      </c>
      <c r="AJ431" s="54">
        <v>0</v>
      </c>
      <c r="AK431" s="54">
        <v>0</v>
      </c>
      <c r="AL431" s="54">
        <v>0</v>
      </c>
      <c r="AM431" s="58">
        <f t="shared" si="42"/>
        <v>880</v>
      </c>
      <c r="AN431" s="54" t="str">
        <f>VLOOKUP(H431,'[2]最终 公布版'!$F:$AL,33,0)</f>
        <v>内科</v>
      </c>
      <c r="AO431" s="59">
        <f>SUMPRODUCT(($AN$4:$AN$1113=AN431)*($AM$4:$AM$1113&gt;AM431))+1</f>
        <v>47</v>
      </c>
      <c r="AP431" s="11">
        <f>COUNTIF(AN:AN,AN431)</f>
        <v>268</v>
      </c>
      <c r="AQ431" s="60">
        <f t="shared" si="37"/>
        <v>0.175373134328358</v>
      </c>
      <c r="AR431" s="11">
        <f t="shared" si="38"/>
        <v>1.25</v>
      </c>
      <c r="AS431" s="61">
        <v>1200</v>
      </c>
      <c r="AT431" s="62">
        <f>VLOOKUP(F431,[9]毕教同事分值收集!B:Y,24,0)</f>
        <v>21</v>
      </c>
      <c r="AU431" s="63">
        <f t="shared" si="39"/>
        <v>1500</v>
      </c>
      <c r="AV431" s="63">
        <f t="shared" si="40"/>
        <v>1500</v>
      </c>
      <c r="AW431" s="63">
        <v>0</v>
      </c>
      <c r="AX431" s="63">
        <f t="shared" si="41"/>
        <v>1500</v>
      </c>
      <c r="AY431" s="65">
        <v>21</v>
      </c>
    </row>
    <row r="432" spans="1:51">
      <c r="A432" s="4"/>
      <c r="B432" s="4"/>
      <c r="C432" s="5" t="s">
        <v>318</v>
      </c>
      <c r="D432" s="6">
        <v>439</v>
      </c>
      <c r="E432" s="19" t="s">
        <v>592</v>
      </c>
      <c r="F432" s="8" t="str">
        <f>VLOOKUP(E432,[1]需科室上报名单!$A:$B,2,0)</f>
        <v>7AM191</v>
      </c>
      <c r="G432" s="6" t="str">
        <f>VLOOKUP(F432,[3]需科室上报名单!$B:$I,8,0)</f>
        <v>规培研究生</v>
      </c>
      <c r="H432" s="8" t="str">
        <f>VLOOKUP(F432,[3]需科室上报名单!$B:$D,3,0)</f>
        <v>内科</v>
      </c>
      <c r="I432" s="8" t="str">
        <f>VLOOKUP(F432,[3]需科室上报名单!$B:$F,5,0)</f>
        <v>2021年</v>
      </c>
      <c r="J432" s="31"/>
      <c r="K432" s="6" t="s">
        <v>106</v>
      </c>
      <c r="L432" s="6">
        <v>0</v>
      </c>
      <c r="M432" s="6">
        <v>0</v>
      </c>
      <c r="N432" s="6">
        <v>0</v>
      </c>
      <c r="O432" s="6">
        <v>160</v>
      </c>
      <c r="P432" s="30">
        <v>0</v>
      </c>
      <c r="Q432" s="101">
        <v>4</v>
      </c>
      <c r="R432" s="101">
        <v>2</v>
      </c>
      <c r="S432" s="101">
        <v>0</v>
      </c>
      <c r="T432" s="101">
        <v>0</v>
      </c>
      <c r="U432" s="43">
        <v>120</v>
      </c>
      <c r="V432" s="44">
        <f>VLOOKUP(F432,[9]毕教同事分值收集!B:X,23,0)</f>
        <v>100</v>
      </c>
      <c r="W432" s="44">
        <v>10</v>
      </c>
      <c r="X432" s="44">
        <v>40</v>
      </c>
      <c r="Y432" s="44">
        <v>0</v>
      </c>
      <c r="Z432" s="44">
        <v>60</v>
      </c>
      <c r="AA432" s="44">
        <v>0</v>
      </c>
      <c r="AB432" s="54">
        <f>VLOOKUP(F432,[9]毕教同事分值收集!B:R,17,0)</f>
        <v>100</v>
      </c>
      <c r="AC432" s="54">
        <f>VLOOKUP(F432,[9]毕教同事分值收集!B:T,19,0)</f>
        <v>150</v>
      </c>
      <c r="AD432" s="54">
        <f>VLOOKUP(F432,[9]毕教同事分值收集!B:V,21,0)</f>
        <v>100</v>
      </c>
      <c r="AE432" s="54">
        <f>VLOOKUP(F432,[9]毕教同事分值收集!B:Q,16,0)</f>
        <v>0</v>
      </c>
      <c r="AF432" s="54">
        <f>VLOOKUP(F432,[9]毕教同事分值收集!B:P,15,0)</f>
        <v>40</v>
      </c>
      <c r="AG432" s="54">
        <f>VLOOKUP(F432,[6]毕教同事分值收集!$B:$M,12,0)</f>
        <v>0</v>
      </c>
      <c r="AH432" s="54">
        <v>0</v>
      </c>
      <c r="AI432" s="54">
        <v>0</v>
      </c>
      <c r="AJ432" s="54">
        <v>0</v>
      </c>
      <c r="AK432" s="54">
        <v>0</v>
      </c>
      <c r="AL432" s="54">
        <v>0</v>
      </c>
      <c r="AM432" s="58">
        <f t="shared" si="42"/>
        <v>880</v>
      </c>
      <c r="AN432" s="54" t="str">
        <f>VLOOKUP(H432,'[2]最终 公布版'!$F:$AL,33,0)</f>
        <v>内科</v>
      </c>
      <c r="AO432" s="59">
        <f>SUMPRODUCT(($AN$4:$AN$1113=AN432)*($AM$4:$AM$1113&gt;AM432))+1</f>
        <v>47</v>
      </c>
      <c r="AP432" s="11">
        <f>COUNTIF(AN:AN,AN432)</f>
        <v>268</v>
      </c>
      <c r="AQ432" s="60">
        <f t="shared" si="37"/>
        <v>0.175373134328358</v>
      </c>
      <c r="AR432" s="11">
        <f t="shared" si="38"/>
        <v>1.25</v>
      </c>
      <c r="AS432" s="61">
        <v>1200</v>
      </c>
      <c r="AT432" s="62">
        <f>VLOOKUP(F432,[9]毕教同事分值收集!B:Y,24,0)</f>
        <v>21</v>
      </c>
      <c r="AU432" s="63">
        <f t="shared" si="39"/>
        <v>1500</v>
      </c>
      <c r="AV432" s="63">
        <f t="shared" si="40"/>
        <v>1500</v>
      </c>
      <c r="AW432" s="63">
        <v>0</v>
      </c>
      <c r="AX432" s="63">
        <f t="shared" si="41"/>
        <v>1500</v>
      </c>
      <c r="AY432" s="65">
        <v>21</v>
      </c>
    </row>
    <row r="433" spans="1:51">
      <c r="A433" s="4"/>
      <c r="B433" s="4"/>
      <c r="C433" s="5" t="s">
        <v>157</v>
      </c>
      <c r="D433" s="6">
        <v>444</v>
      </c>
      <c r="E433" s="20" t="s">
        <v>593</v>
      </c>
      <c r="F433" s="8" t="str">
        <f>VLOOKUP(E433,[1]需科室上报名单!$A:$B,2,0)</f>
        <v>7AM165</v>
      </c>
      <c r="G433" s="6" t="str">
        <f>VLOOKUP(F433,[3]需科室上报名单!$B:$I,8,0)</f>
        <v>规培研究生</v>
      </c>
      <c r="H433" s="8" t="str">
        <f>VLOOKUP(F433,[3]需科室上报名单!$B:$D,3,0)</f>
        <v>内科</v>
      </c>
      <c r="I433" s="8" t="str">
        <f>VLOOKUP(F433,[3]需科室上报名单!$B:$F,5,0)</f>
        <v>2021年</v>
      </c>
      <c r="J433" s="35"/>
      <c r="K433" s="6" t="s">
        <v>106</v>
      </c>
      <c r="L433" s="6">
        <v>0</v>
      </c>
      <c r="M433" s="6">
        <v>0</v>
      </c>
      <c r="N433" s="6">
        <v>0</v>
      </c>
      <c r="O433" s="6">
        <v>160</v>
      </c>
      <c r="P433" s="30">
        <v>0</v>
      </c>
      <c r="Q433" s="48">
        <v>3</v>
      </c>
      <c r="R433" s="6">
        <v>2</v>
      </c>
      <c r="S433" s="30">
        <v>0</v>
      </c>
      <c r="T433" s="30">
        <v>0</v>
      </c>
      <c r="U433" s="43">
        <v>100</v>
      </c>
      <c r="V433" s="44">
        <f>VLOOKUP(F433,[9]毕教同事分值收集!B:X,23,0)</f>
        <v>100</v>
      </c>
      <c r="W433" s="49">
        <v>10</v>
      </c>
      <c r="X433" s="49">
        <v>60</v>
      </c>
      <c r="Y433" s="49">
        <v>30</v>
      </c>
      <c r="Z433" s="49">
        <v>30</v>
      </c>
      <c r="AA433" s="53">
        <v>0</v>
      </c>
      <c r="AB433" s="54">
        <f>VLOOKUP(F433,[9]毕教同事分值收集!B:R,17,0)</f>
        <v>100</v>
      </c>
      <c r="AC433" s="54">
        <f>VLOOKUP(F433,[9]毕教同事分值收集!B:T,19,0)</f>
        <v>150</v>
      </c>
      <c r="AD433" s="54">
        <f>VLOOKUP(F433,[9]毕教同事分值收集!B:V,21,0)</f>
        <v>100</v>
      </c>
      <c r="AE433" s="54">
        <f>VLOOKUP(F433,[9]毕教同事分值收集!B:Q,16,0)</f>
        <v>0</v>
      </c>
      <c r="AF433" s="54">
        <f>VLOOKUP(F433,[9]毕教同事分值收集!B:P,15,0)</f>
        <v>40</v>
      </c>
      <c r="AG433" s="54">
        <f>VLOOKUP(F433,[6]毕教同事分值收集!$B:$M,12,0)</f>
        <v>0</v>
      </c>
      <c r="AH433" s="54">
        <v>0</v>
      </c>
      <c r="AI433" s="54">
        <v>0</v>
      </c>
      <c r="AJ433" s="54">
        <v>0</v>
      </c>
      <c r="AK433" s="54">
        <v>0</v>
      </c>
      <c r="AL433" s="54">
        <v>0</v>
      </c>
      <c r="AM433" s="58">
        <f t="shared" si="42"/>
        <v>880</v>
      </c>
      <c r="AN433" s="54" t="str">
        <f>VLOOKUP(H433,'[2]最终 公布版'!$F:$AL,33,0)</f>
        <v>内科</v>
      </c>
      <c r="AO433" s="59">
        <f>SUMPRODUCT(($AN$4:$AN$1113=AN433)*($AM$4:$AM$1113&gt;AM433))+1</f>
        <v>47</v>
      </c>
      <c r="AP433" s="11">
        <f>COUNTIF(AN:AN,AN433)</f>
        <v>268</v>
      </c>
      <c r="AQ433" s="60">
        <f t="shared" si="37"/>
        <v>0.175373134328358</v>
      </c>
      <c r="AR433" s="11">
        <f t="shared" si="38"/>
        <v>1.25</v>
      </c>
      <c r="AS433" s="61">
        <v>1200</v>
      </c>
      <c r="AT433" s="62">
        <f>VLOOKUP(F433,[9]毕教同事分值收集!B:Y,24,0)</f>
        <v>21</v>
      </c>
      <c r="AU433" s="63">
        <f t="shared" si="39"/>
        <v>1500</v>
      </c>
      <c r="AV433" s="63">
        <f t="shared" si="40"/>
        <v>1500</v>
      </c>
      <c r="AW433" s="63">
        <v>0</v>
      </c>
      <c r="AX433" s="63">
        <f t="shared" si="41"/>
        <v>1500</v>
      </c>
      <c r="AY433" s="65">
        <v>21</v>
      </c>
    </row>
    <row r="434" spans="1:51">
      <c r="A434" s="4"/>
      <c r="B434" s="4"/>
      <c r="C434" s="5" t="s">
        <v>133</v>
      </c>
      <c r="D434" s="6">
        <v>422</v>
      </c>
      <c r="E434" s="6" t="s">
        <v>594</v>
      </c>
      <c r="F434" s="8" t="str">
        <f>VLOOKUP(E434,[1]需科室上报名单!$A:$B,2,0)</f>
        <v>7AK228</v>
      </c>
      <c r="G434" s="6" t="str">
        <f>VLOOKUP(F434,[3]需科室上报名单!$B:$I,8,0)</f>
        <v>规培研究生</v>
      </c>
      <c r="H434" s="6" t="s">
        <v>552</v>
      </c>
      <c r="I434" s="8" t="str">
        <f>VLOOKUP(F434,[3]需科室上报名单!$B:$F,5,0)</f>
        <v>2020年</v>
      </c>
      <c r="J434" s="29"/>
      <c r="K434" s="6" t="s">
        <v>106</v>
      </c>
      <c r="L434" s="6">
        <v>0</v>
      </c>
      <c r="M434" s="6">
        <v>0</v>
      </c>
      <c r="N434" s="6">
        <v>0</v>
      </c>
      <c r="O434" s="6">
        <v>120</v>
      </c>
      <c r="P434" s="30">
        <v>0</v>
      </c>
      <c r="Q434" s="30">
        <v>3</v>
      </c>
      <c r="R434" s="30">
        <v>5</v>
      </c>
      <c r="S434" s="30">
        <v>1</v>
      </c>
      <c r="T434" s="30">
        <v>0</v>
      </c>
      <c r="U434" s="43">
        <v>185</v>
      </c>
      <c r="V434" s="44">
        <f>VLOOKUP(F434,[9]毕教同事分值收集!B:X,23,0)</f>
        <v>100</v>
      </c>
      <c r="W434" s="44">
        <v>10</v>
      </c>
      <c r="X434" s="44">
        <v>80</v>
      </c>
      <c r="Y434" s="44">
        <v>0</v>
      </c>
      <c r="Z434" s="44">
        <v>30</v>
      </c>
      <c r="AA434" s="53">
        <v>40</v>
      </c>
      <c r="AB434" s="54">
        <f>VLOOKUP(F434,[9]毕教同事分值收集!B:R,17,0)</f>
        <v>100</v>
      </c>
      <c r="AC434" s="54">
        <f>VLOOKUP(F434,[9]毕教同事分值收集!B:T,19,0)</f>
        <v>150</v>
      </c>
      <c r="AD434" s="54">
        <f>VLOOKUP(F434,[9]毕教同事分值收集!B:V,21,0)</f>
        <v>100</v>
      </c>
      <c r="AE434" s="54">
        <f>VLOOKUP(F434,[9]毕教同事分值收集!B:Q,16,0)</f>
        <v>0</v>
      </c>
      <c r="AF434" s="54">
        <f>VLOOKUP(F434,[9]毕教同事分值收集!B:P,15,0)</f>
        <v>0</v>
      </c>
      <c r="AG434" s="54">
        <f>VLOOKUP(F434,[6]毕教同事分值收集!$B:$M,12,0)</f>
        <v>-40</v>
      </c>
      <c r="AH434" s="54">
        <v>0</v>
      </c>
      <c r="AI434" s="54">
        <v>0</v>
      </c>
      <c r="AJ434" s="54">
        <v>0</v>
      </c>
      <c r="AK434" s="54">
        <v>0</v>
      </c>
      <c r="AL434" s="54">
        <v>0</v>
      </c>
      <c r="AM434" s="58">
        <f t="shared" si="42"/>
        <v>875</v>
      </c>
      <c r="AN434" s="54" t="str">
        <f>VLOOKUP(H434,'[2]最终 公布版'!$F:$AL,33,0)</f>
        <v>内科</v>
      </c>
      <c r="AO434" s="59">
        <f>SUMPRODUCT(($AN$4:$AN$1113=AN434)*($AM$4:$AM$1113&gt;AM434))+1</f>
        <v>51</v>
      </c>
      <c r="AP434" s="11">
        <f>COUNTIF(AN:AN,AN434)</f>
        <v>268</v>
      </c>
      <c r="AQ434" s="60">
        <f t="shared" si="37"/>
        <v>0.190298507462687</v>
      </c>
      <c r="AR434" s="11">
        <f t="shared" si="38"/>
        <v>1.25</v>
      </c>
      <c r="AS434" s="61">
        <v>1200</v>
      </c>
      <c r="AT434" s="62">
        <f>VLOOKUP(F434,[9]毕教同事分值收集!B:Y,24,0)</f>
        <v>21</v>
      </c>
      <c r="AU434" s="63">
        <f t="shared" si="39"/>
        <v>1500</v>
      </c>
      <c r="AV434" s="63">
        <f t="shared" si="40"/>
        <v>1500</v>
      </c>
      <c r="AW434" s="63">
        <v>0</v>
      </c>
      <c r="AX434" s="63">
        <f t="shared" si="41"/>
        <v>1500</v>
      </c>
      <c r="AY434" s="65">
        <v>21</v>
      </c>
    </row>
    <row r="435" spans="1:51">
      <c r="A435" s="4"/>
      <c r="B435" s="4"/>
      <c r="C435" s="5" t="s">
        <v>201</v>
      </c>
      <c r="D435" s="6">
        <v>416</v>
      </c>
      <c r="E435" s="66" t="s">
        <v>595</v>
      </c>
      <c r="F435" s="8" t="str">
        <f>VLOOKUP(E435,[1]需科室上报名单!$A:$B,2,0)</f>
        <v>7AK235</v>
      </c>
      <c r="G435" s="6" t="str">
        <f>VLOOKUP(F435,[3]需科室上报名单!$B:$I,8,0)</f>
        <v>规培研究生</v>
      </c>
      <c r="H435" s="8" t="str">
        <f>VLOOKUP(F435,[3]需科室上报名单!$B:$D,3,0)</f>
        <v>内科</v>
      </c>
      <c r="I435" s="8" t="str">
        <f>VLOOKUP(F435,[3]需科室上报名单!$B:$F,5,0)</f>
        <v>2020年</v>
      </c>
      <c r="J435" s="72"/>
      <c r="K435" s="6" t="s">
        <v>106</v>
      </c>
      <c r="L435" s="48">
        <v>0</v>
      </c>
      <c r="M435" s="48">
        <v>0</v>
      </c>
      <c r="N435" s="48">
        <v>0</v>
      </c>
      <c r="O435" s="48">
        <v>160</v>
      </c>
      <c r="P435" s="48" t="s">
        <v>203</v>
      </c>
      <c r="Q435" s="48">
        <v>4</v>
      </c>
      <c r="R435" s="48">
        <v>1</v>
      </c>
      <c r="S435" s="48">
        <v>1</v>
      </c>
      <c r="T435" s="48">
        <v>1</v>
      </c>
      <c r="U435" s="77">
        <v>150</v>
      </c>
      <c r="V435" s="44">
        <f>VLOOKUP(F435,[9]毕教同事分值收集!B:X,23,0)</f>
        <v>100</v>
      </c>
      <c r="W435" s="78">
        <v>10</v>
      </c>
      <c r="X435" s="78">
        <v>40</v>
      </c>
      <c r="Y435" s="78">
        <v>60</v>
      </c>
      <c r="Z435" s="78">
        <v>60</v>
      </c>
      <c r="AA435" s="83">
        <v>0</v>
      </c>
      <c r="AB435" s="54">
        <f>VLOOKUP(F435,[9]毕教同事分值收集!B:R,17,0)</f>
        <v>100</v>
      </c>
      <c r="AC435" s="54">
        <f>VLOOKUP(F435,[9]毕教同事分值收集!B:T,19,0)</f>
        <v>150</v>
      </c>
      <c r="AD435" s="54">
        <f>VLOOKUP(F435,[9]毕教同事分值收集!B:V,21,0)</f>
        <v>100</v>
      </c>
      <c r="AE435" s="54">
        <f>VLOOKUP(F435,[9]毕教同事分值收集!B:Q,16,0)</f>
        <v>0</v>
      </c>
      <c r="AF435" s="54">
        <f>VLOOKUP(F435,[9]毕教同事分值收集!B:P,15,0)</f>
        <v>0</v>
      </c>
      <c r="AG435" s="54">
        <f>VLOOKUP(F435,[6]毕教同事分值收集!$B:$M,12,0)</f>
        <v>-60</v>
      </c>
      <c r="AH435" s="54">
        <v>0</v>
      </c>
      <c r="AI435" s="54">
        <v>0</v>
      </c>
      <c r="AJ435" s="54">
        <v>0</v>
      </c>
      <c r="AK435" s="54">
        <v>0</v>
      </c>
      <c r="AL435" s="54">
        <v>0</v>
      </c>
      <c r="AM435" s="58">
        <f t="shared" si="42"/>
        <v>870</v>
      </c>
      <c r="AN435" s="54" t="str">
        <f>VLOOKUP(H435,'[2]最终 公布版'!$F:$AL,33,0)</f>
        <v>内科</v>
      </c>
      <c r="AO435" s="59">
        <f>SUMPRODUCT(($AN$4:$AN$1113=AN435)*($AM$4:$AM$1113&gt;AM435))+1</f>
        <v>52</v>
      </c>
      <c r="AP435" s="11">
        <f>COUNTIF(AN:AN,AN435)</f>
        <v>268</v>
      </c>
      <c r="AQ435" s="60">
        <f t="shared" si="37"/>
        <v>0.194029850746269</v>
      </c>
      <c r="AR435" s="11">
        <f t="shared" si="38"/>
        <v>1.25</v>
      </c>
      <c r="AS435" s="61">
        <v>1200</v>
      </c>
      <c r="AT435" s="62">
        <f>VLOOKUP(F435,[9]毕教同事分值收集!B:Y,24,0)</f>
        <v>21</v>
      </c>
      <c r="AU435" s="63">
        <f t="shared" si="39"/>
        <v>1500</v>
      </c>
      <c r="AV435" s="63">
        <f t="shared" si="40"/>
        <v>1500</v>
      </c>
      <c r="AW435" s="63">
        <v>0</v>
      </c>
      <c r="AX435" s="63">
        <f t="shared" si="41"/>
        <v>1500</v>
      </c>
      <c r="AY435" s="65">
        <v>21</v>
      </c>
    </row>
    <row r="436" spans="1:51">
      <c r="A436" s="4"/>
      <c r="B436" s="4"/>
      <c r="C436" s="5" t="s">
        <v>120</v>
      </c>
      <c r="D436" s="6">
        <v>423</v>
      </c>
      <c r="E436" s="15" t="s">
        <v>596</v>
      </c>
      <c r="F436" s="8" t="str">
        <f>VLOOKUP(E436,[1]需科室上报名单!$A:$B,2,0)</f>
        <v>7AK204</v>
      </c>
      <c r="G436" s="6" t="str">
        <f>VLOOKUP(F436,[3]需科室上报名单!$B:$I,8,0)</f>
        <v>规培研究生</v>
      </c>
      <c r="H436" s="8" t="str">
        <f>VLOOKUP(F436,[3]需科室上报名单!$B:$D,3,0)</f>
        <v>内科</v>
      </c>
      <c r="I436" s="8" t="str">
        <f>VLOOKUP(F436,[3]需科室上报名单!$B:$F,5,0)</f>
        <v>2020年</v>
      </c>
      <c r="J436" s="31"/>
      <c r="K436" s="6" t="s">
        <v>106</v>
      </c>
      <c r="L436" s="6">
        <v>0</v>
      </c>
      <c r="M436" s="6">
        <v>0</v>
      </c>
      <c r="N436" s="6">
        <v>0</v>
      </c>
      <c r="O436" s="6">
        <v>160</v>
      </c>
      <c r="P436" s="30">
        <v>0</v>
      </c>
      <c r="Q436" s="45">
        <v>1</v>
      </c>
      <c r="R436" s="45">
        <v>1</v>
      </c>
      <c r="S436" s="45">
        <v>0</v>
      </c>
      <c r="T436" s="45">
        <v>0</v>
      </c>
      <c r="U436" s="43">
        <v>40</v>
      </c>
      <c r="V436" s="44">
        <f>VLOOKUP(F436,[9]毕教同事分值收集!B:X,23,0)</f>
        <v>100</v>
      </c>
      <c r="W436" s="44">
        <v>10</v>
      </c>
      <c r="X436" s="44">
        <v>40</v>
      </c>
      <c r="Y436" s="44">
        <v>120</v>
      </c>
      <c r="Z436" s="44">
        <v>90</v>
      </c>
      <c r="AA436" s="53">
        <v>0</v>
      </c>
      <c r="AB436" s="54">
        <f>VLOOKUP(F436,[9]毕教同事分值收集!B:R,17,0)</f>
        <v>100</v>
      </c>
      <c r="AC436" s="54">
        <f>VLOOKUP(F436,[9]毕教同事分值收集!B:T,19,0)</f>
        <v>150</v>
      </c>
      <c r="AD436" s="54">
        <f>VLOOKUP(F436,[9]毕教同事分值收集!B:V,21,0)</f>
        <v>100</v>
      </c>
      <c r="AE436" s="54">
        <f>VLOOKUP(F436,[9]毕教同事分值收集!B:Q,16,0)</f>
        <v>0</v>
      </c>
      <c r="AF436" s="54">
        <f>VLOOKUP(F436,[9]毕教同事分值收集!B:P,15,0)</f>
        <v>0</v>
      </c>
      <c r="AG436" s="54">
        <f>VLOOKUP(F436,[6]毕教同事分值收集!$B:$M,12,0)</f>
        <v>-40</v>
      </c>
      <c r="AH436" s="54">
        <v>0</v>
      </c>
      <c r="AI436" s="54">
        <v>0</v>
      </c>
      <c r="AJ436" s="54">
        <v>0</v>
      </c>
      <c r="AK436" s="54">
        <v>0</v>
      </c>
      <c r="AL436" s="54">
        <v>0</v>
      </c>
      <c r="AM436" s="58">
        <f t="shared" si="42"/>
        <v>870</v>
      </c>
      <c r="AN436" s="54" t="str">
        <f>VLOOKUP(H436,'[2]最终 公布版'!$F:$AL,33,0)</f>
        <v>内科</v>
      </c>
      <c r="AO436" s="59">
        <f>SUMPRODUCT(($AN$4:$AN$1113=AN436)*($AM$4:$AM$1113&gt;AM436))+1</f>
        <v>52</v>
      </c>
      <c r="AP436" s="11">
        <f>COUNTIF(AN:AN,AN436)</f>
        <v>268</v>
      </c>
      <c r="AQ436" s="60">
        <f t="shared" si="37"/>
        <v>0.194029850746269</v>
      </c>
      <c r="AR436" s="11">
        <f t="shared" si="38"/>
        <v>1.25</v>
      </c>
      <c r="AS436" s="61">
        <v>1200</v>
      </c>
      <c r="AT436" s="62">
        <f>VLOOKUP(F436,[9]毕教同事分值收集!B:Y,24,0)</f>
        <v>21</v>
      </c>
      <c r="AU436" s="63">
        <f t="shared" si="39"/>
        <v>1500</v>
      </c>
      <c r="AV436" s="63">
        <f t="shared" si="40"/>
        <v>1500</v>
      </c>
      <c r="AW436" s="63">
        <v>0</v>
      </c>
      <c r="AX436" s="63">
        <f t="shared" si="41"/>
        <v>1500</v>
      </c>
      <c r="AY436" s="65">
        <v>21</v>
      </c>
    </row>
    <row r="437" spans="1:51">
      <c r="A437" s="4"/>
      <c r="B437" s="4"/>
      <c r="C437" s="5" t="s">
        <v>571</v>
      </c>
      <c r="D437" s="6">
        <v>447</v>
      </c>
      <c r="E437" s="101" t="s">
        <v>597</v>
      </c>
      <c r="F437" s="8" t="str">
        <f>VLOOKUP(E437,[1]需科室上报名单!$A:$B,2,0)</f>
        <v>730L22</v>
      </c>
      <c r="G437" s="6" t="s">
        <v>104</v>
      </c>
      <c r="H437" s="8" t="str">
        <f>VLOOKUP(F437,[3]需科室上报名单!$B:$D,3,0)</f>
        <v>内科</v>
      </c>
      <c r="I437" s="8" t="str">
        <f>VLOOKUP(F437,[3]需科室上报名单!$B:$F,5,0)</f>
        <v>2022年</v>
      </c>
      <c r="J437" s="31"/>
      <c r="K437" s="71" t="s">
        <v>106</v>
      </c>
      <c r="L437" s="36">
        <v>0</v>
      </c>
      <c r="M437" s="36">
        <v>0</v>
      </c>
      <c r="N437" s="36">
        <v>0</v>
      </c>
      <c r="O437" s="36">
        <v>160</v>
      </c>
      <c r="P437" s="36" t="s">
        <v>203</v>
      </c>
      <c r="Q437" s="36" t="s">
        <v>536</v>
      </c>
      <c r="R437" s="36" t="s">
        <v>203</v>
      </c>
      <c r="S437" s="36" t="s">
        <v>203</v>
      </c>
      <c r="T437" s="36" t="s">
        <v>203</v>
      </c>
      <c r="U437" s="75">
        <v>40</v>
      </c>
      <c r="V437" s="44">
        <f>VLOOKUP(F437,[9]毕教同事分值收集!B:X,23,0)</f>
        <v>100</v>
      </c>
      <c r="W437" s="76">
        <v>10</v>
      </c>
      <c r="X437" s="76">
        <v>40</v>
      </c>
      <c r="Y437" s="76">
        <v>60</v>
      </c>
      <c r="Z437" s="76">
        <v>90</v>
      </c>
      <c r="AA437" s="82">
        <v>20</v>
      </c>
      <c r="AB437" s="54">
        <f>VLOOKUP(F437,[9]毕教同事分值收集!B:R,17,0)</f>
        <v>100</v>
      </c>
      <c r="AC437" s="54">
        <f>VLOOKUP(F437,[9]毕教同事分值收集!B:T,19,0)</f>
        <v>150</v>
      </c>
      <c r="AD437" s="54">
        <f>VLOOKUP(F437,[9]毕教同事分值收集!B:V,21,0)</f>
        <v>100</v>
      </c>
      <c r="AE437" s="54">
        <f>VLOOKUP(F437,[9]毕教同事分值收集!B:Q,16,0)</f>
        <v>0</v>
      </c>
      <c r="AF437" s="54">
        <f>VLOOKUP(F437,[9]毕教同事分值收集!B:P,15,0)</f>
        <v>0</v>
      </c>
      <c r="AG437" s="54">
        <f>VLOOKUP(F437,[6]毕教同事分值收集!$B:$M,12,0)</f>
        <v>0</v>
      </c>
      <c r="AH437" s="54">
        <v>0</v>
      </c>
      <c r="AI437" s="54">
        <v>0</v>
      </c>
      <c r="AJ437" s="54">
        <v>0</v>
      </c>
      <c r="AK437" s="54">
        <v>0</v>
      </c>
      <c r="AL437" s="54">
        <v>0</v>
      </c>
      <c r="AM437" s="58">
        <f t="shared" si="42"/>
        <v>870</v>
      </c>
      <c r="AN437" s="54" t="str">
        <f>VLOOKUP(H437,'[2]最终 公布版'!$F:$AL,33,0)</f>
        <v>内科</v>
      </c>
      <c r="AO437" s="59">
        <f>SUMPRODUCT(($AN$4:$AN$1113=AN437)*($AM$4:$AM$1113&gt;AM437))+1</f>
        <v>52</v>
      </c>
      <c r="AP437" s="11">
        <f>COUNTIF(AN:AN,AN437)</f>
        <v>268</v>
      </c>
      <c r="AQ437" s="60">
        <f t="shared" si="37"/>
        <v>0.194029850746269</v>
      </c>
      <c r="AR437" s="11">
        <f t="shared" si="38"/>
        <v>1.25</v>
      </c>
      <c r="AS437" s="61">
        <v>1200</v>
      </c>
      <c r="AT437" s="62">
        <f>VLOOKUP(F437,[9]毕教同事分值收集!B:Y,24,0)</f>
        <v>21</v>
      </c>
      <c r="AU437" s="63">
        <f t="shared" si="39"/>
        <v>1500</v>
      </c>
      <c r="AV437" s="63">
        <f t="shared" si="40"/>
        <v>1500</v>
      </c>
      <c r="AW437" s="63">
        <v>0</v>
      </c>
      <c r="AX437" s="63">
        <f t="shared" si="41"/>
        <v>1500</v>
      </c>
      <c r="AY437" s="65">
        <v>21</v>
      </c>
    </row>
    <row r="438" spans="1:51">
      <c r="A438" s="4"/>
      <c r="B438" s="4"/>
      <c r="C438" s="91" t="s">
        <v>322</v>
      </c>
      <c r="D438" s="6">
        <v>451</v>
      </c>
      <c r="E438" s="11" t="s">
        <v>598</v>
      </c>
      <c r="F438" s="8" t="str">
        <f>VLOOKUP(E438,[1]需科室上报名单!$A:$B,2,0)</f>
        <v>7AM176</v>
      </c>
      <c r="G438" s="6" t="str">
        <f>VLOOKUP(F438,[3]需科室上报名单!$B:$I,8,0)</f>
        <v>规培研究生</v>
      </c>
      <c r="H438" s="11" t="s">
        <v>552</v>
      </c>
      <c r="I438" s="8" t="str">
        <f>VLOOKUP(F438,[3]需科室上报名单!$B:$F,5,0)</f>
        <v>2021年</v>
      </c>
      <c r="J438" s="29"/>
      <c r="K438" s="6" t="s">
        <v>106</v>
      </c>
      <c r="L438" s="6">
        <v>0</v>
      </c>
      <c r="M438" s="6">
        <v>0</v>
      </c>
      <c r="N438" s="6">
        <v>0</v>
      </c>
      <c r="O438" s="6">
        <v>120</v>
      </c>
      <c r="P438" s="30">
        <v>0</v>
      </c>
      <c r="Q438" s="30">
        <v>3</v>
      </c>
      <c r="R438" s="30">
        <v>0</v>
      </c>
      <c r="S438" s="30">
        <v>0</v>
      </c>
      <c r="T438" s="30">
        <v>0</v>
      </c>
      <c r="U438" s="43">
        <f>P438*50+Q438*20+R438*20+S438*25+T438*25</f>
        <v>60</v>
      </c>
      <c r="V438" s="44">
        <f>VLOOKUP(F438,[9]毕教同事分值收集!B:X,23,0)</f>
        <v>100</v>
      </c>
      <c r="W438" s="44">
        <v>10</v>
      </c>
      <c r="X438" s="44">
        <v>80</v>
      </c>
      <c r="Y438" s="44">
        <v>30</v>
      </c>
      <c r="Z438" s="44">
        <v>120</v>
      </c>
      <c r="AA438" s="53">
        <v>0</v>
      </c>
      <c r="AB438" s="54">
        <f>VLOOKUP(F438,[9]毕教同事分值收集!B:R,17,0)</f>
        <v>100</v>
      </c>
      <c r="AC438" s="54">
        <f>VLOOKUP(F438,[9]毕教同事分值收集!B:T,19,0)</f>
        <v>150</v>
      </c>
      <c r="AD438" s="54">
        <f>VLOOKUP(F438,[9]毕教同事分值收集!B:V,21,0)</f>
        <v>100</v>
      </c>
      <c r="AE438" s="54">
        <f>VLOOKUP(F438,[9]毕教同事分值收集!B:Q,16,0)</f>
        <v>0</v>
      </c>
      <c r="AF438" s="54">
        <f>VLOOKUP(F438,[9]毕教同事分值收集!B:P,15,0)</f>
        <v>0</v>
      </c>
      <c r="AG438" s="54">
        <f>VLOOKUP(F438,[6]毕教同事分值收集!$B:$M,12,0)</f>
        <v>0</v>
      </c>
      <c r="AH438" s="54">
        <v>0</v>
      </c>
      <c r="AI438" s="54">
        <v>0</v>
      </c>
      <c r="AJ438" s="54">
        <v>0</v>
      </c>
      <c r="AK438" s="54">
        <v>0</v>
      </c>
      <c r="AL438" s="54">
        <v>0</v>
      </c>
      <c r="AM438" s="58">
        <f t="shared" si="42"/>
        <v>870</v>
      </c>
      <c r="AN438" s="54" t="str">
        <f>VLOOKUP(H438,'[2]最终 公布版'!$F:$AL,33,0)</f>
        <v>内科</v>
      </c>
      <c r="AO438" s="59">
        <f>SUMPRODUCT(($AN$4:$AN$1113=AN438)*($AM$4:$AM$1113&gt;AM438))+1</f>
        <v>52</v>
      </c>
      <c r="AP438" s="11">
        <f>COUNTIF(AN:AN,AN438)</f>
        <v>268</v>
      </c>
      <c r="AQ438" s="60">
        <f t="shared" si="37"/>
        <v>0.194029850746269</v>
      </c>
      <c r="AR438" s="11">
        <f t="shared" si="38"/>
        <v>1.25</v>
      </c>
      <c r="AS438" s="61">
        <v>1200</v>
      </c>
      <c r="AT438" s="62">
        <f>VLOOKUP(F438,[9]毕教同事分值收集!B:Y,24,0)</f>
        <v>21</v>
      </c>
      <c r="AU438" s="63">
        <f t="shared" si="39"/>
        <v>1500</v>
      </c>
      <c r="AV438" s="63">
        <f t="shared" si="40"/>
        <v>1500</v>
      </c>
      <c r="AW438" s="63">
        <v>0</v>
      </c>
      <c r="AX438" s="63">
        <f t="shared" si="41"/>
        <v>1500</v>
      </c>
      <c r="AY438" s="65">
        <v>21</v>
      </c>
    </row>
    <row r="439" spans="1:51">
      <c r="A439" s="4" t="s">
        <v>366</v>
      </c>
      <c r="B439" s="4"/>
      <c r="C439" s="5" t="s">
        <v>133</v>
      </c>
      <c r="D439" s="6">
        <v>437</v>
      </c>
      <c r="E439" s="6" t="s">
        <v>599</v>
      </c>
      <c r="F439" s="8">
        <f>VLOOKUP(E439,[1]需科室上报名单!$A:$B,2,0)</f>
        <v>621001</v>
      </c>
      <c r="G439" s="6" t="s">
        <v>104</v>
      </c>
      <c r="H439" s="6" t="s">
        <v>552</v>
      </c>
      <c r="I439" s="8" t="str">
        <f>VLOOKUP(F439,[3]需科室上报名单!$B:$F,5,0)</f>
        <v>2021年</v>
      </c>
      <c r="J439" s="29"/>
      <c r="K439" s="6" t="s">
        <v>106</v>
      </c>
      <c r="L439" s="6">
        <v>0</v>
      </c>
      <c r="M439" s="6">
        <v>0</v>
      </c>
      <c r="N439" s="6">
        <v>0</v>
      </c>
      <c r="O439" s="6">
        <v>160</v>
      </c>
      <c r="P439" s="30">
        <v>0</v>
      </c>
      <c r="Q439" s="30">
        <v>2</v>
      </c>
      <c r="R439" s="30">
        <v>7</v>
      </c>
      <c r="S439" s="30">
        <v>0</v>
      </c>
      <c r="T439" s="30">
        <v>0</v>
      </c>
      <c r="U439" s="43">
        <v>180</v>
      </c>
      <c r="V439" s="44">
        <f>VLOOKUP(F439,[9]毕教同事分值收集!B:X,23,0)</f>
        <v>100</v>
      </c>
      <c r="W439" s="44">
        <v>10</v>
      </c>
      <c r="X439" s="44">
        <v>40</v>
      </c>
      <c r="Y439" s="44">
        <v>0</v>
      </c>
      <c r="Z439" s="44">
        <v>30</v>
      </c>
      <c r="AA439" s="53">
        <v>20</v>
      </c>
      <c r="AB439" s="54">
        <f>VLOOKUP(F439,[9]毕教同事分值收集!B:R,17,0)</f>
        <v>100</v>
      </c>
      <c r="AC439" s="54">
        <f>VLOOKUP(F439,[9]毕教同事分值收集!B:T,19,0)</f>
        <v>150</v>
      </c>
      <c r="AD439" s="54">
        <f>VLOOKUP(F439,[9]毕教同事分值收集!B:V,21,0)</f>
        <v>100</v>
      </c>
      <c r="AE439" s="54">
        <f>VLOOKUP(F439,[9]毕教同事分值收集!B:Q,16,0)</f>
        <v>0</v>
      </c>
      <c r="AF439" s="54">
        <f>VLOOKUP(F439,[9]毕教同事分值收集!B:P,15,0)</f>
        <v>0</v>
      </c>
      <c r="AG439" s="54">
        <f>VLOOKUP(F439,'[8]0831修改'!$B:$M,12,0)</f>
        <v>-20</v>
      </c>
      <c r="AH439" s="54">
        <v>0</v>
      </c>
      <c r="AI439" s="54">
        <v>0</v>
      </c>
      <c r="AJ439" s="54">
        <v>0</v>
      </c>
      <c r="AK439" s="54">
        <v>0</v>
      </c>
      <c r="AL439" s="54">
        <v>0</v>
      </c>
      <c r="AM439" s="58">
        <f t="shared" si="42"/>
        <v>870</v>
      </c>
      <c r="AN439" s="54" t="str">
        <f>VLOOKUP(H439,'[2]最终 公布版'!$F:$AL,33,0)</f>
        <v>内科</v>
      </c>
      <c r="AO439" s="59">
        <f>SUMPRODUCT(($AN$4:$AN$1113=AN439)*($AM$4:$AM$1113&gt;AM439))+1</f>
        <v>52</v>
      </c>
      <c r="AP439" s="11">
        <f>COUNTIF(AN:AN,AN439)</f>
        <v>268</v>
      </c>
      <c r="AQ439" s="60">
        <f t="shared" si="37"/>
        <v>0.194029850746269</v>
      </c>
      <c r="AR439" s="11">
        <f t="shared" si="38"/>
        <v>1.25</v>
      </c>
      <c r="AS439" s="61">
        <v>1200</v>
      </c>
      <c r="AT439" s="62">
        <f>VLOOKUP(F439,[9]毕教同事分值收集!B:Y,24,0)</f>
        <v>21</v>
      </c>
      <c r="AU439" s="63">
        <f t="shared" si="39"/>
        <v>1500</v>
      </c>
      <c r="AV439" s="63">
        <f t="shared" si="40"/>
        <v>1500</v>
      </c>
      <c r="AW439" s="63">
        <v>0</v>
      </c>
      <c r="AX439" s="63">
        <f t="shared" si="41"/>
        <v>1500</v>
      </c>
      <c r="AY439" s="65">
        <v>21</v>
      </c>
    </row>
    <row r="440" spans="1:51">
      <c r="A440" s="4"/>
      <c r="B440" s="4"/>
      <c r="C440" s="5" t="s">
        <v>318</v>
      </c>
      <c r="D440" s="6">
        <v>429</v>
      </c>
      <c r="E440" s="9" t="s">
        <v>600</v>
      </c>
      <c r="F440" s="8" t="str">
        <f>VLOOKUP(E440,[1]需科室上报名单!$A:$B,2,0)</f>
        <v>726L48</v>
      </c>
      <c r="G440" s="6" t="s">
        <v>104</v>
      </c>
      <c r="H440" s="8" t="str">
        <f>VLOOKUP(F440,[3]需科室上报名单!$B:$D,3,0)</f>
        <v>内科</v>
      </c>
      <c r="I440" s="8" t="str">
        <f>VLOOKUP(F440,[3]需科室上报名单!$B:$F,5,0)</f>
        <v>2020年</v>
      </c>
      <c r="J440" s="31"/>
      <c r="K440" s="6" t="s">
        <v>106</v>
      </c>
      <c r="L440" s="6">
        <v>0</v>
      </c>
      <c r="M440" s="6">
        <v>0</v>
      </c>
      <c r="N440" s="6">
        <v>0</v>
      </c>
      <c r="O440" s="6">
        <v>160</v>
      </c>
      <c r="P440" s="30">
        <v>0</v>
      </c>
      <c r="Q440" s="101">
        <v>4</v>
      </c>
      <c r="R440" s="101">
        <v>2</v>
      </c>
      <c r="S440" s="101">
        <v>0</v>
      </c>
      <c r="T440" s="101">
        <v>0</v>
      </c>
      <c r="U440" s="43">
        <v>120</v>
      </c>
      <c r="V440" s="44">
        <f>VLOOKUP(F440,[9]毕教同事分值收集!B:X,23,0)</f>
        <v>100</v>
      </c>
      <c r="W440" s="44">
        <v>10</v>
      </c>
      <c r="X440" s="44">
        <v>40</v>
      </c>
      <c r="Y440" s="44">
        <v>60</v>
      </c>
      <c r="Z440" s="44">
        <v>60</v>
      </c>
      <c r="AA440" s="44">
        <v>0</v>
      </c>
      <c r="AB440" s="54">
        <f>VLOOKUP(F440,[9]毕教同事分值收集!B:R,17,0)</f>
        <v>100</v>
      </c>
      <c r="AC440" s="54">
        <f>VLOOKUP(F440,[9]毕教同事分值收集!B:T,19,0)</f>
        <v>150</v>
      </c>
      <c r="AD440" s="54">
        <f>VLOOKUP(F440,[9]毕教同事分值收集!B:V,21,0)</f>
        <v>100</v>
      </c>
      <c r="AE440" s="54">
        <f>VLOOKUP(F440,[9]毕教同事分值收集!B:Q,16,0)</f>
        <v>0</v>
      </c>
      <c r="AF440" s="54">
        <f>VLOOKUP(F440,[9]毕教同事分值收集!B:P,15,0)</f>
        <v>0</v>
      </c>
      <c r="AG440" s="54">
        <f>VLOOKUP(F440,[6]毕教同事分值收集!$B:$M,12,0)</f>
        <v>-40</v>
      </c>
      <c r="AH440" s="54">
        <v>0</v>
      </c>
      <c r="AI440" s="54">
        <v>0</v>
      </c>
      <c r="AJ440" s="54">
        <v>0</v>
      </c>
      <c r="AK440" s="54">
        <v>0</v>
      </c>
      <c r="AL440" s="54">
        <v>0</v>
      </c>
      <c r="AM440" s="58">
        <f t="shared" si="42"/>
        <v>860</v>
      </c>
      <c r="AN440" s="54" t="str">
        <f>VLOOKUP(H440,'[2]最终 公布版'!$F:$AL,33,0)</f>
        <v>内科</v>
      </c>
      <c r="AO440" s="59">
        <f>SUMPRODUCT(($AN$4:$AN$1113=AN440)*($AM$4:$AM$1113&gt;AM440))+1</f>
        <v>57</v>
      </c>
      <c r="AP440" s="11">
        <f>COUNTIF(AN:AN,AN440)</f>
        <v>268</v>
      </c>
      <c r="AQ440" s="60">
        <f t="shared" si="37"/>
        <v>0.212686567164179</v>
      </c>
      <c r="AR440" s="11">
        <f t="shared" si="38"/>
        <v>1.25</v>
      </c>
      <c r="AS440" s="61">
        <v>1200</v>
      </c>
      <c r="AT440" s="62">
        <f>VLOOKUP(F440,[9]毕教同事分值收集!B:Y,24,0)</f>
        <v>21</v>
      </c>
      <c r="AU440" s="63">
        <f t="shared" si="39"/>
        <v>1500</v>
      </c>
      <c r="AV440" s="63">
        <f t="shared" si="40"/>
        <v>1500</v>
      </c>
      <c r="AW440" s="63">
        <v>0</v>
      </c>
      <c r="AX440" s="63">
        <f t="shared" si="41"/>
        <v>1500</v>
      </c>
      <c r="AY440" s="65">
        <v>21</v>
      </c>
    </row>
    <row r="441" spans="1:51">
      <c r="A441" s="4"/>
      <c r="B441" s="4"/>
      <c r="C441" s="5" t="s">
        <v>201</v>
      </c>
      <c r="D441" s="6">
        <v>442</v>
      </c>
      <c r="E441" s="66" t="s">
        <v>601</v>
      </c>
      <c r="F441" s="8" t="str">
        <f>VLOOKUP(E441,[1]需科室上报名单!$A:$B,2,0)</f>
        <v>7AK194</v>
      </c>
      <c r="G441" s="6" t="str">
        <f>VLOOKUP(F441,[3]需科室上报名单!$B:$I,8,0)</f>
        <v>规培研究生</v>
      </c>
      <c r="H441" s="8" t="str">
        <f>VLOOKUP(F441,[3]需科室上报名单!$B:$D,3,0)</f>
        <v>内科</v>
      </c>
      <c r="I441" s="8" t="str">
        <f>VLOOKUP(F441,[3]需科室上报名单!$B:$F,5,0)</f>
        <v>2020年</v>
      </c>
      <c r="J441" s="72"/>
      <c r="K441" s="6" t="s">
        <v>106</v>
      </c>
      <c r="L441" s="48">
        <v>0</v>
      </c>
      <c r="M441" s="48">
        <v>0</v>
      </c>
      <c r="N441" s="48">
        <v>0</v>
      </c>
      <c r="O441" s="48">
        <v>160</v>
      </c>
      <c r="P441" s="48" t="s">
        <v>203</v>
      </c>
      <c r="Q441" s="48" t="s">
        <v>541</v>
      </c>
      <c r="R441" s="48" t="s">
        <v>547</v>
      </c>
      <c r="S441" s="48" t="s">
        <v>203</v>
      </c>
      <c r="T441" s="48" t="s">
        <v>203</v>
      </c>
      <c r="U441" s="77">
        <v>100</v>
      </c>
      <c r="V441" s="44">
        <f>VLOOKUP(F441,[9]毕教同事分值收集!B:X,23,0)</f>
        <v>100</v>
      </c>
      <c r="W441" s="78">
        <v>10</v>
      </c>
      <c r="X441" s="78">
        <v>40</v>
      </c>
      <c r="Y441" s="78">
        <v>60</v>
      </c>
      <c r="Z441" s="78">
        <v>60</v>
      </c>
      <c r="AA441" s="83">
        <v>0</v>
      </c>
      <c r="AB441" s="54">
        <f>VLOOKUP(F441,[9]毕教同事分值收集!B:R,17,0)</f>
        <v>100</v>
      </c>
      <c r="AC441" s="54">
        <f>VLOOKUP(F441,[9]毕教同事分值收集!B:T,19,0)</f>
        <v>150</v>
      </c>
      <c r="AD441" s="54">
        <f>VLOOKUP(F441,[9]毕教同事分值收集!B:V,21,0)</f>
        <v>100</v>
      </c>
      <c r="AE441" s="54">
        <f>VLOOKUP(F441,[9]毕教同事分值收集!B:Q,16,0)</f>
        <v>0</v>
      </c>
      <c r="AF441" s="54">
        <f>VLOOKUP(F441,[9]毕教同事分值收集!B:P,15,0)</f>
        <v>0</v>
      </c>
      <c r="AG441" s="54">
        <f>VLOOKUP(F441,[6]毕教同事分值收集!$B:$M,12,0)</f>
        <v>-20</v>
      </c>
      <c r="AH441" s="54">
        <v>0</v>
      </c>
      <c r="AI441" s="54">
        <v>0</v>
      </c>
      <c r="AJ441" s="54">
        <v>0</v>
      </c>
      <c r="AK441" s="54">
        <v>0</v>
      </c>
      <c r="AL441" s="54">
        <v>0</v>
      </c>
      <c r="AM441" s="58">
        <f t="shared" si="42"/>
        <v>860</v>
      </c>
      <c r="AN441" s="54" t="str">
        <f>VLOOKUP(H441,'[2]最终 公布版'!$F:$AL,33,0)</f>
        <v>内科</v>
      </c>
      <c r="AO441" s="59">
        <f>SUMPRODUCT(($AN$4:$AN$1113=AN441)*($AM$4:$AM$1113&gt;AM441))+1</f>
        <v>57</v>
      </c>
      <c r="AP441" s="11">
        <f>COUNTIF(AN:AN,AN441)</f>
        <v>268</v>
      </c>
      <c r="AQ441" s="60">
        <f t="shared" si="37"/>
        <v>0.212686567164179</v>
      </c>
      <c r="AR441" s="11">
        <f t="shared" si="38"/>
        <v>1.25</v>
      </c>
      <c r="AS441" s="61">
        <v>1200</v>
      </c>
      <c r="AT441" s="62">
        <f>VLOOKUP(F441,[9]毕教同事分值收集!B:Y,24,0)</f>
        <v>21</v>
      </c>
      <c r="AU441" s="63">
        <f t="shared" si="39"/>
        <v>1500</v>
      </c>
      <c r="AV441" s="63">
        <f t="shared" si="40"/>
        <v>1500</v>
      </c>
      <c r="AW441" s="63">
        <v>0</v>
      </c>
      <c r="AX441" s="63">
        <f t="shared" si="41"/>
        <v>1500</v>
      </c>
      <c r="AY441" s="65">
        <v>21</v>
      </c>
    </row>
    <row r="442" spans="1:51">
      <c r="A442" s="4"/>
      <c r="B442" s="4"/>
      <c r="C442" s="5" t="s">
        <v>207</v>
      </c>
      <c r="D442" s="6">
        <v>455</v>
      </c>
      <c r="E442" s="105" t="s">
        <v>602</v>
      </c>
      <c r="F442" s="8" t="str">
        <f>VLOOKUP(E442,[1]需科室上报名单!$A:$B,2,0)</f>
        <v>7AM374</v>
      </c>
      <c r="G442" s="6" t="str">
        <f>VLOOKUP(F442,[3]需科室上报名单!$B:$I,8,0)</f>
        <v>规培研究生</v>
      </c>
      <c r="H442" s="8" t="str">
        <f>VLOOKUP(F442,[3]需科室上报名单!$B:$D,3,0)</f>
        <v>内科</v>
      </c>
      <c r="I442" s="8" t="str">
        <f>VLOOKUP(F442,[3]需科室上报名单!$B:$F,5,0)</f>
        <v>2021年</v>
      </c>
      <c r="J442" s="31"/>
      <c r="K442" s="6" t="s">
        <v>106</v>
      </c>
      <c r="L442" s="6">
        <v>0</v>
      </c>
      <c r="M442" s="6">
        <v>0</v>
      </c>
      <c r="N442" s="6">
        <v>0</v>
      </c>
      <c r="O442" s="110">
        <v>160</v>
      </c>
      <c r="P442" s="74">
        <v>0</v>
      </c>
      <c r="Q442" s="74">
        <v>2</v>
      </c>
      <c r="R442" s="74">
        <v>1</v>
      </c>
      <c r="S442" s="74">
        <v>0</v>
      </c>
      <c r="T442" s="73">
        <v>0</v>
      </c>
      <c r="U442" s="79">
        <v>60</v>
      </c>
      <c r="V442" s="44">
        <f>VLOOKUP(F442,[9]毕教同事分值收集!B:X,23,0)</f>
        <v>100</v>
      </c>
      <c r="W442" s="80">
        <v>10</v>
      </c>
      <c r="X442" s="80">
        <v>40</v>
      </c>
      <c r="Y442" s="80">
        <v>60</v>
      </c>
      <c r="Z442" s="80">
        <v>60</v>
      </c>
      <c r="AA442" s="13">
        <v>0</v>
      </c>
      <c r="AB442" s="54">
        <f>VLOOKUP(F442,[9]毕教同事分值收集!B:R,17,0)</f>
        <v>100</v>
      </c>
      <c r="AC442" s="54">
        <f>VLOOKUP(F442,[9]毕教同事分值收集!B:T,19,0)</f>
        <v>150</v>
      </c>
      <c r="AD442" s="54">
        <f>VLOOKUP(F442,[9]毕教同事分值收集!B:V,21,0)</f>
        <v>100</v>
      </c>
      <c r="AE442" s="54">
        <f>VLOOKUP(F442,[9]毕教同事分值收集!B:Q,16,0)</f>
        <v>0</v>
      </c>
      <c r="AF442" s="54">
        <f>VLOOKUP(F442,[9]毕教同事分值收集!B:P,15,0)</f>
        <v>20</v>
      </c>
      <c r="AG442" s="54">
        <f>VLOOKUP(F442,[6]毕教同事分值收集!$B:$M,12,0)</f>
        <v>0</v>
      </c>
      <c r="AH442" s="54">
        <v>0</v>
      </c>
      <c r="AI442" s="54">
        <v>0</v>
      </c>
      <c r="AJ442" s="54">
        <v>0</v>
      </c>
      <c r="AK442" s="54">
        <v>0</v>
      </c>
      <c r="AL442" s="54">
        <v>0</v>
      </c>
      <c r="AM442" s="58">
        <f t="shared" si="42"/>
        <v>860</v>
      </c>
      <c r="AN442" s="54" t="str">
        <f>VLOOKUP(H442,'[2]最终 公布版'!$F:$AL,33,0)</f>
        <v>内科</v>
      </c>
      <c r="AO442" s="59">
        <f>SUMPRODUCT(($AN$4:$AN$1113=AN442)*($AM$4:$AM$1113&gt;AM442))+1</f>
        <v>57</v>
      </c>
      <c r="AP442" s="11">
        <f>COUNTIF(AN:AN,AN442)</f>
        <v>268</v>
      </c>
      <c r="AQ442" s="60">
        <f t="shared" si="37"/>
        <v>0.212686567164179</v>
      </c>
      <c r="AR442" s="11">
        <f t="shared" si="38"/>
        <v>1.25</v>
      </c>
      <c r="AS442" s="61">
        <v>1200</v>
      </c>
      <c r="AT442" s="62">
        <f>VLOOKUP(F442,[9]毕教同事分值收集!B:Y,24,0)</f>
        <v>21</v>
      </c>
      <c r="AU442" s="63">
        <f t="shared" si="39"/>
        <v>1500</v>
      </c>
      <c r="AV442" s="63">
        <f t="shared" si="40"/>
        <v>1500</v>
      </c>
      <c r="AW442" s="63">
        <v>0</v>
      </c>
      <c r="AX442" s="63">
        <f t="shared" si="41"/>
        <v>1500</v>
      </c>
      <c r="AY442" s="65">
        <v>21</v>
      </c>
    </row>
    <row r="443" spans="1:51">
      <c r="A443" s="4"/>
      <c r="B443" s="4"/>
      <c r="C443" s="5" t="s">
        <v>157</v>
      </c>
      <c r="D443" s="6">
        <v>457</v>
      </c>
      <c r="E443" s="20" t="s">
        <v>603</v>
      </c>
      <c r="F443" s="8" t="str">
        <f>VLOOKUP(E443,[1]需科室上报名单!$A:$B,2,0)</f>
        <v>7AM398</v>
      </c>
      <c r="G443" s="6" t="str">
        <f>VLOOKUP(F443,[3]需科室上报名单!$B:$I,8,0)</f>
        <v>规培研究生</v>
      </c>
      <c r="H443" s="20" t="s">
        <v>552</v>
      </c>
      <c r="I443" s="8" t="str">
        <f>VLOOKUP(F443,[3]需科室上报名单!$B:$F,5,0)</f>
        <v>2021年</v>
      </c>
      <c r="J443" s="35"/>
      <c r="K443" s="6" t="s">
        <v>106</v>
      </c>
      <c r="L443" s="6">
        <v>0</v>
      </c>
      <c r="M443" s="6">
        <v>0</v>
      </c>
      <c r="N443" s="6">
        <v>0</v>
      </c>
      <c r="O443" s="6">
        <v>160</v>
      </c>
      <c r="P443" s="30">
        <v>0</v>
      </c>
      <c r="Q443" s="48">
        <v>4</v>
      </c>
      <c r="R443" s="48">
        <v>1</v>
      </c>
      <c r="S443" s="30">
        <v>0</v>
      </c>
      <c r="T443" s="30">
        <v>0</v>
      </c>
      <c r="U443" s="43">
        <v>100</v>
      </c>
      <c r="V443" s="44">
        <f>VLOOKUP(F443,[9]毕教同事分值收集!B:X,23,0)</f>
        <v>100</v>
      </c>
      <c r="W443" s="49">
        <v>0</v>
      </c>
      <c r="X443" s="49">
        <v>60</v>
      </c>
      <c r="Y443" s="49">
        <v>30</v>
      </c>
      <c r="Z443" s="49">
        <v>60</v>
      </c>
      <c r="AA443" s="53">
        <v>0</v>
      </c>
      <c r="AB443" s="54">
        <f>VLOOKUP(F443,[9]毕教同事分值收集!B:R,17,0)</f>
        <v>100</v>
      </c>
      <c r="AC443" s="54">
        <f>VLOOKUP(F443,[9]毕教同事分值收集!B:T,19,0)</f>
        <v>150</v>
      </c>
      <c r="AD443" s="54">
        <f>VLOOKUP(F443,[9]毕教同事分值收集!B:V,21,0)</f>
        <v>100</v>
      </c>
      <c r="AE443" s="54">
        <f>VLOOKUP(F443,[9]毕教同事分值收集!B:Q,16,0)</f>
        <v>0</v>
      </c>
      <c r="AF443" s="54">
        <f>VLOOKUP(F443,[9]毕教同事分值收集!B:P,15,0)</f>
        <v>0</v>
      </c>
      <c r="AG443" s="54">
        <f>VLOOKUP(F443,[6]毕教同事分值收集!$B:$M,12,0)</f>
        <v>0</v>
      </c>
      <c r="AH443" s="54">
        <v>0</v>
      </c>
      <c r="AI443" s="54">
        <v>0</v>
      </c>
      <c r="AJ443" s="54">
        <v>0</v>
      </c>
      <c r="AK443" s="54">
        <v>0</v>
      </c>
      <c r="AL443" s="54">
        <v>0</v>
      </c>
      <c r="AM443" s="58">
        <f t="shared" si="42"/>
        <v>860</v>
      </c>
      <c r="AN443" s="54" t="str">
        <f>VLOOKUP(H443,'[2]最终 公布版'!$F:$AL,33,0)</f>
        <v>内科</v>
      </c>
      <c r="AO443" s="59">
        <f>SUMPRODUCT(($AN$4:$AN$1113=AN443)*($AM$4:$AM$1113&gt;AM443))+1</f>
        <v>57</v>
      </c>
      <c r="AP443" s="11">
        <f>COUNTIF(AN:AN,AN443)</f>
        <v>268</v>
      </c>
      <c r="AQ443" s="60">
        <f t="shared" si="37"/>
        <v>0.212686567164179</v>
      </c>
      <c r="AR443" s="11">
        <f t="shared" si="38"/>
        <v>1.25</v>
      </c>
      <c r="AS443" s="61">
        <v>1200</v>
      </c>
      <c r="AT443" s="62">
        <f>VLOOKUP(F443,[9]毕教同事分值收集!B:Y,24,0)</f>
        <v>21</v>
      </c>
      <c r="AU443" s="63">
        <f t="shared" si="39"/>
        <v>1500</v>
      </c>
      <c r="AV443" s="63">
        <f t="shared" si="40"/>
        <v>1500</v>
      </c>
      <c r="AW443" s="63">
        <v>0</v>
      </c>
      <c r="AX443" s="63">
        <f t="shared" si="41"/>
        <v>1500</v>
      </c>
      <c r="AY443" s="65">
        <v>21</v>
      </c>
    </row>
    <row r="444" spans="1:51">
      <c r="A444" s="4"/>
      <c r="B444" s="4"/>
      <c r="C444" s="5" t="s">
        <v>318</v>
      </c>
      <c r="D444" s="6">
        <v>459</v>
      </c>
      <c r="E444" s="19" t="s">
        <v>604</v>
      </c>
      <c r="F444" s="8" t="str">
        <f>VLOOKUP(E444,[1]需科室上报名单!$A:$B,2,0)</f>
        <v>7AM174</v>
      </c>
      <c r="G444" s="6" t="str">
        <f>VLOOKUP(F444,[3]需科室上报名单!$B:$I,8,0)</f>
        <v>规培研究生</v>
      </c>
      <c r="H444" s="8" t="str">
        <f>VLOOKUP(F444,[3]需科室上报名单!$B:$D,3,0)</f>
        <v>内科</v>
      </c>
      <c r="I444" s="8" t="str">
        <f>VLOOKUP(F444,[3]需科室上报名单!$B:$F,5,0)</f>
        <v>2021年</v>
      </c>
      <c r="J444" s="31"/>
      <c r="K444" s="6" t="s">
        <v>106</v>
      </c>
      <c r="L444" s="6">
        <v>0</v>
      </c>
      <c r="M444" s="6">
        <v>0</v>
      </c>
      <c r="N444" s="6">
        <v>0</v>
      </c>
      <c r="O444" s="6">
        <v>160</v>
      </c>
      <c r="P444" s="30">
        <v>0</v>
      </c>
      <c r="Q444" s="101">
        <v>4</v>
      </c>
      <c r="R444" s="101">
        <v>1</v>
      </c>
      <c r="S444" s="101">
        <v>0</v>
      </c>
      <c r="T444" s="101">
        <v>1</v>
      </c>
      <c r="U444" s="43">
        <v>125</v>
      </c>
      <c r="V444" s="44">
        <f>VLOOKUP(F444,[9]毕教同事分值收集!B:X,23,0)</f>
        <v>100</v>
      </c>
      <c r="W444" s="44">
        <v>0</v>
      </c>
      <c r="X444" s="44">
        <v>40</v>
      </c>
      <c r="Y444" s="44">
        <v>30</v>
      </c>
      <c r="Z444" s="44">
        <v>30</v>
      </c>
      <c r="AA444" s="44">
        <v>20</v>
      </c>
      <c r="AB444" s="54">
        <f>VLOOKUP(F444,[9]毕教同事分值收集!B:R,17,0)</f>
        <v>100</v>
      </c>
      <c r="AC444" s="54">
        <f>VLOOKUP(F444,[9]毕教同事分值收集!B:T,19,0)</f>
        <v>150</v>
      </c>
      <c r="AD444" s="54">
        <f>VLOOKUP(F444,[9]毕教同事分值收集!B:V,21,0)</f>
        <v>100</v>
      </c>
      <c r="AE444" s="54">
        <f>VLOOKUP(F444,[9]毕教同事分值收集!B:Q,16,0)</f>
        <v>0</v>
      </c>
      <c r="AF444" s="54">
        <f>VLOOKUP(F444,[9]毕教同事分值收集!B:P,15,0)</f>
        <v>0</v>
      </c>
      <c r="AG444" s="54">
        <f>VLOOKUP(F444,[6]毕教同事分值收集!$B:$M,12,0)</f>
        <v>0</v>
      </c>
      <c r="AH444" s="54">
        <v>0</v>
      </c>
      <c r="AI444" s="54">
        <v>0</v>
      </c>
      <c r="AJ444" s="54">
        <v>0</v>
      </c>
      <c r="AK444" s="54">
        <v>0</v>
      </c>
      <c r="AL444" s="54">
        <v>0</v>
      </c>
      <c r="AM444" s="58">
        <f t="shared" si="42"/>
        <v>855</v>
      </c>
      <c r="AN444" s="54" t="str">
        <f>VLOOKUP(H444,'[2]最终 公布版'!$F:$AL,33,0)</f>
        <v>内科</v>
      </c>
      <c r="AO444" s="59">
        <f>SUMPRODUCT(($AN$4:$AN$1113=AN444)*($AM$4:$AM$1113&gt;AM444))+1</f>
        <v>61</v>
      </c>
      <c r="AP444" s="11">
        <f>COUNTIF(AN:AN,AN444)</f>
        <v>268</v>
      </c>
      <c r="AQ444" s="60">
        <f t="shared" si="37"/>
        <v>0.227611940298507</v>
      </c>
      <c r="AR444" s="11">
        <f t="shared" si="38"/>
        <v>1.25</v>
      </c>
      <c r="AS444" s="61">
        <v>1200</v>
      </c>
      <c r="AT444" s="62">
        <f>VLOOKUP(F444,[9]毕教同事分值收集!B:Y,24,0)</f>
        <v>21</v>
      </c>
      <c r="AU444" s="63">
        <f t="shared" si="39"/>
        <v>1500</v>
      </c>
      <c r="AV444" s="63">
        <f t="shared" si="40"/>
        <v>1500</v>
      </c>
      <c r="AW444" s="63">
        <v>0</v>
      </c>
      <c r="AX444" s="63">
        <f t="shared" si="41"/>
        <v>1500</v>
      </c>
      <c r="AY444" s="65">
        <v>21</v>
      </c>
    </row>
    <row r="445" spans="1:51">
      <c r="A445" s="4"/>
      <c r="B445" s="4"/>
      <c r="C445" s="5" t="s">
        <v>141</v>
      </c>
      <c r="D445" s="6">
        <v>424</v>
      </c>
      <c r="E445" s="122" t="s">
        <v>605</v>
      </c>
      <c r="F445" s="8" t="str">
        <f>VLOOKUP(E445,[1]需科室上报名单!$A:$B,2,0)</f>
        <v>727L30</v>
      </c>
      <c r="G445" s="6" t="s">
        <v>104</v>
      </c>
      <c r="H445" s="8" t="str">
        <f>VLOOKUP(F445,[3]需科室上报名单!$B:$D,3,0)</f>
        <v>内科</v>
      </c>
      <c r="I445" s="8" t="str">
        <f>VLOOKUP(F445,[3]需科室上报名单!$B:$F,5,0)</f>
        <v>2020年</v>
      </c>
      <c r="J445" s="31"/>
      <c r="K445" s="6" t="s">
        <v>106</v>
      </c>
      <c r="L445" s="6">
        <v>0</v>
      </c>
      <c r="M445" s="6">
        <v>0</v>
      </c>
      <c r="N445" s="6">
        <v>0</v>
      </c>
      <c r="O445" s="6">
        <v>160</v>
      </c>
      <c r="P445" s="30">
        <v>0</v>
      </c>
      <c r="Q445" s="30">
        <v>0</v>
      </c>
      <c r="R445" s="30">
        <v>2</v>
      </c>
      <c r="S445" s="30">
        <v>0</v>
      </c>
      <c r="T445" s="30">
        <v>0</v>
      </c>
      <c r="U445" s="43">
        <v>40</v>
      </c>
      <c r="V445" s="44">
        <f>VLOOKUP(F445,[9]毕教同事分值收集!B:X,23,0)</f>
        <v>100</v>
      </c>
      <c r="W445" s="44">
        <v>10</v>
      </c>
      <c r="X445" s="44">
        <v>80</v>
      </c>
      <c r="Y445" s="44">
        <v>60</v>
      </c>
      <c r="Z445" s="44">
        <v>90</v>
      </c>
      <c r="AA445" s="53">
        <v>20</v>
      </c>
      <c r="AB445" s="54">
        <f>VLOOKUP(F445,[9]毕教同事分值收集!B:R,17,0)</f>
        <v>100</v>
      </c>
      <c r="AC445" s="54">
        <f>VLOOKUP(F445,[9]毕教同事分值收集!B:T,19,0)</f>
        <v>150</v>
      </c>
      <c r="AD445" s="54">
        <f>VLOOKUP(F445,[9]毕教同事分值收集!B:V,21,0)</f>
        <v>100</v>
      </c>
      <c r="AE445" s="54">
        <f>VLOOKUP(F445,[9]毕教同事分值收集!B:Q,16,0)</f>
        <v>0</v>
      </c>
      <c r="AF445" s="54">
        <f>VLOOKUP(F445,[9]毕教同事分值收集!B:P,15,0)</f>
        <v>0</v>
      </c>
      <c r="AG445" s="54">
        <f>VLOOKUP(F445,[6]毕教同事分值收集!$B:$M,12,0)</f>
        <v>-60</v>
      </c>
      <c r="AH445" s="54">
        <v>0</v>
      </c>
      <c r="AI445" s="54">
        <v>0</v>
      </c>
      <c r="AJ445" s="54">
        <v>0</v>
      </c>
      <c r="AK445" s="54">
        <v>0</v>
      </c>
      <c r="AL445" s="54">
        <v>0</v>
      </c>
      <c r="AM445" s="58">
        <f t="shared" si="42"/>
        <v>850</v>
      </c>
      <c r="AN445" s="54" t="str">
        <f>VLOOKUP(H445,'[2]最终 公布版'!$F:$AL,33,0)</f>
        <v>内科</v>
      </c>
      <c r="AO445" s="59">
        <f>SUMPRODUCT(($AN$4:$AN$1113=AN445)*($AM$4:$AM$1113&gt;AM445))+1</f>
        <v>62</v>
      </c>
      <c r="AP445" s="11">
        <f>COUNTIF(AN:AN,AN445)</f>
        <v>268</v>
      </c>
      <c r="AQ445" s="60">
        <f t="shared" si="37"/>
        <v>0.23134328358209</v>
      </c>
      <c r="AR445" s="11">
        <f t="shared" si="38"/>
        <v>1.25</v>
      </c>
      <c r="AS445" s="61">
        <v>1200</v>
      </c>
      <c r="AT445" s="62">
        <f>VLOOKUP(F445,[9]毕教同事分值收集!B:Y,24,0)</f>
        <v>21</v>
      </c>
      <c r="AU445" s="63">
        <f t="shared" si="39"/>
        <v>1500</v>
      </c>
      <c r="AV445" s="63">
        <f t="shared" si="40"/>
        <v>1500</v>
      </c>
      <c r="AW445" s="63">
        <v>0</v>
      </c>
      <c r="AX445" s="63">
        <f t="shared" si="41"/>
        <v>1500</v>
      </c>
      <c r="AY445" s="65">
        <v>21</v>
      </c>
    </row>
    <row r="446" spans="1:51">
      <c r="A446" s="4"/>
      <c r="B446" s="4"/>
      <c r="C446" s="5" t="s">
        <v>606</v>
      </c>
      <c r="D446" s="6">
        <v>462</v>
      </c>
      <c r="E446" s="123" t="s">
        <v>607</v>
      </c>
      <c r="F446" s="8">
        <f>VLOOKUP(E446,[1]需科室上报名单!$A:$B,2,0)</f>
        <v>622020</v>
      </c>
      <c r="G446" s="6" t="s">
        <v>104</v>
      </c>
      <c r="H446" s="8" t="str">
        <f>VLOOKUP(F446,[3]需科室上报名单!$B:$D,3,0)</f>
        <v>内科</v>
      </c>
      <c r="I446" s="8" t="str">
        <f>VLOOKUP(F446,[3]需科室上报名单!$B:$F,5,0)</f>
        <v>2022年</v>
      </c>
      <c r="J446" s="31"/>
      <c r="K446" s="6" t="s">
        <v>106</v>
      </c>
      <c r="L446" s="6">
        <v>0</v>
      </c>
      <c r="M446" s="6">
        <v>0</v>
      </c>
      <c r="N446" s="6">
        <v>0</v>
      </c>
      <c r="O446" s="73">
        <v>160</v>
      </c>
      <c r="P446" s="74">
        <v>0</v>
      </c>
      <c r="Q446" s="74">
        <v>3</v>
      </c>
      <c r="R446" s="74">
        <v>2</v>
      </c>
      <c r="S446" s="74">
        <v>0</v>
      </c>
      <c r="T446" s="73">
        <v>0</v>
      </c>
      <c r="U446" s="73">
        <v>100</v>
      </c>
      <c r="V446" s="44">
        <f>VLOOKUP(F446,[9]毕教同事分值收集!B:X,23,0)</f>
        <v>100</v>
      </c>
      <c r="W446" s="80">
        <v>10</v>
      </c>
      <c r="X446" s="80">
        <v>20</v>
      </c>
      <c r="Y446" s="80">
        <v>30</v>
      </c>
      <c r="Z446" s="80">
        <v>60</v>
      </c>
      <c r="AA446" s="13">
        <v>20</v>
      </c>
      <c r="AB446" s="54">
        <f>VLOOKUP(F446,[9]毕教同事分值收集!B:R,17,0)</f>
        <v>100</v>
      </c>
      <c r="AC446" s="54">
        <f>VLOOKUP(F446,[9]毕教同事分值收集!B:T,19,0)</f>
        <v>150</v>
      </c>
      <c r="AD446" s="54">
        <f>VLOOKUP(F446,[9]毕教同事分值收集!B:V,21,0)</f>
        <v>100</v>
      </c>
      <c r="AE446" s="54">
        <f>VLOOKUP(F446,[9]毕教同事分值收集!B:Q,16,0)</f>
        <v>0</v>
      </c>
      <c r="AF446" s="54">
        <f>VLOOKUP(F446,[9]毕教同事分值收集!B:P,15,0)</f>
        <v>0</v>
      </c>
      <c r="AG446" s="54">
        <f>VLOOKUP(F446,[6]毕教同事分值收集!$B:$M,12,0)</f>
        <v>0</v>
      </c>
      <c r="AH446" s="54">
        <v>0</v>
      </c>
      <c r="AI446" s="54">
        <v>0</v>
      </c>
      <c r="AJ446" s="54">
        <v>0</v>
      </c>
      <c r="AK446" s="54">
        <v>0</v>
      </c>
      <c r="AL446" s="54">
        <v>0</v>
      </c>
      <c r="AM446" s="58">
        <f t="shared" si="42"/>
        <v>850</v>
      </c>
      <c r="AN446" s="54" t="str">
        <f>VLOOKUP(H446,'[2]最终 公布版'!$F:$AL,33,0)</f>
        <v>内科</v>
      </c>
      <c r="AO446" s="59">
        <f>SUMPRODUCT(($AN$4:$AN$1113=AN446)*($AM$4:$AM$1113&gt;AM446))+1</f>
        <v>62</v>
      </c>
      <c r="AP446" s="11">
        <f>COUNTIF(AN:AN,AN446)</f>
        <v>268</v>
      </c>
      <c r="AQ446" s="60">
        <f t="shared" si="37"/>
        <v>0.23134328358209</v>
      </c>
      <c r="AR446" s="11">
        <f t="shared" si="38"/>
        <v>1.25</v>
      </c>
      <c r="AS446" s="61">
        <v>1200</v>
      </c>
      <c r="AT446" s="62">
        <f>VLOOKUP(F446,[9]毕教同事分值收集!B:Y,24,0)</f>
        <v>21</v>
      </c>
      <c r="AU446" s="63">
        <f t="shared" si="39"/>
        <v>1500</v>
      </c>
      <c r="AV446" s="63">
        <f t="shared" si="40"/>
        <v>1500</v>
      </c>
      <c r="AW446" s="63">
        <v>0</v>
      </c>
      <c r="AX446" s="63">
        <f t="shared" si="41"/>
        <v>1500</v>
      </c>
      <c r="AY446" s="65">
        <v>21</v>
      </c>
    </row>
    <row r="447" spans="1:51">
      <c r="A447" s="4"/>
      <c r="B447" s="4"/>
      <c r="C447" s="5" t="s">
        <v>573</v>
      </c>
      <c r="D447" s="6">
        <v>465</v>
      </c>
      <c r="E447" s="7" t="s">
        <v>608</v>
      </c>
      <c r="F447" s="8">
        <f>VLOOKUP(E447,[1]需科室上报名单!$A:$B,2,0)</f>
        <v>622026</v>
      </c>
      <c r="G447" s="6" t="s">
        <v>104</v>
      </c>
      <c r="H447" s="7" t="s">
        <v>552</v>
      </c>
      <c r="I447" s="8" t="str">
        <f>VLOOKUP(F447,[3]需科室上报名单!$B:$F,5,0)</f>
        <v>2022年</v>
      </c>
      <c r="J447" s="29"/>
      <c r="K447" s="6" t="s">
        <v>106</v>
      </c>
      <c r="L447" s="6">
        <v>0</v>
      </c>
      <c r="M447" s="6">
        <v>0</v>
      </c>
      <c r="N447" s="6">
        <v>0</v>
      </c>
      <c r="O447" s="6">
        <v>160</v>
      </c>
      <c r="P447" s="30">
        <v>0</v>
      </c>
      <c r="Q447" s="30">
        <v>4</v>
      </c>
      <c r="R447" s="30">
        <v>1</v>
      </c>
      <c r="S447" s="30">
        <v>1</v>
      </c>
      <c r="T447" s="30">
        <v>1</v>
      </c>
      <c r="U447" s="43">
        <v>150</v>
      </c>
      <c r="V447" s="44">
        <f>VLOOKUP(F447,[9]毕教同事分值收集!B:X,23,0)</f>
        <v>100</v>
      </c>
      <c r="W447" s="44">
        <f>VLOOKUP(E447,[4]肿瘤内科!$B:$H,7,0)</f>
        <v>0</v>
      </c>
      <c r="X447" s="44">
        <f>VLOOKUP(E447,[4]肿瘤内科!$B:$J,9,0)</f>
        <v>0</v>
      </c>
      <c r="Y447" s="44">
        <f>VLOOKUP(E447,[4]肿瘤内科!$B:$F,3,0)</f>
        <v>30</v>
      </c>
      <c r="Z447" s="44">
        <f>VLOOKUP(E447,[4]肿瘤内科!$B:$F,5,0)</f>
        <v>60</v>
      </c>
      <c r="AA447" s="53">
        <v>0</v>
      </c>
      <c r="AB447" s="54">
        <f>VLOOKUP(F447,[9]毕教同事分值收集!B:R,17,0)</f>
        <v>100</v>
      </c>
      <c r="AC447" s="54">
        <f>VLOOKUP(F447,[9]毕教同事分值收集!B:T,19,0)</f>
        <v>150</v>
      </c>
      <c r="AD447" s="54">
        <f>VLOOKUP(F447,[9]毕教同事分值收集!B:V,21,0)</f>
        <v>100</v>
      </c>
      <c r="AE447" s="54">
        <f>VLOOKUP(F447,[9]毕教同事分值收集!B:Q,16,0)</f>
        <v>0</v>
      </c>
      <c r="AF447" s="54">
        <f>VLOOKUP(F447,[9]毕教同事分值收集!B:P,15,0)</f>
        <v>0</v>
      </c>
      <c r="AG447" s="54">
        <f>VLOOKUP(F447,[6]毕教同事分值收集!$B:$M,12,0)</f>
        <v>0</v>
      </c>
      <c r="AH447" s="54">
        <v>0</v>
      </c>
      <c r="AI447" s="54">
        <v>0</v>
      </c>
      <c r="AJ447" s="54">
        <v>0</v>
      </c>
      <c r="AK447" s="54">
        <v>0</v>
      </c>
      <c r="AL447" s="54">
        <v>0</v>
      </c>
      <c r="AM447" s="58">
        <f t="shared" si="42"/>
        <v>850</v>
      </c>
      <c r="AN447" s="54" t="str">
        <f>VLOOKUP(H447,'[2]最终 公布版'!$F:$AL,33,0)</f>
        <v>内科</v>
      </c>
      <c r="AO447" s="59">
        <f>SUMPRODUCT(($AN$4:$AN$1113=AN447)*($AM$4:$AM$1113&gt;AM447))+1</f>
        <v>62</v>
      </c>
      <c r="AP447" s="11">
        <f>COUNTIF(AN:AN,AN447)</f>
        <v>268</v>
      </c>
      <c r="AQ447" s="60">
        <f t="shared" si="37"/>
        <v>0.23134328358209</v>
      </c>
      <c r="AR447" s="11">
        <f t="shared" si="38"/>
        <v>1.25</v>
      </c>
      <c r="AS447" s="61">
        <v>1200</v>
      </c>
      <c r="AT447" s="62">
        <f>VLOOKUP(F447,[9]毕教同事分值收集!B:Y,24,0)</f>
        <v>21</v>
      </c>
      <c r="AU447" s="63">
        <f t="shared" si="39"/>
        <v>1500</v>
      </c>
      <c r="AV447" s="63">
        <f t="shared" si="40"/>
        <v>1500</v>
      </c>
      <c r="AW447" s="63">
        <v>0</v>
      </c>
      <c r="AX447" s="63">
        <f t="shared" si="41"/>
        <v>1500</v>
      </c>
      <c r="AY447" s="65">
        <v>21</v>
      </c>
    </row>
    <row r="448" spans="1:51">
      <c r="A448" s="4"/>
      <c r="B448" s="4"/>
      <c r="C448" s="5" t="s">
        <v>207</v>
      </c>
      <c r="D448" s="6">
        <v>452</v>
      </c>
      <c r="E448" s="105" t="s">
        <v>609</v>
      </c>
      <c r="F448" s="8" t="str">
        <f>VLOOKUP(E448,[1]需科室上报名单!$A:$B,2,0)</f>
        <v>7AM184</v>
      </c>
      <c r="G448" s="6" t="str">
        <f>VLOOKUP(F448,[3]需科室上报名单!$B:$I,8,0)</f>
        <v>规培研究生</v>
      </c>
      <c r="H448" s="8" t="str">
        <f>VLOOKUP(F448,[3]需科室上报名单!$B:$D,3,0)</f>
        <v>内科</v>
      </c>
      <c r="I448" s="8" t="str">
        <f>VLOOKUP(F448,[3]需科室上报名单!$B:$F,5,0)</f>
        <v>2021年</v>
      </c>
      <c r="J448" s="31"/>
      <c r="K448" s="6" t="s">
        <v>106</v>
      </c>
      <c r="L448" s="6">
        <v>0</v>
      </c>
      <c r="M448" s="6">
        <v>0</v>
      </c>
      <c r="N448" s="6">
        <v>0</v>
      </c>
      <c r="O448" s="110">
        <v>160</v>
      </c>
      <c r="P448" s="74">
        <v>0</v>
      </c>
      <c r="Q448" s="74">
        <v>2</v>
      </c>
      <c r="R448" s="74">
        <v>0</v>
      </c>
      <c r="S448" s="74">
        <v>1</v>
      </c>
      <c r="T448" s="73">
        <v>0</v>
      </c>
      <c r="U448" s="79">
        <v>65</v>
      </c>
      <c r="V448" s="44">
        <f>VLOOKUP(F448,[9]毕教同事分值收集!B:X,23,0)</f>
        <v>100</v>
      </c>
      <c r="W448" s="80">
        <v>10</v>
      </c>
      <c r="X448" s="80">
        <v>40</v>
      </c>
      <c r="Y448" s="80">
        <v>60</v>
      </c>
      <c r="Z448" s="80">
        <v>60</v>
      </c>
      <c r="AA448" s="13">
        <v>0</v>
      </c>
      <c r="AB448" s="54">
        <f>VLOOKUP(F448,[9]毕教同事分值收集!B:R,17,0)</f>
        <v>100</v>
      </c>
      <c r="AC448" s="54">
        <f>VLOOKUP(F448,[9]毕教同事分值收集!B:T,19,0)</f>
        <v>150</v>
      </c>
      <c r="AD448" s="54">
        <f>VLOOKUP(F448,[9]毕教同事分值收集!B:V,21,0)</f>
        <v>100</v>
      </c>
      <c r="AE448" s="54">
        <f>VLOOKUP(F448,[9]毕教同事分值收集!B:Q,16,0)</f>
        <v>0</v>
      </c>
      <c r="AF448" s="54">
        <f>VLOOKUP(F448,[9]毕教同事分值收集!B:P,15,0)</f>
        <v>20</v>
      </c>
      <c r="AG448" s="54">
        <f>VLOOKUP(F448,[6]毕教同事分值收集!$B:$M,12,0)</f>
        <v>-20</v>
      </c>
      <c r="AH448" s="54">
        <v>0</v>
      </c>
      <c r="AI448" s="54">
        <v>0</v>
      </c>
      <c r="AJ448" s="54">
        <v>0</v>
      </c>
      <c r="AK448" s="54">
        <v>0</v>
      </c>
      <c r="AL448" s="54">
        <v>0</v>
      </c>
      <c r="AM448" s="58">
        <f t="shared" si="42"/>
        <v>845</v>
      </c>
      <c r="AN448" s="54" t="str">
        <f>VLOOKUP(H448,'[2]最终 公布版'!$F:$AL,33,0)</f>
        <v>内科</v>
      </c>
      <c r="AO448" s="59">
        <f>SUMPRODUCT(($AN$4:$AN$1113=AN448)*($AM$4:$AM$1113&gt;AM448))+1</f>
        <v>65</v>
      </c>
      <c r="AP448" s="11">
        <f>COUNTIF(AN:AN,AN448)</f>
        <v>268</v>
      </c>
      <c r="AQ448" s="60">
        <f t="shared" si="37"/>
        <v>0.242537313432836</v>
      </c>
      <c r="AR448" s="11">
        <f t="shared" si="38"/>
        <v>1.25</v>
      </c>
      <c r="AS448" s="61">
        <v>1200</v>
      </c>
      <c r="AT448" s="62">
        <f>VLOOKUP(F448,[9]毕教同事分值收集!B:Y,24,0)</f>
        <v>21</v>
      </c>
      <c r="AU448" s="63">
        <f t="shared" si="39"/>
        <v>1500</v>
      </c>
      <c r="AV448" s="63">
        <f t="shared" si="40"/>
        <v>1500</v>
      </c>
      <c r="AW448" s="63">
        <v>0</v>
      </c>
      <c r="AX448" s="63">
        <f t="shared" si="41"/>
        <v>1500</v>
      </c>
      <c r="AY448" s="65">
        <v>21</v>
      </c>
    </row>
    <row r="449" spans="1:51">
      <c r="A449" s="4"/>
      <c r="B449" s="4"/>
      <c r="C449" s="5" t="s">
        <v>201</v>
      </c>
      <c r="D449" s="6">
        <v>430</v>
      </c>
      <c r="E449" s="66" t="s">
        <v>610</v>
      </c>
      <c r="F449" s="8" t="str">
        <f>VLOOKUP(E449,[1]需科室上报名单!$A:$B,2,0)</f>
        <v>7AK182</v>
      </c>
      <c r="G449" s="6" t="str">
        <f>VLOOKUP(F449,[3]需科室上报名单!$B:$I,8,0)</f>
        <v>规培研究生</v>
      </c>
      <c r="H449" s="8" t="str">
        <f>VLOOKUP(F449,[3]需科室上报名单!$B:$D,3,0)</f>
        <v>内科</v>
      </c>
      <c r="I449" s="8" t="str">
        <f>VLOOKUP(F449,[3]需科室上报名单!$B:$F,5,0)</f>
        <v>2020年</v>
      </c>
      <c r="J449" s="72"/>
      <c r="K449" s="6" t="s">
        <v>106</v>
      </c>
      <c r="L449" s="48">
        <v>0</v>
      </c>
      <c r="M449" s="48">
        <v>0</v>
      </c>
      <c r="N449" s="48">
        <v>0</v>
      </c>
      <c r="O449" s="48">
        <v>160</v>
      </c>
      <c r="P449" s="48" t="s">
        <v>203</v>
      </c>
      <c r="Q449" s="48">
        <v>4</v>
      </c>
      <c r="R449" s="48">
        <v>2</v>
      </c>
      <c r="S449" s="48">
        <v>0</v>
      </c>
      <c r="T449" s="48">
        <v>0</v>
      </c>
      <c r="U449" s="77">
        <v>120</v>
      </c>
      <c r="V449" s="44">
        <f>VLOOKUP(F449,[9]毕教同事分值收集!B:X,23,0)</f>
        <v>100</v>
      </c>
      <c r="W449" s="78">
        <v>10</v>
      </c>
      <c r="X449" s="78">
        <v>40</v>
      </c>
      <c r="Y449" s="78">
        <v>60</v>
      </c>
      <c r="Z449" s="78">
        <v>60</v>
      </c>
      <c r="AA449" s="83">
        <v>0</v>
      </c>
      <c r="AB449" s="54">
        <f>VLOOKUP(F449,[9]毕教同事分值收集!B:R,17,0)</f>
        <v>100</v>
      </c>
      <c r="AC449" s="54">
        <f>VLOOKUP(F449,[9]毕教同事分值收集!B:T,19,0)</f>
        <v>150</v>
      </c>
      <c r="AD449" s="54">
        <f>VLOOKUP(F449,[9]毕教同事分值收集!B:V,21,0)</f>
        <v>100</v>
      </c>
      <c r="AE449" s="54">
        <f>VLOOKUP(F449,[9]毕教同事分值收集!B:Q,16,0)</f>
        <v>0</v>
      </c>
      <c r="AF449" s="54">
        <f>VLOOKUP(F449,[9]毕教同事分值收集!B:P,15,0)</f>
        <v>0</v>
      </c>
      <c r="AG449" s="54">
        <f>VLOOKUP(F449,[6]毕教同事分值收集!$B:$M,12,0)</f>
        <v>-60</v>
      </c>
      <c r="AH449" s="54">
        <v>0</v>
      </c>
      <c r="AI449" s="54">
        <v>0</v>
      </c>
      <c r="AJ449" s="54">
        <v>0</v>
      </c>
      <c r="AK449" s="54">
        <v>0</v>
      </c>
      <c r="AL449" s="54">
        <v>0</v>
      </c>
      <c r="AM449" s="58">
        <f t="shared" si="42"/>
        <v>840</v>
      </c>
      <c r="AN449" s="54" t="str">
        <f>VLOOKUP(H449,'[2]最终 公布版'!$F:$AL,33,0)</f>
        <v>内科</v>
      </c>
      <c r="AO449" s="59">
        <f>SUMPRODUCT(($AN$4:$AN$1113=AN449)*($AM$4:$AM$1113&gt;AM449))+1</f>
        <v>66</v>
      </c>
      <c r="AP449" s="11">
        <f>COUNTIF(AN:AN,AN449)</f>
        <v>268</v>
      </c>
      <c r="AQ449" s="60">
        <f t="shared" si="37"/>
        <v>0.246268656716418</v>
      </c>
      <c r="AR449" s="11">
        <f t="shared" si="38"/>
        <v>1.25</v>
      </c>
      <c r="AS449" s="61">
        <v>1200</v>
      </c>
      <c r="AT449" s="62">
        <f>VLOOKUP(F449,[9]毕教同事分值收集!B:Y,24,0)</f>
        <v>21</v>
      </c>
      <c r="AU449" s="63">
        <f t="shared" si="39"/>
        <v>1500</v>
      </c>
      <c r="AV449" s="63">
        <f t="shared" si="40"/>
        <v>1500</v>
      </c>
      <c r="AW449" s="63">
        <v>0</v>
      </c>
      <c r="AX449" s="63">
        <f t="shared" si="41"/>
        <v>1500</v>
      </c>
      <c r="AY449" s="65">
        <v>21</v>
      </c>
    </row>
    <row r="450" spans="1:51">
      <c r="A450" s="4"/>
      <c r="B450" s="4"/>
      <c r="C450" s="5" t="s">
        <v>157</v>
      </c>
      <c r="D450" s="6">
        <v>431</v>
      </c>
      <c r="E450" s="20" t="s">
        <v>611</v>
      </c>
      <c r="F450" s="8" t="str">
        <f>VLOOKUP(E450,[1]需科室上报名单!$A:$B,2,0)</f>
        <v>7AM392</v>
      </c>
      <c r="G450" s="6" t="str">
        <f>VLOOKUP(F450,[3]需科室上报名单!$B:$I,8,0)</f>
        <v>规培研究生</v>
      </c>
      <c r="H450" s="8" t="str">
        <f>VLOOKUP(F450,[3]需科室上报名单!$B:$D,3,0)</f>
        <v>内科</v>
      </c>
      <c r="I450" s="8" t="str">
        <f>VLOOKUP(F450,[3]需科室上报名单!$B:$F,5,0)</f>
        <v>2021年</v>
      </c>
      <c r="J450" s="35"/>
      <c r="K450" s="6" t="s">
        <v>106</v>
      </c>
      <c r="L450" s="6">
        <v>0</v>
      </c>
      <c r="M450" s="6">
        <v>0</v>
      </c>
      <c r="N450" s="6">
        <v>0</v>
      </c>
      <c r="O450" s="6">
        <v>160</v>
      </c>
      <c r="P450" s="30">
        <v>0</v>
      </c>
      <c r="Q450" s="30">
        <v>3</v>
      </c>
      <c r="R450" s="30">
        <v>2</v>
      </c>
      <c r="S450" s="30">
        <v>0</v>
      </c>
      <c r="T450" s="30">
        <v>0</v>
      </c>
      <c r="U450" s="43">
        <v>100</v>
      </c>
      <c r="V450" s="44">
        <f>VLOOKUP(F450,[9]毕教同事分值收集!B:X,23,0)</f>
        <v>100</v>
      </c>
      <c r="W450" s="49">
        <v>10</v>
      </c>
      <c r="X450" s="49">
        <v>60</v>
      </c>
      <c r="Y450" s="49">
        <v>60</v>
      </c>
      <c r="Z450" s="49">
        <v>60</v>
      </c>
      <c r="AA450" s="53">
        <v>0</v>
      </c>
      <c r="AB450" s="54">
        <f>VLOOKUP(F450,[9]毕教同事分值收集!B:R,17,0)</f>
        <v>100</v>
      </c>
      <c r="AC450" s="54">
        <f>VLOOKUP(F450,[9]毕教同事分值收集!B:T,19,0)</f>
        <v>150</v>
      </c>
      <c r="AD450" s="54">
        <f>VLOOKUP(F450,[9]毕教同事分值收集!B:V,21,0)</f>
        <v>100</v>
      </c>
      <c r="AE450" s="54">
        <f>VLOOKUP(F450,[9]毕教同事分值收集!B:Q,16,0)</f>
        <v>0</v>
      </c>
      <c r="AF450" s="54">
        <f>VLOOKUP(F450,[9]毕教同事分值收集!B:P,15,0)</f>
        <v>0</v>
      </c>
      <c r="AG450" s="54">
        <f>VLOOKUP(F450,[6]毕教同事分值收集!$B:$M,12,0)</f>
        <v>-60</v>
      </c>
      <c r="AH450" s="54">
        <v>0</v>
      </c>
      <c r="AI450" s="54">
        <v>0</v>
      </c>
      <c r="AJ450" s="54">
        <v>0</v>
      </c>
      <c r="AK450" s="54">
        <v>0</v>
      </c>
      <c r="AL450" s="54">
        <v>0</v>
      </c>
      <c r="AM450" s="58">
        <f t="shared" si="42"/>
        <v>840</v>
      </c>
      <c r="AN450" s="54" t="str">
        <f>VLOOKUP(H450,'[2]最终 公布版'!$F:$AL,33,0)</f>
        <v>内科</v>
      </c>
      <c r="AO450" s="59">
        <f>SUMPRODUCT(($AN$4:$AN$1113=AN450)*($AM$4:$AM$1113&gt;AM450))+1</f>
        <v>66</v>
      </c>
      <c r="AP450" s="11">
        <f>COUNTIF(AN:AN,AN450)</f>
        <v>268</v>
      </c>
      <c r="AQ450" s="60">
        <f t="shared" si="37"/>
        <v>0.246268656716418</v>
      </c>
      <c r="AR450" s="11">
        <f t="shared" si="38"/>
        <v>1.25</v>
      </c>
      <c r="AS450" s="61">
        <v>1200</v>
      </c>
      <c r="AT450" s="62">
        <f>VLOOKUP(F450,[9]毕教同事分值收集!B:Y,24,0)</f>
        <v>21</v>
      </c>
      <c r="AU450" s="63">
        <f t="shared" si="39"/>
        <v>1500</v>
      </c>
      <c r="AV450" s="63">
        <f t="shared" si="40"/>
        <v>1500</v>
      </c>
      <c r="AW450" s="63">
        <v>0</v>
      </c>
      <c r="AX450" s="63">
        <f t="shared" si="41"/>
        <v>1500</v>
      </c>
      <c r="AY450" s="65">
        <v>21</v>
      </c>
    </row>
    <row r="451" spans="1:51">
      <c r="A451" s="4"/>
      <c r="B451" s="4"/>
      <c r="C451" s="5" t="s">
        <v>573</v>
      </c>
      <c r="D451" s="6">
        <v>458</v>
      </c>
      <c r="E451" s="15" t="s">
        <v>612</v>
      </c>
      <c r="F451" s="8" t="str">
        <f>VLOOKUP(E451,[1]需科室上报名单!$A:$B,2,0)</f>
        <v>7AK208</v>
      </c>
      <c r="G451" s="6" t="str">
        <f>VLOOKUP(F451,[3]需科室上报名单!$B:$I,8,0)</f>
        <v>规培研究生</v>
      </c>
      <c r="H451" s="19" t="s">
        <v>552</v>
      </c>
      <c r="I451" s="8" t="str">
        <f>VLOOKUP(F451,[3]需科室上报名单!$B:$F,5,0)</f>
        <v>2020年</v>
      </c>
      <c r="J451" s="29"/>
      <c r="K451" s="6" t="s">
        <v>106</v>
      </c>
      <c r="L451" s="6">
        <v>0</v>
      </c>
      <c r="M451" s="6">
        <v>0</v>
      </c>
      <c r="N451" s="6">
        <v>0</v>
      </c>
      <c r="O451" s="6">
        <v>160</v>
      </c>
      <c r="P451" s="30">
        <v>0</v>
      </c>
      <c r="Q451" s="30">
        <v>5</v>
      </c>
      <c r="R451" s="30">
        <v>2</v>
      </c>
      <c r="S451" s="30">
        <v>0</v>
      </c>
      <c r="T451" s="30">
        <v>0</v>
      </c>
      <c r="U451" s="43">
        <v>140</v>
      </c>
      <c r="V451" s="44">
        <f>VLOOKUP(F451,[9]毕教同事分值收集!B:X,23,0)</f>
        <v>100</v>
      </c>
      <c r="W451" s="44">
        <f>VLOOKUP(E451,[4]肿瘤内科!$B:$H,7,0)</f>
        <v>10</v>
      </c>
      <c r="X451" s="44">
        <f>VLOOKUP(E451,[4]肿瘤内科!$B:$J,9,0)</f>
        <v>40</v>
      </c>
      <c r="Y451" s="44">
        <f>VLOOKUP(E451,[4]肿瘤内科!$B:$F,3,0)</f>
        <v>30</v>
      </c>
      <c r="Z451" s="44">
        <f>VLOOKUP(E451,[4]肿瘤内科!$B:$F,5,0)</f>
        <v>30</v>
      </c>
      <c r="AA451" s="53">
        <v>0</v>
      </c>
      <c r="AB451" s="54">
        <f>VLOOKUP(F451,[9]毕教同事分值收集!B:R,17,0)</f>
        <v>100</v>
      </c>
      <c r="AC451" s="54">
        <f>VLOOKUP(F451,[9]毕教同事分值收集!B:T,19,0)</f>
        <v>150</v>
      </c>
      <c r="AD451" s="54">
        <f>VLOOKUP(F451,[9]毕教同事分值收集!B:V,21,0)</f>
        <v>100</v>
      </c>
      <c r="AE451" s="54">
        <f>VLOOKUP(F451,[9]毕教同事分值收集!B:Q,16,0)</f>
        <v>0</v>
      </c>
      <c r="AF451" s="54">
        <f>VLOOKUP(F451,[9]毕教同事分值收集!B:P,15,0)</f>
        <v>0</v>
      </c>
      <c r="AG451" s="54">
        <f>VLOOKUP(F451,[6]毕教同事分值收集!$B:$M,12,0)</f>
        <v>-20</v>
      </c>
      <c r="AH451" s="54">
        <v>0</v>
      </c>
      <c r="AI451" s="54">
        <v>0</v>
      </c>
      <c r="AJ451" s="54">
        <v>0</v>
      </c>
      <c r="AK451" s="54">
        <v>0</v>
      </c>
      <c r="AL451" s="54">
        <v>0</v>
      </c>
      <c r="AM451" s="58">
        <f t="shared" si="42"/>
        <v>840</v>
      </c>
      <c r="AN451" s="54" t="str">
        <f>VLOOKUP(H451,'[2]最终 公布版'!$F:$AL,33,0)</f>
        <v>内科</v>
      </c>
      <c r="AO451" s="59">
        <f>SUMPRODUCT(($AN$4:$AN$1113=AN451)*($AM$4:$AM$1113&gt;AM451))+1</f>
        <v>66</v>
      </c>
      <c r="AP451" s="11">
        <f>COUNTIF(AN:AN,AN451)</f>
        <v>268</v>
      </c>
      <c r="AQ451" s="60">
        <f t="shared" si="37"/>
        <v>0.246268656716418</v>
      </c>
      <c r="AR451" s="11">
        <f t="shared" si="38"/>
        <v>1.25</v>
      </c>
      <c r="AS451" s="61">
        <v>1200</v>
      </c>
      <c r="AT451" s="62">
        <f>VLOOKUP(F451,[9]毕教同事分值收集!B:Y,24,0)</f>
        <v>21</v>
      </c>
      <c r="AU451" s="63">
        <f t="shared" si="39"/>
        <v>1500</v>
      </c>
      <c r="AV451" s="63">
        <f t="shared" si="40"/>
        <v>1500</v>
      </c>
      <c r="AW451" s="63">
        <v>0</v>
      </c>
      <c r="AX451" s="63">
        <f t="shared" si="41"/>
        <v>1500</v>
      </c>
      <c r="AY451" s="65">
        <v>21</v>
      </c>
    </row>
    <row r="452" spans="1:51">
      <c r="A452" s="4"/>
      <c r="B452" s="4"/>
      <c r="C452" s="5" t="s">
        <v>110</v>
      </c>
      <c r="D452" s="6">
        <v>433</v>
      </c>
      <c r="E452" s="15" t="s">
        <v>613</v>
      </c>
      <c r="F452" s="8" t="str">
        <f>VLOOKUP(E452,[1]需科室上报名单!$A:$B,2,0)</f>
        <v>7AK188</v>
      </c>
      <c r="G452" s="6" t="str">
        <f>VLOOKUP(F452,[3]需科室上报名单!$B:$I,8,0)</f>
        <v>规培研究生</v>
      </c>
      <c r="H452" s="8" t="str">
        <f>VLOOKUP(F452,[3]需科室上报名单!$B:$D,3,0)</f>
        <v>内科</v>
      </c>
      <c r="I452" s="8" t="str">
        <f>VLOOKUP(F452,[3]需科室上报名单!$B:$F,5,0)</f>
        <v>2020年</v>
      </c>
      <c r="J452" s="31"/>
      <c r="K452" s="6" t="s">
        <v>106</v>
      </c>
      <c r="L452" s="6">
        <v>0</v>
      </c>
      <c r="M452" s="6">
        <v>0</v>
      </c>
      <c r="N452" s="6">
        <v>0</v>
      </c>
      <c r="O452" s="6">
        <v>160</v>
      </c>
      <c r="P452" s="30">
        <v>0</v>
      </c>
      <c r="Q452" s="30">
        <v>5</v>
      </c>
      <c r="R452" s="30">
        <v>3</v>
      </c>
      <c r="S452" s="30">
        <v>0</v>
      </c>
      <c r="T452" s="30">
        <v>1</v>
      </c>
      <c r="U452" s="43">
        <v>185</v>
      </c>
      <c r="V452" s="44">
        <f>VLOOKUP(F452,[9]毕教同事分值收集!B:X,23,0)</f>
        <v>100</v>
      </c>
      <c r="W452" s="44">
        <v>10</v>
      </c>
      <c r="X452" s="44">
        <v>0</v>
      </c>
      <c r="Y452" s="44">
        <v>60</v>
      </c>
      <c r="Z452" s="44">
        <v>30</v>
      </c>
      <c r="AA452" s="53">
        <v>0</v>
      </c>
      <c r="AB452" s="54">
        <f>VLOOKUP(F452,[9]毕教同事分值收集!B:R,17,0)</f>
        <v>100</v>
      </c>
      <c r="AC452" s="54">
        <f>VLOOKUP(F452,[9]毕教同事分值收集!B:T,19,0)</f>
        <v>150</v>
      </c>
      <c r="AD452" s="54">
        <f>VLOOKUP(F452,[9]毕教同事分值收集!B:V,21,0)</f>
        <v>100</v>
      </c>
      <c r="AE452" s="54">
        <f>VLOOKUP(F452,[9]毕教同事分值收集!B:Q,16,0)</f>
        <v>0</v>
      </c>
      <c r="AF452" s="54">
        <f>VLOOKUP(F452,[9]毕教同事分值收集!B:P,15,0)</f>
        <v>0</v>
      </c>
      <c r="AG452" s="54">
        <f>VLOOKUP(F452,[6]毕教同事分值收集!$B:$M,12,0)</f>
        <v>-60</v>
      </c>
      <c r="AH452" s="54">
        <v>0</v>
      </c>
      <c r="AI452" s="54">
        <v>0</v>
      </c>
      <c r="AJ452" s="54">
        <v>0</v>
      </c>
      <c r="AK452" s="54">
        <v>0</v>
      </c>
      <c r="AL452" s="54">
        <v>0</v>
      </c>
      <c r="AM452" s="58">
        <f t="shared" si="42"/>
        <v>835</v>
      </c>
      <c r="AN452" s="54" t="str">
        <f>VLOOKUP(H452,'[2]最终 公布版'!$F:$AL,33,0)</f>
        <v>内科</v>
      </c>
      <c r="AO452" s="59">
        <f>SUMPRODUCT(($AN$4:$AN$1113=AN452)*($AM$4:$AM$1113&gt;AM452))+1</f>
        <v>69</v>
      </c>
      <c r="AP452" s="11">
        <f>COUNTIF(AN:AN,AN452)</f>
        <v>268</v>
      </c>
      <c r="AQ452" s="60">
        <f t="shared" si="37"/>
        <v>0.257462686567164</v>
      </c>
      <c r="AR452" s="11">
        <f t="shared" si="38"/>
        <v>1.25</v>
      </c>
      <c r="AS452" s="61">
        <v>1200</v>
      </c>
      <c r="AT452" s="62">
        <f>VLOOKUP(F452,[9]毕教同事分值收集!B:Y,24,0)</f>
        <v>21</v>
      </c>
      <c r="AU452" s="63">
        <f t="shared" si="39"/>
        <v>1500</v>
      </c>
      <c r="AV452" s="63">
        <f t="shared" si="40"/>
        <v>1500</v>
      </c>
      <c r="AW452" s="63">
        <v>0</v>
      </c>
      <c r="AX452" s="63">
        <f t="shared" si="41"/>
        <v>1500</v>
      </c>
      <c r="AY452" s="65">
        <v>21</v>
      </c>
    </row>
    <row r="453" ht="24" spans="1:51">
      <c r="A453" s="4"/>
      <c r="B453" s="4"/>
      <c r="C453" s="5" t="s">
        <v>110</v>
      </c>
      <c r="D453" s="6">
        <v>434</v>
      </c>
      <c r="E453" s="15" t="s">
        <v>614</v>
      </c>
      <c r="F453" s="8" t="str">
        <f>VLOOKUP(E453,[1]需科室上报名单!$A:$B,2,0)</f>
        <v>7AK222</v>
      </c>
      <c r="G453" s="6" t="str">
        <f>VLOOKUP(F453,[3]需科室上报名单!$B:$I,8,0)</f>
        <v>规培研究生</v>
      </c>
      <c r="H453" s="8" t="str">
        <f>VLOOKUP(F453,[3]需科室上报名单!$B:$D,3,0)</f>
        <v>内科</v>
      </c>
      <c r="I453" s="8" t="str">
        <f>VLOOKUP(F453,[3]需科室上报名单!$B:$F,5,0)</f>
        <v>2020年</v>
      </c>
      <c r="J453" s="31"/>
      <c r="K453" s="6" t="s">
        <v>106</v>
      </c>
      <c r="L453" s="6">
        <v>0</v>
      </c>
      <c r="M453" s="6">
        <v>0</v>
      </c>
      <c r="N453" s="6">
        <v>0</v>
      </c>
      <c r="O453" s="6">
        <v>160</v>
      </c>
      <c r="P453" s="30">
        <v>0</v>
      </c>
      <c r="Q453" s="36">
        <v>0</v>
      </c>
      <c r="R453" s="30">
        <v>4</v>
      </c>
      <c r="S453" s="30">
        <v>1</v>
      </c>
      <c r="T453" s="30">
        <v>0</v>
      </c>
      <c r="U453" s="43">
        <v>105</v>
      </c>
      <c r="V453" s="44">
        <f>VLOOKUP(F453,[9]毕教同事分值收集!B:X,23,0)</f>
        <v>100</v>
      </c>
      <c r="W453" s="44">
        <v>10</v>
      </c>
      <c r="X453" s="44">
        <v>60</v>
      </c>
      <c r="Y453" s="44">
        <v>30</v>
      </c>
      <c r="Z453" s="44">
        <v>60</v>
      </c>
      <c r="AA453" s="53">
        <v>20</v>
      </c>
      <c r="AB453" s="54">
        <f>VLOOKUP(F453,[9]毕教同事分值收集!B:R,17,0)</f>
        <v>100</v>
      </c>
      <c r="AC453" s="54">
        <f>VLOOKUP(F453,[9]毕教同事分值收集!B:T,19,0)</f>
        <v>150</v>
      </c>
      <c r="AD453" s="54">
        <f>VLOOKUP(F453,[9]毕教同事分值收集!B:V,21,0)</f>
        <v>100</v>
      </c>
      <c r="AE453" s="54">
        <f>VLOOKUP(F453,[9]毕教同事分值收集!B:Q,16,0)</f>
        <v>0</v>
      </c>
      <c r="AF453" s="54">
        <f>VLOOKUP(F453,[9]毕教同事分值收集!B:P,15,0)</f>
        <v>0</v>
      </c>
      <c r="AG453" s="54">
        <f>VLOOKUP(F453,[6]毕教同事分值收集!$B:$M,12,0)</f>
        <v>-60</v>
      </c>
      <c r="AH453" s="54">
        <v>0</v>
      </c>
      <c r="AI453" s="54">
        <v>0</v>
      </c>
      <c r="AJ453" s="54">
        <v>0</v>
      </c>
      <c r="AK453" s="54">
        <v>0</v>
      </c>
      <c r="AL453" s="54">
        <v>0</v>
      </c>
      <c r="AM453" s="58">
        <f t="shared" si="42"/>
        <v>835</v>
      </c>
      <c r="AN453" s="54" t="str">
        <f>VLOOKUP(H453,'[2]最终 公布版'!$F:$AL,33,0)</f>
        <v>内科</v>
      </c>
      <c r="AO453" s="59">
        <f>SUMPRODUCT(($AN$4:$AN$1113=AN453)*($AM$4:$AM$1113&gt;AM453))+1</f>
        <v>69</v>
      </c>
      <c r="AP453" s="11">
        <f>COUNTIF(AN:AN,AN453)</f>
        <v>268</v>
      </c>
      <c r="AQ453" s="60">
        <f t="shared" si="37"/>
        <v>0.257462686567164</v>
      </c>
      <c r="AR453" s="11">
        <f t="shared" si="38"/>
        <v>1.25</v>
      </c>
      <c r="AS453" s="61">
        <v>1200</v>
      </c>
      <c r="AT453" s="62">
        <f>VLOOKUP(F453,[9]毕教同事分值收集!B:Y,24,0)</f>
        <v>21</v>
      </c>
      <c r="AU453" s="63">
        <f t="shared" si="39"/>
        <v>1500</v>
      </c>
      <c r="AV453" s="63">
        <f t="shared" si="40"/>
        <v>1500</v>
      </c>
      <c r="AW453" s="63">
        <f>VLOOKUP(F453,[7]涉及需要退费清单!$B:$S,18,0)</f>
        <v>-25</v>
      </c>
      <c r="AX453" s="63">
        <f t="shared" si="41"/>
        <v>1475</v>
      </c>
      <c r="AY453" s="65">
        <v>21</v>
      </c>
    </row>
    <row r="454" spans="1:51">
      <c r="A454" s="4"/>
      <c r="B454" s="4" t="s">
        <v>615</v>
      </c>
      <c r="C454" s="5" t="s">
        <v>157</v>
      </c>
      <c r="D454" s="6">
        <v>461</v>
      </c>
      <c r="E454" s="20" t="s">
        <v>616</v>
      </c>
      <c r="F454" s="8" t="str">
        <f>VLOOKUP(E454,[1]需科室上报名单!$A:$B,2,0)</f>
        <v>7AM208</v>
      </c>
      <c r="G454" s="6" t="str">
        <f>VLOOKUP(F454,[3]需科室上报名单!$B:$I,8,0)</f>
        <v>规培研究生</v>
      </c>
      <c r="H454" s="20" t="s">
        <v>552</v>
      </c>
      <c r="I454" s="8" t="str">
        <f>VLOOKUP(F454,[3]需科室上报名单!$B:$F,5,0)</f>
        <v>2021年</v>
      </c>
      <c r="J454" s="35"/>
      <c r="K454" s="6" t="s">
        <v>106</v>
      </c>
      <c r="L454" s="6">
        <v>0</v>
      </c>
      <c r="M454" s="6">
        <v>0</v>
      </c>
      <c r="N454" s="6">
        <v>0</v>
      </c>
      <c r="O454" s="6">
        <v>160</v>
      </c>
      <c r="P454" s="30">
        <v>0</v>
      </c>
      <c r="Q454" s="48">
        <v>3</v>
      </c>
      <c r="R454" s="48">
        <v>1</v>
      </c>
      <c r="S454" s="30">
        <v>1</v>
      </c>
      <c r="T454" s="30">
        <v>0</v>
      </c>
      <c r="U454" s="43">
        <v>105</v>
      </c>
      <c r="V454" s="44">
        <f>VLOOKUP(F454,[9]毕教同事分值收集!B:X,23,0)</f>
        <v>100</v>
      </c>
      <c r="W454" s="49">
        <v>10</v>
      </c>
      <c r="X454" s="49">
        <v>60</v>
      </c>
      <c r="Y454" s="49">
        <v>60</v>
      </c>
      <c r="Z454" s="49">
        <v>30</v>
      </c>
      <c r="AA454" s="53">
        <v>0</v>
      </c>
      <c r="AB454" s="54">
        <f>VLOOKUP(F454,[9]毕教同事分值收集!B:R,17,0)</f>
        <v>100</v>
      </c>
      <c r="AC454" s="54">
        <f>VLOOKUP(F454,[9]毕教同事分值收集!B:T,19,0)</f>
        <v>150</v>
      </c>
      <c r="AD454" s="54">
        <f>VLOOKUP(F454,[9]毕教同事分值收集!B:V,21,0)</f>
        <v>100</v>
      </c>
      <c r="AE454" s="54">
        <f>VLOOKUP(F454,[9]毕教同事分值收集!B:Q,16,0)</f>
        <v>0</v>
      </c>
      <c r="AF454" s="54">
        <f>VLOOKUP(F454,[9]毕教同事分值收集!B:P,15,0)</f>
        <v>0</v>
      </c>
      <c r="AG454" s="54">
        <f>VLOOKUP(F454,[6]毕教同事分值收集!$B:$M,12,0)</f>
        <v>-40</v>
      </c>
      <c r="AH454" s="54">
        <v>0</v>
      </c>
      <c r="AI454" s="54">
        <v>0</v>
      </c>
      <c r="AJ454" s="54">
        <v>0</v>
      </c>
      <c r="AK454" s="54">
        <v>0</v>
      </c>
      <c r="AL454" s="54">
        <v>0</v>
      </c>
      <c r="AM454" s="58">
        <f t="shared" si="42"/>
        <v>835</v>
      </c>
      <c r="AN454" s="54" t="str">
        <f>VLOOKUP(H454,'[2]最终 公布版'!$F:$AL,33,0)</f>
        <v>内科</v>
      </c>
      <c r="AO454" s="59">
        <f>SUMPRODUCT(($AN$4:$AN$1113=AN454)*($AM$4:$AM$1113&gt;AM454))+1</f>
        <v>69</v>
      </c>
      <c r="AP454" s="11">
        <f>COUNTIF(AN:AN,AN454)</f>
        <v>268</v>
      </c>
      <c r="AQ454" s="60">
        <f t="shared" ref="AQ454:AQ517" si="43">AO454/AP454</f>
        <v>0.257462686567164</v>
      </c>
      <c r="AR454" s="11">
        <f t="shared" ref="AR454:AR517" si="44">IF(AQ454&lt;=10%,1.5,(IF(AQ454&lt;=40%,1.25,IF(AQ454&lt;=60%,1,IF(AQ454&lt;90%,0.75,0.5)))))</f>
        <v>1.25</v>
      </c>
      <c r="AS454" s="61">
        <v>1200</v>
      </c>
      <c r="AT454" s="62">
        <f>VLOOKUP(F454,[9]毕教同事分值收集!B:Y,24,0)</f>
        <v>21</v>
      </c>
      <c r="AU454" s="63">
        <f t="shared" ref="AU454:AU517" si="45">AS454*AR454*(AT454/AY454)</f>
        <v>1500</v>
      </c>
      <c r="AV454" s="63">
        <f t="shared" ref="AV454:AV517" si="46">ROUND(AU454,0)</f>
        <v>1500</v>
      </c>
      <c r="AW454" s="63">
        <v>0</v>
      </c>
      <c r="AX454" s="63">
        <f t="shared" ref="AX454:AX517" si="47">AV454+AW454</f>
        <v>1500</v>
      </c>
      <c r="AY454" s="65">
        <v>21</v>
      </c>
    </row>
    <row r="455" spans="1:51">
      <c r="A455" s="4"/>
      <c r="B455" s="4"/>
      <c r="C455" s="5" t="s">
        <v>110</v>
      </c>
      <c r="D455" s="6">
        <v>435</v>
      </c>
      <c r="E455" s="15" t="s">
        <v>617</v>
      </c>
      <c r="F455" s="8" t="str">
        <f>VLOOKUP(E455,[1]需科室上报名单!$A:$B,2,0)</f>
        <v>7AK232</v>
      </c>
      <c r="G455" s="6" t="str">
        <f>VLOOKUP(F455,[3]需科室上报名单!$B:$I,8,0)</f>
        <v>规培研究生</v>
      </c>
      <c r="H455" s="8" t="str">
        <f>VLOOKUP(F455,[3]需科室上报名单!$B:$D,3,0)</f>
        <v>内科</v>
      </c>
      <c r="I455" s="8" t="str">
        <f>VLOOKUP(F455,[3]需科室上报名单!$B:$F,5,0)</f>
        <v>2020年</v>
      </c>
      <c r="J455" s="31"/>
      <c r="K455" s="6" t="s">
        <v>106</v>
      </c>
      <c r="L455" s="6">
        <v>0</v>
      </c>
      <c r="M455" s="6">
        <v>0</v>
      </c>
      <c r="N455" s="6">
        <v>0</v>
      </c>
      <c r="O455" s="6">
        <v>160</v>
      </c>
      <c r="P455" s="30">
        <v>0</v>
      </c>
      <c r="Q455" s="30">
        <v>4</v>
      </c>
      <c r="R455" s="30">
        <v>7</v>
      </c>
      <c r="S455" s="30">
        <v>0</v>
      </c>
      <c r="T455" s="30">
        <v>0</v>
      </c>
      <c r="U455" s="43">
        <v>220</v>
      </c>
      <c r="V455" s="44">
        <f>VLOOKUP(F455,[9]毕教同事分值收集!B:X,23,0)</f>
        <v>100</v>
      </c>
      <c r="W455" s="44">
        <v>0</v>
      </c>
      <c r="X455" s="44">
        <v>0</v>
      </c>
      <c r="Y455" s="44">
        <v>60</v>
      </c>
      <c r="Z455" s="44">
        <v>0</v>
      </c>
      <c r="AA455" s="53">
        <v>0</v>
      </c>
      <c r="AB455" s="54">
        <f>VLOOKUP(F455,[9]毕教同事分值收集!B:R,17,0)</f>
        <v>100</v>
      </c>
      <c r="AC455" s="54">
        <f>VLOOKUP(F455,[9]毕教同事分值收集!B:T,19,0)</f>
        <v>150</v>
      </c>
      <c r="AD455" s="54">
        <f>VLOOKUP(F455,[9]毕教同事分值收集!B:V,21,0)</f>
        <v>100</v>
      </c>
      <c r="AE455" s="54">
        <f>VLOOKUP(F455,[9]毕教同事分值收集!B:Q,16,0)</f>
        <v>0</v>
      </c>
      <c r="AF455" s="54">
        <f>VLOOKUP(F455,[9]毕教同事分值收集!B:P,15,0)</f>
        <v>0</v>
      </c>
      <c r="AG455" s="54">
        <f>VLOOKUP(F455,[6]毕教同事分值收集!$B:$M,12,0)</f>
        <v>-60</v>
      </c>
      <c r="AH455" s="54">
        <v>0</v>
      </c>
      <c r="AI455" s="54">
        <v>0</v>
      </c>
      <c r="AJ455" s="54">
        <v>0</v>
      </c>
      <c r="AK455" s="54">
        <v>0</v>
      </c>
      <c r="AL455" s="54">
        <v>0</v>
      </c>
      <c r="AM455" s="58">
        <f t="shared" si="42"/>
        <v>830</v>
      </c>
      <c r="AN455" s="54" t="str">
        <f>VLOOKUP(H455,'[2]最终 公布版'!$F:$AL,33,0)</f>
        <v>内科</v>
      </c>
      <c r="AO455" s="59">
        <f>SUMPRODUCT(($AN$4:$AN$1113=AN455)*($AM$4:$AM$1113&gt;AM455))+1</f>
        <v>72</v>
      </c>
      <c r="AP455" s="11">
        <f>COUNTIF(AN:AN,AN455)</f>
        <v>268</v>
      </c>
      <c r="AQ455" s="60">
        <f t="shared" si="43"/>
        <v>0.26865671641791</v>
      </c>
      <c r="AR455" s="11">
        <f t="shared" si="44"/>
        <v>1.25</v>
      </c>
      <c r="AS455" s="61">
        <v>1200</v>
      </c>
      <c r="AT455" s="62">
        <f>VLOOKUP(F455,[9]毕教同事分值收集!B:Y,24,0)</f>
        <v>21</v>
      </c>
      <c r="AU455" s="63">
        <f t="shared" si="45"/>
        <v>1500</v>
      </c>
      <c r="AV455" s="63">
        <f t="shared" si="46"/>
        <v>1500</v>
      </c>
      <c r="AW455" s="63">
        <v>0</v>
      </c>
      <c r="AX455" s="63">
        <f t="shared" si="47"/>
        <v>1500</v>
      </c>
      <c r="AY455" s="65">
        <v>21</v>
      </c>
    </row>
    <row r="456" ht="16.5" spans="1:51">
      <c r="A456" s="4"/>
      <c r="B456" s="4"/>
      <c r="C456" s="5" t="s">
        <v>336</v>
      </c>
      <c r="D456" s="6">
        <v>446</v>
      </c>
      <c r="E456" s="106" t="s">
        <v>618</v>
      </c>
      <c r="F456" s="8" t="str">
        <f>VLOOKUP(E456,[1]需科室上报名单!$A:$B,2,0)</f>
        <v>7AM203</v>
      </c>
      <c r="G456" s="6" t="str">
        <f>VLOOKUP(F456,[3]需科室上报名单!$B:$I,8,0)</f>
        <v>规培研究生</v>
      </c>
      <c r="H456" s="8" t="str">
        <f>VLOOKUP(F456,[3]需科室上报名单!$B:$D,3,0)</f>
        <v>内科</v>
      </c>
      <c r="I456" s="8" t="str">
        <f>VLOOKUP(F456,[3]需科室上报名单!$B:$F,5,0)</f>
        <v>2021年</v>
      </c>
      <c r="J456" s="29"/>
      <c r="K456" s="6" t="s">
        <v>106</v>
      </c>
      <c r="L456" s="6">
        <v>0</v>
      </c>
      <c r="M456" s="6">
        <v>0</v>
      </c>
      <c r="N456" s="6">
        <v>0</v>
      </c>
      <c r="O456" s="6">
        <v>160</v>
      </c>
      <c r="P456" s="30">
        <v>0</v>
      </c>
      <c r="Q456" s="30">
        <v>2</v>
      </c>
      <c r="R456" s="30">
        <v>2</v>
      </c>
      <c r="S456" s="30">
        <v>1</v>
      </c>
      <c r="T456" s="30">
        <v>1</v>
      </c>
      <c r="U456" s="43">
        <v>130</v>
      </c>
      <c r="V456" s="44">
        <f>VLOOKUP(F456,[9]毕教同事分值收集!B:X,23,0)</f>
        <v>100</v>
      </c>
      <c r="W456" s="44">
        <v>0</v>
      </c>
      <c r="X456" s="44">
        <v>0</v>
      </c>
      <c r="Y456" s="44">
        <v>60</v>
      </c>
      <c r="Z456" s="44">
        <v>30</v>
      </c>
      <c r="AA456" s="53">
        <v>40</v>
      </c>
      <c r="AB456" s="54">
        <f>VLOOKUP(F456,[9]毕教同事分值收集!B:R,17,0)</f>
        <v>100</v>
      </c>
      <c r="AC456" s="54">
        <f>VLOOKUP(F456,[9]毕教同事分值收集!B:T,19,0)</f>
        <v>150</v>
      </c>
      <c r="AD456" s="54">
        <f>VLOOKUP(F456,[9]毕教同事分值收集!B:V,21,0)</f>
        <v>100</v>
      </c>
      <c r="AE456" s="54">
        <f>VLOOKUP(F456,[9]毕教同事分值收集!B:Q,16,0)</f>
        <v>0</v>
      </c>
      <c r="AF456" s="54">
        <f>VLOOKUP(F456,[9]毕教同事分值收集!B:P,15,0)</f>
        <v>0</v>
      </c>
      <c r="AG456" s="54">
        <f>VLOOKUP(F456,[6]毕教同事分值收集!$B:$M,12,0)</f>
        <v>-40</v>
      </c>
      <c r="AH456" s="54">
        <v>0</v>
      </c>
      <c r="AI456" s="54">
        <v>0</v>
      </c>
      <c r="AJ456" s="54">
        <v>0</v>
      </c>
      <c r="AK456" s="54">
        <v>0</v>
      </c>
      <c r="AL456" s="54">
        <v>0</v>
      </c>
      <c r="AM456" s="58">
        <f t="shared" si="42"/>
        <v>830</v>
      </c>
      <c r="AN456" s="54" t="str">
        <f>VLOOKUP(H456,'[2]最终 公布版'!$F:$AL,33,0)</f>
        <v>内科</v>
      </c>
      <c r="AO456" s="59">
        <f>SUMPRODUCT(($AN$4:$AN$1113=AN456)*($AM$4:$AM$1113&gt;AM456))+1</f>
        <v>72</v>
      </c>
      <c r="AP456" s="11">
        <f>COUNTIF(AN:AN,AN456)</f>
        <v>268</v>
      </c>
      <c r="AQ456" s="60">
        <f t="shared" si="43"/>
        <v>0.26865671641791</v>
      </c>
      <c r="AR456" s="11">
        <f t="shared" si="44"/>
        <v>1.25</v>
      </c>
      <c r="AS456" s="61">
        <v>1200</v>
      </c>
      <c r="AT456" s="62">
        <f>VLOOKUP(F456,[9]毕教同事分值收集!B:Y,24,0)</f>
        <v>21</v>
      </c>
      <c r="AU456" s="63">
        <f t="shared" si="45"/>
        <v>1500</v>
      </c>
      <c r="AV456" s="63">
        <f t="shared" si="46"/>
        <v>1500</v>
      </c>
      <c r="AW456" s="63">
        <v>0</v>
      </c>
      <c r="AX456" s="63">
        <f t="shared" si="47"/>
        <v>1500</v>
      </c>
      <c r="AY456" s="65">
        <v>21</v>
      </c>
    </row>
    <row r="457" spans="1:51">
      <c r="A457" s="4"/>
      <c r="B457" s="4"/>
      <c r="C457" s="5" t="s">
        <v>110</v>
      </c>
      <c r="D457" s="6">
        <v>463</v>
      </c>
      <c r="E457" s="7" t="s">
        <v>619</v>
      </c>
      <c r="F457" s="8" t="str">
        <f>VLOOKUP(E457,[1]需科室上报名单!$A:$B,2,0)</f>
        <v>727L83</v>
      </c>
      <c r="G457" s="6" t="s">
        <v>104</v>
      </c>
      <c r="H457" s="8" t="str">
        <f>VLOOKUP(F457,[3]需科室上报名单!$B:$D,3,0)</f>
        <v>内科</v>
      </c>
      <c r="I457" s="8" t="str">
        <f>VLOOKUP(F457,[3]需科室上报名单!$B:$F,5,0)</f>
        <v>2021年</v>
      </c>
      <c r="J457" s="31"/>
      <c r="K457" s="6" t="s">
        <v>106</v>
      </c>
      <c r="L457" s="6">
        <v>0</v>
      </c>
      <c r="M457" s="6">
        <v>0</v>
      </c>
      <c r="N457" s="6">
        <v>0</v>
      </c>
      <c r="O457" s="6">
        <v>160</v>
      </c>
      <c r="P457" s="30">
        <v>0</v>
      </c>
      <c r="Q457" s="30">
        <v>6</v>
      </c>
      <c r="R457" s="30">
        <v>4</v>
      </c>
      <c r="S457" s="30">
        <v>0</v>
      </c>
      <c r="T457" s="30">
        <v>0</v>
      </c>
      <c r="U457" s="43">
        <v>200</v>
      </c>
      <c r="V457" s="44">
        <f>VLOOKUP(F457,[9]毕教同事分值收集!B:X,23,0)</f>
        <v>100</v>
      </c>
      <c r="W457" s="44">
        <v>10</v>
      </c>
      <c r="X457" s="44">
        <v>40</v>
      </c>
      <c r="Y457" s="44">
        <v>60</v>
      </c>
      <c r="Z457" s="44">
        <v>30</v>
      </c>
      <c r="AA457" s="53">
        <v>0</v>
      </c>
      <c r="AB457" s="54">
        <f>VLOOKUP(F457,[9]毕教同事分值收集!B:R,17,0)</f>
        <v>100</v>
      </c>
      <c r="AC457" s="54">
        <f>VLOOKUP(F457,[9]毕教同事分值收集!B:T,19,0)</f>
        <v>150</v>
      </c>
      <c r="AD457" s="54">
        <f>VLOOKUP(F457,[9]毕教同事分值收集!B:V,21,0)</f>
        <v>0</v>
      </c>
      <c r="AE457" s="54">
        <f>VLOOKUP(F457,[9]毕教同事分值收集!B:Q,16,0)</f>
        <v>0</v>
      </c>
      <c r="AF457" s="54">
        <f>VLOOKUP(F457,[9]毕教同事分值收集!B:P,15,0)</f>
        <v>0</v>
      </c>
      <c r="AG457" s="54">
        <f>VLOOKUP(F457,[6]毕教同事分值收集!$B:$M,12,0)</f>
        <v>-20</v>
      </c>
      <c r="AH457" s="54">
        <v>0</v>
      </c>
      <c r="AI457" s="54">
        <v>0</v>
      </c>
      <c r="AJ457" s="54">
        <v>0</v>
      </c>
      <c r="AK457" s="54">
        <v>0</v>
      </c>
      <c r="AL457" s="54">
        <v>0</v>
      </c>
      <c r="AM457" s="58">
        <f t="shared" si="42"/>
        <v>830</v>
      </c>
      <c r="AN457" s="54" t="str">
        <f>VLOOKUP(H457,'[2]最终 公布版'!$F:$AL,33,0)</f>
        <v>内科</v>
      </c>
      <c r="AO457" s="59">
        <f>SUMPRODUCT(($AN$4:$AN$1113=AN457)*($AM$4:$AM$1113&gt;AM457))+1</f>
        <v>72</v>
      </c>
      <c r="AP457" s="11">
        <f>COUNTIF(AN:AN,AN457)</f>
        <v>268</v>
      </c>
      <c r="AQ457" s="60">
        <f t="shared" si="43"/>
        <v>0.26865671641791</v>
      </c>
      <c r="AR457" s="11">
        <f t="shared" si="44"/>
        <v>1.25</v>
      </c>
      <c r="AS457" s="61">
        <v>1200</v>
      </c>
      <c r="AT457" s="62">
        <f>VLOOKUP(F457,[9]毕教同事分值收集!B:Y,24,0)</f>
        <v>21</v>
      </c>
      <c r="AU457" s="63">
        <f t="shared" si="45"/>
        <v>1500</v>
      </c>
      <c r="AV457" s="63">
        <f t="shared" si="46"/>
        <v>1500</v>
      </c>
      <c r="AW457" s="63">
        <v>0</v>
      </c>
      <c r="AX457" s="63">
        <f t="shared" si="47"/>
        <v>1500</v>
      </c>
      <c r="AY457" s="65">
        <v>21</v>
      </c>
    </row>
    <row r="458" spans="1:51">
      <c r="A458" s="4"/>
      <c r="B458" s="4"/>
      <c r="C458" s="91" t="s">
        <v>322</v>
      </c>
      <c r="D458" s="6">
        <v>475</v>
      </c>
      <c r="E458" s="7" t="s">
        <v>620</v>
      </c>
      <c r="F458" s="8" t="str">
        <f>VLOOKUP(E458,[1]需科室上报名单!$A:$B,2,0)</f>
        <v>729L62</v>
      </c>
      <c r="G458" s="6" t="s">
        <v>104</v>
      </c>
      <c r="H458" s="7" t="s">
        <v>552</v>
      </c>
      <c r="I458" s="8" t="str">
        <f>VLOOKUP(F458,[3]需科室上报名单!$B:$F,5,0)</f>
        <v>2022年</v>
      </c>
      <c r="J458" s="29"/>
      <c r="K458" s="6" t="s">
        <v>106</v>
      </c>
      <c r="L458" s="6">
        <v>0</v>
      </c>
      <c r="M458" s="6">
        <v>0</v>
      </c>
      <c r="N458" s="6">
        <v>0</v>
      </c>
      <c r="O458" s="6">
        <v>120</v>
      </c>
      <c r="P458" s="30">
        <v>0</v>
      </c>
      <c r="Q458" s="30">
        <v>2</v>
      </c>
      <c r="R458" s="30">
        <v>0</v>
      </c>
      <c r="S458" s="30">
        <v>0</v>
      </c>
      <c r="T458" s="30">
        <v>0</v>
      </c>
      <c r="U458" s="43">
        <f>P458*50+Q458*20+R458*20+S458*25+T458*25</f>
        <v>40</v>
      </c>
      <c r="V458" s="44">
        <f>VLOOKUP(F458,[9]毕教同事分值收集!B:X,23,0)</f>
        <v>100</v>
      </c>
      <c r="W458" s="44">
        <v>10</v>
      </c>
      <c r="X458" s="44">
        <v>60</v>
      </c>
      <c r="Y458" s="44">
        <v>30</v>
      </c>
      <c r="Z458" s="44">
        <v>120</v>
      </c>
      <c r="AA458" s="53">
        <v>0</v>
      </c>
      <c r="AB458" s="54">
        <f>VLOOKUP(F458,[9]毕教同事分值收集!B:R,17,0)</f>
        <v>100</v>
      </c>
      <c r="AC458" s="54">
        <f>VLOOKUP(F458,[9]毕教同事分值收集!B:T,19,0)</f>
        <v>150</v>
      </c>
      <c r="AD458" s="54">
        <f>VLOOKUP(F458,[9]毕教同事分值收集!B:V,21,0)</f>
        <v>100</v>
      </c>
      <c r="AE458" s="54">
        <f>VLOOKUP(F458,[9]毕教同事分值收集!B:Q,16,0)</f>
        <v>0</v>
      </c>
      <c r="AF458" s="54">
        <f>VLOOKUP(F458,[9]毕教同事分值收集!B:P,15,0)</f>
        <v>0</v>
      </c>
      <c r="AG458" s="54">
        <f>VLOOKUP(F458,[6]毕教同事分值收集!$B:$M,12,0)</f>
        <v>0</v>
      </c>
      <c r="AH458" s="54">
        <v>0</v>
      </c>
      <c r="AI458" s="54">
        <v>0</v>
      </c>
      <c r="AJ458" s="54">
        <v>0</v>
      </c>
      <c r="AK458" s="54">
        <v>0</v>
      </c>
      <c r="AL458" s="54">
        <v>0</v>
      </c>
      <c r="AM458" s="58">
        <f t="shared" si="42"/>
        <v>830</v>
      </c>
      <c r="AN458" s="54" t="str">
        <f>VLOOKUP(H458,'[2]最终 公布版'!$F:$AL,33,0)</f>
        <v>内科</v>
      </c>
      <c r="AO458" s="59">
        <f>SUMPRODUCT(($AN$4:$AN$1113=AN458)*($AM$4:$AM$1113&gt;AM458))+1</f>
        <v>72</v>
      </c>
      <c r="AP458" s="11">
        <f>COUNTIF(AN:AN,AN458)</f>
        <v>268</v>
      </c>
      <c r="AQ458" s="60">
        <f t="shared" si="43"/>
        <v>0.26865671641791</v>
      </c>
      <c r="AR458" s="11">
        <f t="shared" si="44"/>
        <v>1.25</v>
      </c>
      <c r="AS458" s="61">
        <v>1200</v>
      </c>
      <c r="AT458" s="62">
        <f>VLOOKUP(F458,[9]毕教同事分值收集!B:Y,24,0)</f>
        <v>21</v>
      </c>
      <c r="AU458" s="63">
        <f t="shared" si="45"/>
        <v>1500</v>
      </c>
      <c r="AV458" s="63">
        <f t="shared" si="46"/>
        <v>1500</v>
      </c>
      <c r="AW458" s="63">
        <v>0</v>
      </c>
      <c r="AX458" s="63">
        <f t="shared" si="47"/>
        <v>1500</v>
      </c>
      <c r="AY458" s="65">
        <v>21</v>
      </c>
    </row>
    <row r="459" spans="1:51">
      <c r="A459" s="4"/>
      <c r="B459" s="4"/>
      <c r="C459" s="5" t="s">
        <v>318</v>
      </c>
      <c r="D459" s="6">
        <v>438</v>
      </c>
      <c r="E459" s="19" t="s">
        <v>621</v>
      </c>
      <c r="F459" s="8" t="str">
        <f>VLOOKUP(E459,[1]需科室上报名单!$A:$B,2,0)</f>
        <v>7AM168</v>
      </c>
      <c r="G459" s="6" t="str">
        <f>VLOOKUP(F459,[3]需科室上报名单!$B:$I,8,0)</f>
        <v>规培研究生</v>
      </c>
      <c r="H459" s="8" t="str">
        <f>VLOOKUP(F459,[3]需科室上报名单!$B:$D,3,0)</f>
        <v>内科</v>
      </c>
      <c r="I459" s="8" t="str">
        <f>VLOOKUP(F459,[3]需科室上报名单!$B:$F,5,0)</f>
        <v>2021年</v>
      </c>
      <c r="J459" s="31"/>
      <c r="K459" s="6" t="s">
        <v>106</v>
      </c>
      <c r="L459" s="6">
        <v>0</v>
      </c>
      <c r="M459" s="6">
        <v>0</v>
      </c>
      <c r="N459" s="6">
        <v>0</v>
      </c>
      <c r="O459" s="6">
        <v>160</v>
      </c>
      <c r="P459" s="30">
        <v>0</v>
      </c>
      <c r="Q459" s="101">
        <v>3</v>
      </c>
      <c r="R459" s="101">
        <v>1</v>
      </c>
      <c r="S459" s="101">
        <v>1</v>
      </c>
      <c r="T459" s="101">
        <v>0</v>
      </c>
      <c r="U459" s="43">
        <v>105</v>
      </c>
      <c r="V459" s="44">
        <f>VLOOKUP(F459,[9]毕教同事分值收集!B:X,23,0)</f>
        <v>100</v>
      </c>
      <c r="W459" s="44">
        <v>10</v>
      </c>
      <c r="X459" s="44">
        <v>20</v>
      </c>
      <c r="Y459" s="44">
        <v>60</v>
      </c>
      <c r="Z459" s="44">
        <v>60</v>
      </c>
      <c r="AA459" s="44">
        <v>20</v>
      </c>
      <c r="AB459" s="54">
        <f>VLOOKUP(F459,[9]毕教同事分值收集!B:R,17,0)</f>
        <v>100</v>
      </c>
      <c r="AC459" s="54">
        <f>VLOOKUP(F459,[9]毕教同事分值收集!B:T,19,0)</f>
        <v>150</v>
      </c>
      <c r="AD459" s="54">
        <f>VLOOKUP(F459,[9]毕教同事分值收集!B:V,21,0)</f>
        <v>100</v>
      </c>
      <c r="AE459" s="54">
        <f>VLOOKUP(F459,[9]毕教同事分值收集!B:Q,16,0)</f>
        <v>0</v>
      </c>
      <c r="AF459" s="54">
        <f>VLOOKUP(F459,[9]毕教同事分值收集!B:P,15,0)</f>
        <v>0</v>
      </c>
      <c r="AG459" s="54">
        <f>VLOOKUP(F459,[6]毕教同事分值收集!$B:$M,12,0)</f>
        <v>-60</v>
      </c>
      <c r="AH459" s="54">
        <v>0</v>
      </c>
      <c r="AI459" s="54">
        <v>0</v>
      </c>
      <c r="AJ459" s="54">
        <v>0</v>
      </c>
      <c r="AK459" s="54">
        <v>0</v>
      </c>
      <c r="AL459" s="54">
        <v>0</v>
      </c>
      <c r="AM459" s="58">
        <f t="shared" si="42"/>
        <v>825</v>
      </c>
      <c r="AN459" s="54" t="str">
        <f>VLOOKUP(H459,'[2]最终 公布版'!$F:$AL,33,0)</f>
        <v>内科</v>
      </c>
      <c r="AO459" s="59">
        <f>SUMPRODUCT(($AN$4:$AN$1113=AN459)*($AM$4:$AM$1113&gt;AM459))+1</f>
        <v>76</v>
      </c>
      <c r="AP459" s="11">
        <f>COUNTIF(AN:AN,AN459)</f>
        <v>268</v>
      </c>
      <c r="AQ459" s="60">
        <f t="shared" si="43"/>
        <v>0.283582089552239</v>
      </c>
      <c r="AR459" s="11">
        <f t="shared" si="44"/>
        <v>1.25</v>
      </c>
      <c r="AS459" s="61">
        <v>1200</v>
      </c>
      <c r="AT459" s="62">
        <f>VLOOKUP(F459,[9]毕教同事分值收集!B:Y,24,0)</f>
        <v>21</v>
      </c>
      <c r="AU459" s="63">
        <f t="shared" si="45"/>
        <v>1500</v>
      </c>
      <c r="AV459" s="63">
        <f t="shared" si="46"/>
        <v>1500</v>
      </c>
      <c r="AW459" s="63">
        <v>0</v>
      </c>
      <c r="AX459" s="63">
        <f t="shared" si="47"/>
        <v>1500</v>
      </c>
      <c r="AY459" s="65">
        <v>21</v>
      </c>
    </row>
    <row r="460" spans="1:51">
      <c r="A460" s="4"/>
      <c r="B460" s="4"/>
      <c r="C460" s="5" t="s">
        <v>133</v>
      </c>
      <c r="D460" s="6">
        <v>454</v>
      </c>
      <c r="E460" s="6" t="s">
        <v>622</v>
      </c>
      <c r="F460" s="8" t="str">
        <f>VLOOKUP(E460,[1]需科室上报名单!$A:$B,2,0)</f>
        <v>7AK209</v>
      </c>
      <c r="G460" s="6" t="str">
        <f>VLOOKUP(F460,[3]需科室上报名单!$B:$I,8,0)</f>
        <v>规培研究生</v>
      </c>
      <c r="H460" s="6" t="s">
        <v>552</v>
      </c>
      <c r="I460" s="8" t="str">
        <f>VLOOKUP(F460,[3]需科室上报名单!$B:$F,5,0)</f>
        <v>2020年</v>
      </c>
      <c r="J460" s="29"/>
      <c r="K460" s="6" t="s">
        <v>106</v>
      </c>
      <c r="L460" s="6">
        <v>0</v>
      </c>
      <c r="M460" s="6">
        <v>0</v>
      </c>
      <c r="N460" s="6">
        <v>0</v>
      </c>
      <c r="O460" s="6">
        <v>160</v>
      </c>
      <c r="P460" s="30">
        <v>0</v>
      </c>
      <c r="Q460" s="30">
        <v>2</v>
      </c>
      <c r="R460" s="30">
        <v>3</v>
      </c>
      <c r="S460" s="30">
        <v>1</v>
      </c>
      <c r="T460" s="30">
        <v>0</v>
      </c>
      <c r="U460" s="43">
        <v>125</v>
      </c>
      <c r="V460" s="44">
        <f>VLOOKUP(F460,[9]毕教同事分值收集!B:X,23,0)</f>
        <v>100</v>
      </c>
      <c r="W460" s="44">
        <v>10</v>
      </c>
      <c r="X460" s="44">
        <v>40</v>
      </c>
      <c r="Y460" s="44">
        <v>30</v>
      </c>
      <c r="Z460" s="44">
        <v>30</v>
      </c>
      <c r="AA460" s="53">
        <v>20</v>
      </c>
      <c r="AB460" s="54">
        <f>VLOOKUP(F460,[9]毕教同事分值收集!B:R,17,0)</f>
        <v>100</v>
      </c>
      <c r="AC460" s="54">
        <f>VLOOKUP(F460,[9]毕教同事分值收集!B:T,19,0)</f>
        <v>150</v>
      </c>
      <c r="AD460" s="54">
        <f>VLOOKUP(F460,[9]毕教同事分值收集!B:V,21,0)</f>
        <v>100</v>
      </c>
      <c r="AE460" s="54">
        <f>VLOOKUP(F460,[9]毕教同事分值收集!B:Q,16,0)</f>
        <v>0</v>
      </c>
      <c r="AF460" s="54">
        <f>VLOOKUP(F460,[9]毕教同事分值收集!B:P,15,0)</f>
        <v>0</v>
      </c>
      <c r="AG460" s="54">
        <f>VLOOKUP(F460,[6]毕教同事分值收集!$B:$M,12,0)</f>
        <v>-40</v>
      </c>
      <c r="AH460" s="54">
        <v>0</v>
      </c>
      <c r="AI460" s="54">
        <v>0</v>
      </c>
      <c r="AJ460" s="54">
        <v>0</v>
      </c>
      <c r="AK460" s="54">
        <v>0</v>
      </c>
      <c r="AL460" s="54">
        <v>0</v>
      </c>
      <c r="AM460" s="58">
        <f t="shared" si="42"/>
        <v>825</v>
      </c>
      <c r="AN460" s="54" t="str">
        <f>VLOOKUP(H460,'[2]最终 公布版'!$F:$AL,33,0)</f>
        <v>内科</v>
      </c>
      <c r="AO460" s="59">
        <f>SUMPRODUCT(($AN$4:$AN$1113=AN460)*($AM$4:$AM$1113&gt;AM460))+1</f>
        <v>76</v>
      </c>
      <c r="AP460" s="11">
        <f>COUNTIF(AN:AN,AN460)</f>
        <v>268</v>
      </c>
      <c r="AQ460" s="60">
        <f t="shared" si="43"/>
        <v>0.283582089552239</v>
      </c>
      <c r="AR460" s="11">
        <f t="shared" si="44"/>
        <v>1.25</v>
      </c>
      <c r="AS460" s="61">
        <v>1200</v>
      </c>
      <c r="AT460" s="62">
        <f>VLOOKUP(F460,[9]毕教同事分值收集!B:Y,24,0)</f>
        <v>21</v>
      </c>
      <c r="AU460" s="63">
        <f t="shared" si="45"/>
        <v>1500</v>
      </c>
      <c r="AV460" s="63">
        <f t="shared" si="46"/>
        <v>1500</v>
      </c>
      <c r="AW460" s="63">
        <v>0</v>
      </c>
      <c r="AX460" s="63">
        <f t="shared" si="47"/>
        <v>1500</v>
      </c>
      <c r="AY460" s="65">
        <v>21</v>
      </c>
    </row>
    <row r="461" spans="1:51">
      <c r="A461" s="4"/>
      <c r="B461" s="4"/>
      <c r="C461" s="5" t="s">
        <v>133</v>
      </c>
      <c r="D461" s="6">
        <v>467</v>
      </c>
      <c r="E461" s="6" t="s">
        <v>623</v>
      </c>
      <c r="F461" s="8" t="str">
        <f>VLOOKUP(E461,[1]需科室上报名单!$A:$B,2,0)</f>
        <v>7AK202</v>
      </c>
      <c r="G461" s="6" t="str">
        <f>VLOOKUP(F461,[3]需科室上报名单!$B:$I,8,0)</f>
        <v>规培研究生</v>
      </c>
      <c r="H461" s="6" t="s">
        <v>552</v>
      </c>
      <c r="I461" s="8" t="str">
        <f>VLOOKUP(F461,[3]需科室上报名单!$B:$F,5,0)</f>
        <v>2020年</v>
      </c>
      <c r="J461" s="29"/>
      <c r="K461" s="6" t="s">
        <v>106</v>
      </c>
      <c r="L461" s="6">
        <v>0</v>
      </c>
      <c r="M461" s="6">
        <v>0</v>
      </c>
      <c r="N461" s="6">
        <v>0</v>
      </c>
      <c r="O461" s="6">
        <v>160</v>
      </c>
      <c r="P461" s="30">
        <v>0</v>
      </c>
      <c r="Q461" s="30">
        <v>2</v>
      </c>
      <c r="R461" s="30">
        <v>2</v>
      </c>
      <c r="S461" s="30">
        <v>1</v>
      </c>
      <c r="T461" s="30">
        <v>0</v>
      </c>
      <c r="U461" s="43">
        <v>105</v>
      </c>
      <c r="V461" s="44">
        <f>VLOOKUP(F461,[9]毕教同事分值收集!B:X,23,0)</f>
        <v>100</v>
      </c>
      <c r="W461" s="44">
        <v>10</v>
      </c>
      <c r="X461" s="44">
        <v>20</v>
      </c>
      <c r="Y461" s="44">
        <v>30</v>
      </c>
      <c r="Z461" s="44">
        <v>30</v>
      </c>
      <c r="AA461" s="53">
        <v>40</v>
      </c>
      <c r="AB461" s="54">
        <f>VLOOKUP(F461,[9]毕教同事分值收集!B:R,17,0)</f>
        <v>100</v>
      </c>
      <c r="AC461" s="54">
        <f>VLOOKUP(F461,[9]毕教同事分值收集!B:T,19,0)</f>
        <v>150</v>
      </c>
      <c r="AD461" s="54">
        <f>VLOOKUP(F461,[9]毕教同事分值收集!B:V,21,0)</f>
        <v>100</v>
      </c>
      <c r="AE461" s="54">
        <f>VLOOKUP(F461,[9]毕教同事分值收集!B:Q,16,0)</f>
        <v>0</v>
      </c>
      <c r="AF461" s="54">
        <f>VLOOKUP(F461,[9]毕教同事分值收集!B:P,15,0)</f>
        <v>0</v>
      </c>
      <c r="AG461" s="54">
        <f>VLOOKUP(F461,[6]毕教同事分值收集!$B:$M,12,0)</f>
        <v>-20</v>
      </c>
      <c r="AH461" s="54">
        <v>0</v>
      </c>
      <c r="AI461" s="54">
        <v>0</v>
      </c>
      <c r="AJ461" s="54">
        <v>0</v>
      </c>
      <c r="AK461" s="54">
        <v>0</v>
      </c>
      <c r="AL461" s="54">
        <v>0</v>
      </c>
      <c r="AM461" s="58">
        <f t="shared" si="42"/>
        <v>825</v>
      </c>
      <c r="AN461" s="54" t="str">
        <f>VLOOKUP(H461,'[2]最终 公布版'!$F:$AL,33,0)</f>
        <v>内科</v>
      </c>
      <c r="AO461" s="59">
        <f>SUMPRODUCT(($AN$4:$AN$1113=AN461)*($AM$4:$AM$1113&gt;AM461))+1</f>
        <v>76</v>
      </c>
      <c r="AP461" s="11">
        <f>COUNTIF(AN:AN,AN461)</f>
        <v>268</v>
      </c>
      <c r="AQ461" s="60">
        <f t="shared" si="43"/>
        <v>0.283582089552239</v>
      </c>
      <c r="AR461" s="11">
        <f t="shared" si="44"/>
        <v>1.25</v>
      </c>
      <c r="AS461" s="61">
        <v>1200</v>
      </c>
      <c r="AT461" s="62">
        <f>VLOOKUP(F461,[9]毕教同事分值收集!B:Y,24,0)</f>
        <v>21</v>
      </c>
      <c r="AU461" s="63">
        <f t="shared" si="45"/>
        <v>1500</v>
      </c>
      <c r="AV461" s="63">
        <f t="shared" si="46"/>
        <v>1500</v>
      </c>
      <c r="AW461" s="63">
        <v>0</v>
      </c>
      <c r="AX461" s="63">
        <f t="shared" si="47"/>
        <v>1500</v>
      </c>
      <c r="AY461" s="65">
        <v>21</v>
      </c>
    </row>
    <row r="462" spans="1:51">
      <c r="A462" s="4"/>
      <c r="B462" s="4"/>
      <c r="C462" s="5" t="s">
        <v>157</v>
      </c>
      <c r="D462" s="6">
        <v>476</v>
      </c>
      <c r="E462" s="20" t="s">
        <v>624</v>
      </c>
      <c r="F462" s="8" t="str">
        <f>VLOOKUP(E462,[1]需科室上报名单!$A:$B,2,0)</f>
        <v>7AK229</v>
      </c>
      <c r="G462" s="6" t="str">
        <f>VLOOKUP(F462,[3]需科室上报名单!$B:$I,8,0)</f>
        <v>规培研究生</v>
      </c>
      <c r="H462" s="8" t="str">
        <f>VLOOKUP(F462,[3]需科室上报名单!$B:$D,3,0)</f>
        <v>内科</v>
      </c>
      <c r="I462" s="8" t="str">
        <f>VLOOKUP(F462,[3]需科室上报名单!$B:$F,5,0)</f>
        <v>2020年</v>
      </c>
      <c r="J462" s="35"/>
      <c r="K462" s="6" t="s">
        <v>106</v>
      </c>
      <c r="L462" s="6">
        <v>0</v>
      </c>
      <c r="M462" s="6">
        <v>0</v>
      </c>
      <c r="N462" s="6">
        <v>0</v>
      </c>
      <c r="O462" s="6">
        <v>160</v>
      </c>
      <c r="P462" s="30">
        <v>0</v>
      </c>
      <c r="Q462" s="48">
        <v>3</v>
      </c>
      <c r="R462" s="48">
        <v>0</v>
      </c>
      <c r="S462" s="30">
        <v>1</v>
      </c>
      <c r="T462" s="30">
        <v>0</v>
      </c>
      <c r="U462" s="43">
        <v>85</v>
      </c>
      <c r="V462" s="44">
        <f>VLOOKUP(F462,[9]毕教同事分值收集!B:X,23,0)</f>
        <v>100</v>
      </c>
      <c r="W462" s="49">
        <v>10</v>
      </c>
      <c r="X462" s="49">
        <v>60</v>
      </c>
      <c r="Y462" s="49">
        <v>30</v>
      </c>
      <c r="Z462" s="49">
        <v>30</v>
      </c>
      <c r="AA462" s="53">
        <v>0</v>
      </c>
      <c r="AB462" s="54">
        <f>VLOOKUP(F462,[9]毕教同事分值收集!B:R,17,0)</f>
        <v>100</v>
      </c>
      <c r="AC462" s="54">
        <f>VLOOKUP(F462,[9]毕教同事分值收集!B:T,19,0)</f>
        <v>150</v>
      </c>
      <c r="AD462" s="54">
        <f>VLOOKUP(F462,[9]毕教同事分值收集!B:V,21,0)</f>
        <v>100</v>
      </c>
      <c r="AE462" s="54">
        <f>VLOOKUP(F462,[9]毕教同事分值收集!B:Q,16,0)</f>
        <v>0</v>
      </c>
      <c r="AF462" s="54">
        <f>VLOOKUP(F462,[9]毕教同事分值收集!B:P,15,0)</f>
        <v>0</v>
      </c>
      <c r="AG462" s="54">
        <f>VLOOKUP(F462,[6]毕教同事分值收集!$B:$M,12,0)</f>
        <v>0</v>
      </c>
      <c r="AH462" s="54">
        <v>0</v>
      </c>
      <c r="AI462" s="54">
        <v>0</v>
      </c>
      <c r="AJ462" s="54">
        <v>0</v>
      </c>
      <c r="AK462" s="54">
        <v>0</v>
      </c>
      <c r="AL462" s="54">
        <v>0</v>
      </c>
      <c r="AM462" s="58">
        <f t="shared" si="42"/>
        <v>825</v>
      </c>
      <c r="AN462" s="54" t="str">
        <f>VLOOKUP(H462,'[2]最终 公布版'!$F:$AL,33,0)</f>
        <v>内科</v>
      </c>
      <c r="AO462" s="59">
        <f>SUMPRODUCT(($AN$4:$AN$1113=AN462)*($AM$4:$AM$1113&gt;AM462))+1</f>
        <v>76</v>
      </c>
      <c r="AP462" s="11">
        <f>COUNTIF(AN:AN,AN462)</f>
        <v>268</v>
      </c>
      <c r="AQ462" s="60">
        <f t="shared" si="43"/>
        <v>0.283582089552239</v>
      </c>
      <c r="AR462" s="11">
        <f t="shared" si="44"/>
        <v>1.25</v>
      </c>
      <c r="AS462" s="61">
        <v>1200</v>
      </c>
      <c r="AT462" s="62">
        <f>VLOOKUP(F462,[9]毕教同事分值收集!B:Y,24,0)</f>
        <v>21</v>
      </c>
      <c r="AU462" s="63">
        <f t="shared" si="45"/>
        <v>1500</v>
      </c>
      <c r="AV462" s="63">
        <f t="shared" si="46"/>
        <v>1500</v>
      </c>
      <c r="AW462" s="63">
        <v>0</v>
      </c>
      <c r="AX462" s="63">
        <f t="shared" si="47"/>
        <v>1500</v>
      </c>
      <c r="AY462" s="65">
        <v>21</v>
      </c>
    </row>
    <row r="463" spans="1:51">
      <c r="A463" s="4"/>
      <c r="B463" s="4"/>
      <c r="C463" s="5" t="s">
        <v>201</v>
      </c>
      <c r="D463" s="6">
        <v>440</v>
      </c>
      <c r="E463" s="66" t="s">
        <v>625</v>
      </c>
      <c r="F463" s="8" t="str">
        <f>VLOOKUP(E463,[1]需科室上报名单!$A:$B,2,0)</f>
        <v>726L60</v>
      </c>
      <c r="G463" s="6" t="s">
        <v>104</v>
      </c>
      <c r="H463" s="8" t="str">
        <f>VLOOKUP(F463,[3]需科室上报名单!$B:$D,3,0)</f>
        <v>内科</v>
      </c>
      <c r="I463" s="8" t="str">
        <f>VLOOKUP(F463,[3]需科室上报名单!$B:$F,5,0)</f>
        <v>2020年</v>
      </c>
      <c r="J463" s="72"/>
      <c r="K463" s="6" t="s">
        <v>106</v>
      </c>
      <c r="L463" s="48">
        <v>0</v>
      </c>
      <c r="M463" s="48">
        <v>0</v>
      </c>
      <c r="N463" s="48">
        <v>0</v>
      </c>
      <c r="O463" s="48">
        <v>160</v>
      </c>
      <c r="P463" s="48" t="s">
        <v>203</v>
      </c>
      <c r="Q463" s="48" t="s">
        <v>541</v>
      </c>
      <c r="R463" s="48" t="s">
        <v>536</v>
      </c>
      <c r="S463" s="48" t="s">
        <v>203</v>
      </c>
      <c r="T463" s="48" t="s">
        <v>203</v>
      </c>
      <c r="U463" s="77">
        <v>120</v>
      </c>
      <c r="V463" s="44">
        <f>VLOOKUP(F463,[9]毕教同事分值收集!B:X,23,0)</f>
        <v>100</v>
      </c>
      <c r="W463" s="78">
        <v>10</v>
      </c>
      <c r="X463" s="78">
        <v>60</v>
      </c>
      <c r="Y463" s="78">
        <v>90</v>
      </c>
      <c r="Z463" s="78">
        <v>90</v>
      </c>
      <c r="AA463" s="83">
        <v>0</v>
      </c>
      <c r="AB463" s="54">
        <f>VLOOKUP(F463,[9]毕教同事分值收集!B:R,17,0)</f>
        <v>100</v>
      </c>
      <c r="AC463" s="54">
        <f>VLOOKUP(F463,[9]毕教同事分值收集!B:T,19,0)</f>
        <v>150</v>
      </c>
      <c r="AD463" s="54">
        <f>VLOOKUP(F463,[9]毕教同事分值收集!B:V,21,0)</f>
        <v>0</v>
      </c>
      <c r="AE463" s="54">
        <f>VLOOKUP(F463,[9]毕教同事分值收集!B:Q,16,0)</f>
        <v>0</v>
      </c>
      <c r="AF463" s="54">
        <f>VLOOKUP(F463,[9]毕教同事分值收集!B:P,15,0)</f>
        <v>0</v>
      </c>
      <c r="AG463" s="54">
        <f>VLOOKUP(F463,[6]毕教同事分值收集!$B:$M,12,0)</f>
        <v>-60</v>
      </c>
      <c r="AH463" s="54">
        <v>0</v>
      </c>
      <c r="AI463" s="54">
        <v>0</v>
      </c>
      <c r="AJ463" s="54">
        <v>0</v>
      </c>
      <c r="AK463" s="54">
        <v>0</v>
      </c>
      <c r="AL463" s="54">
        <v>0</v>
      </c>
      <c r="AM463" s="58">
        <f t="shared" si="42"/>
        <v>820</v>
      </c>
      <c r="AN463" s="54" t="str">
        <f>VLOOKUP(H463,'[2]最终 公布版'!$F:$AL,33,0)</f>
        <v>内科</v>
      </c>
      <c r="AO463" s="59">
        <f>SUMPRODUCT(($AN$4:$AN$1113=AN463)*($AM$4:$AM$1113&gt;AM463))+1</f>
        <v>80</v>
      </c>
      <c r="AP463" s="11">
        <f>COUNTIF(AN:AN,AN463)</f>
        <v>268</v>
      </c>
      <c r="AQ463" s="60">
        <f t="shared" si="43"/>
        <v>0.298507462686567</v>
      </c>
      <c r="AR463" s="11">
        <f t="shared" si="44"/>
        <v>1.25</v>
      </c>
      <c r="AS463" s="61">
        <v>1200</v>
      </c>
      <c r="AT463" s="62">
        <f>VLOOKUP(F463,[9]毕教同事分值收集!B:Y,24,0)</f>
        <v>21</v>
      </c>
      <c r="AU463" s="63">
        <f t="shared" si="45"/>
        <v>1500</v>
      </c>
      <c r="AV463" s="63">
        <f t="shared" si="46"/>
        <v>1500</v>
      </c>
      <c r="AW463" s="63">
        <v>0</v>
      </c>
      <c r="AX463" s="63">
        <f t="shared" si="47"/>
        <v>1500</v>
      </c>
      <c r="AY463" s="65">
        <v>21</v>
      </c>
    </row>
    <row r="464" spans="1:51">
      <c r="A464" s="4"/>
      <c r="B464" s="4"/>
      <c r="C464" s="5" t="s">
        <v>201</v>
      </c>
      <c r="D464" s="6">
        <v>441</v>
      </c>
      <c r="E464" s="66" t="s">
        <v>626</v>
      </c>
      <c r="F464" s="8" t="str">
        <f>VLOOKUP(E464,[1]需科室上报名单!$A:$B,2,0)</f>
        <v>726L64</v>
      </c>
      <c r="G464" s="6" t="s">
        <v>104</v>
      </c>
      <c r="H464" s="8" t="str">
        <f>VLOOKUP(F464,[3]需科室上报名单!$B:$D,3,0)</f>
        <v>内科</v>
      </c>
      <c r="I464" s="8" t="str">
        <f>VLOOKUP(F464,[3]需科室上报名单!$B:$F,5,0)</f>
        <v>2020年</v>
      </c>
      <c r="J464" s="72"/>
      <c r="K464" s="6" t="s">
        <v>106</v>
      </c>
      <c r="L464" s="48">
        <v>0</v>
      </c>
      <c r="M464" s="48">
        <v>0</v>
      </c>
      <c r="N464" s="48">
        <v>0</v>
      </c>
      <c r="O464" s="48">
        <v>160</v>
      </c>
      <c r="P464" s="48" t="s">
        <v>203</v>
      </c>
      <c r="Q464" s="48" t="s">
        <v>541</v>
      </c>
      <c r="R464" s="48" t="s">
        <v>547</v>
      </c>
      <c r="S464" s="48" t="s">
        <v>203</v>
      </c>
      <c r="T464" s="48" t="s">
        <v>203</v>
      </c>
      <c r="U464" s="77">
        <v>100</v>
      </c>
      <c r="V464" s="44">
        <f>VLOOKUP(F464,[9]毕教同事分值收集!B:X,23,0)</f>
        <v>100</v>
      </c>
      <c r="W464" s="78">
        <v>10</v>
      </c>
      <c r="X464" s="78">
        <v>40</v>
      </c>
      <c r="Y464" s="78">
        <v>60</v>
      </c>
      <c r="Z464" s="78">
        <v>60</v>
      </c>
      <c r="AA464" s="83">
        <v>0</v>
      </c>
      <c r="AB464" s="54">
        <f>VLOOKUP(F464,[9]毕教同事分值收集!B:R,17,0)</f>
        <v>100</v>
      </c>
      <c r="AC464" s="54">
        <f>VLOOKUP(F464,[9]毕教同事分值收集!B:T,19,0)</f>
        <v>150</v>
      </c>
      <c r="AD464" s="54">
        <f>VLOOKUP(F464,[9]毕教同事分值收集!B:V,21,0)</f>
        <v>100</v>
      </c>
      <c r="AE464" s="54">
        <f>VLOOKUP(F464,[9]毕教同事分值收集!B:Q,16,0)</f>
        <v>0</v>
      </c>
      <c r="AF464" s="54">
        <f>VLOOKUP(F464,[9]毕教同事分值收集!B:P,15,0)</f>
        <v>0</v>
      </c>
      <c r="AG464" s="54">
        <f>VLOOKUP(F464,[6]毕教同事分值收集!$B:$M,12,0)</f>
        <v>-60</v>
      </c>
      <c r="AH464" s="54">
        <v>0</v>
      </c>
      <c r="AI464" s="54">
        <v>0</v>
      </c>
      <c r="AJ464" s="54">
        <v>0</v>
      </c>
      <c r="AK464" s="54">
        <v>0</v>
      </c>
      <c r="AL464" s="54">
        <v>0</v>
      </c>
      <c r="AM464" s="58">
        <f t="shared" si="42"/>
        <v>820</v>
      </c>
      <c r="AN464" s="54" t="str">
        <f>VLOOKUP(H464,'[2]最终 公布版'!$F:$AL,33,0)</f>
        <v>内科</v>
      </c>
      <c r="AO464" s="59">
        <f>SUMPRODUCT(($AN$4:$AN$1113=AN464)*($AM$4:$AM$1113&gt;AM464))+1</f>
        <v>80</v>
      </c>
      <c r="AP464" s="11">
        <f>COUNTIF(AN:AN,AN464)</f>
        <v>268</v>
      </c>
      <c r="AQ464" s="60">
        <f t="shared" si="43"/>
        <v>0.298507462686567</v>
      </c>
      <c r="AR464" s="11">
        <f t="shared" si="44"/>
        <v>1.25</v>
      </c>
      <c r="AS464" s="61">
        <v>1200</v>
      </c>
      <c r="AT464" s="62">
        <f>VLOOKUP(F464,[9]毕教同事分值收集!B:Y,24,0)</f>
        <v>21</v>
      </c>
      <c r="AU464" s="63">
        <f t="shared" si="45"/>
        <v>1500</v>
      </c>
      <c r="AV464" s="63">
        <f t="shared" si="46"/>
        <v>1500</v>
      </c>
      <c r="AW464" s="63">
        <v>0</v>
      </c>
      <c r="AX464" s="63">
        <f t="shared" si="47"/>
        <v>1500</v>
      </c>
      <c r="AY464" s="65">
        <v>21</v>
      </c>
    </row>
    <row r="465" spans="1:51">
      <c r="A465" s="4"/>
      <c r="B465" s="4"/>
      <c r="C465" s="5" t="s">
        <v>201</v>
      </c>
      <c r="D465" s="6">
        <v>443</v>
      </c>
      <c r="E465" s="66" t="s">
        <v>627</v>
      </c>
      <c r="F465" s="8" t="str">
        <f>VLOOKUP(E465,[1]需科室上报名单!$A:$B,2,0)</f>
        <v>7AM406</v>
      </c>
      <c r="G465" s="6" t="str">
        <f>VLOOKUP(F465,[3]需科室上报名单!$B:$I,8,0)</f>
        <v>规培研究生</v>
      </c>
      <c r="H465" s="8" t="str">
        <f>VLOOKUP(F465,[3]需科室上报名单!$B:$D,3,0)</f>
        <v>内科</v>
      </c>
      <c r="I465" s="8" t="str">
        <f>VLOOKUP(F465,[3]需科室上报名单!$B:$F,5,0)</f>
        <v>2021年</v>
      </c>
      <c r="J465" s="72"/>
      <c r="K465" s="6" t="s">
        <v>106</v>
      </c>
      <c r="L465" s="48">
        <v>0</v>
      </c>
      <c r="M465" s="48">
        <v>0</v>
      </c>
      <c r="N465" s="48">
        <v>0</v>
      </c>
      <c r="O465" s="48">
        <v>160</v>
      </c>
      <c r="P465" s="48" t="s">
        <v>203</v>
      </c>
      <c r="Q465" s="48">
        <v>4</v>
      </c>
      <c r="R465" s="48">
        <v>1</v>
      </c>
      <c r="S465" s="48">
        <v>0</v>
      </c>
      <c r="T465" s="48">
        <v>0</v>
      </c>
      <c r="U465" s="77">
        <v>100</v>
      </c>
      <c r="V465" s="44">
        <f>VLOOKUP(F465,[9]毕教同事分值收集!B:X,23,0)</f>
        <v>100</v>
      </c>
      <c r="W465" s="78">
        <v>10</v>
      </c>
      <c r="X465" s="78">
        <v>40</v>
      </c>
      <c r="Y465" s="78">
        <v>60</v>
      </c>
      <c r="Z465" s="78">
        <v>60</v>
      </c>
      <c r="AA465" s="83">
        <v>0</v>
      </c>
      <c r="AB465" s="54">
        <f>VLOOKUP(F465,[9]毕教同事分值收集!B:R,17,0)</f>
        <v>100</v>
      </c>
      <c r="AC465" s="54">
        <f>VLOOKUP(F465,[9]毕教同事分值收集!B:T,19,0)</f>
        <v>150</v>
      </c>
      <c r="AD465" s="54">
        <f>VLOOKUP(F465,[9]毕教同事分值收集!B:V,21,0)</f>
        <v>100</v>
      </c>
      <c r="AE465" s="54">
        <f>VLOOKUP(F465,[9]毕教同事分值收集!B:Q,16,0)</f>
        <v>0</v>
      </c>
      <c r="AF465" s="54">
        <f>VLOOKUP(F465,[9]毕教同事分值收集!B:P,15,0)</f>
        <v>0</v>
      </c>
      <c r="AG465" s="54">
        <f>VLOOKUP(F465,[6]毕教同事分值收集!$B:$M,12,0)</f>
        <v>-60</v>
      </c>
      <c r="AH465" s="54">
        <v>0</v>
      </c>
      <c r="AI465" s="54">
        <v>0</v>
      </c>
      <c r="AJ465" s="54">
        <v>0</v>
      </c>
      <c r="AK465" s="54">
        <v>0</v>
      </c>
      <c r="AL465" s="54">
        <v>0</v>
      </c>
      <c r="AM465" s="58">
        <f t="shared" si="42"/>
        <v>820</v>
      </c>
      <c r="AN465" s="54" t="str">
        <f>VLOOKUP(H465,'[2]最终 公布版'!$F:$AL,33,0)</f>
        <v>内科</v>
      </c>
      <c r="AO465" s="59">
        <f>SUMPRODUCT(($AN$4:$AN$1113=AN465)*($AM$4:$AM$1113&gt;AM465))+1</f>
        <v>80</v>
      </c>
      <c r="AP465" s="11">
        <f>COUNTIF(AN:AN,AN465)</f>
        <v>268</v>
      </c>
      <c r="AQ465" s="60">
        <f t="shared" si="43"/>
        <v>0.298507462686567</v>
      </c>
      <c r="AR465" s="11">
        <f t="shared" si="44"/>
        <v>1.25</v>
      </c>
      <c r="AS465" s="61">
        <v>1200</v>
      </c>
      <c r="AT465" s="62">
        <f>VLOOKUP(F465,[9]毕教同事分值收集!B:Y,24,0)</f>
        <v>21</v>
      </c>
      <c r="AU465" s="63">
        <f t="shared" si="45"/>
        <v>1500</v>
      </c>
      <c r="AV465" s="63">
        <f t="shared" si="46"/>
        <v>1500</v>
      </c>
      <c r="AW465" s="63">
        <v>0</v>
      </c>
      <c r="AX465" s="63">
        <f t="shared" si="47"/>
        <v>1500</v>
      </c>
      <c r="AY465" s="65">
        <v>21</v>
      </c>
    </row>
    <row r="466" spans="1:51">
      <c r="A466" s="4"/>
      <c r="B466" s="4"/>
      <c r="C466" s="5" t="s">
        <v>157</v>
      </c>
      <c r="D466" s="6">
        <v>445</v>
      </c>
      <c r="E466" s="125" t="s">
        <v>628</v>
      </c>
      <c r="F466" s="8" t="str">
        <f>VLOOKUP(E466,[1]需科室上报名单!$A:$B,2,0)</f>
        <v>730L60</v>
      </c>
      <c r="G466" s="6" t="s">
        <v>104</v>
      </c>
      <c r="H466" s="125" t="s">
        <v>552</v>
      </c>
      <c r="I466" s="8" t="str">
        <f>VLOOKUP(F466,[3]需科室上报名单!$B:$F,5,0)</f>
        <v>2022年</v>
      </c>
      <c r="J466" s="9"/>
      <c r="K466" s="6" t="s">
        <v>106</v>
      </c>
      <c r="L466" s="6">
        <v>0</v>
      </c>
      <c r="M466" s="6">
        <v>0</v>
      </c>
      <c r="N466" s="6">
        <v>0</v>
      </c>
      <c r="O466" s="6">
        <v>160</v>
      </c>
      <c r="P466" s="30">
        <v>0</v>
      </c>
      <c r="Q466" s="45">
        <v>0</v>
      </c>
      <c r="R466" s="45">
        <v>4</v>
      </c>
      <c r="S466" s="30">
        <v>0</v>
      </c>
      <c r="T466" s="30">
        <v>0</v>
      </c>
      <c r="U466" s="43">
        <v>80</v>
      </c>
      <c r="V466" s="44">
        <f>VLOOKUP(F466,[9]毕教同事分值收集!B:X,23,0)</f>
        <v>100</v>
      </c>
      <c r="W466" s="49">
        <v>10</v>
      </c>
      <c r="X466" s="49">
        <v>60</v>
      </c>
      <c r="Y466" s="49">
        <v>60</v>
      </c>
      <c r="Z466" s="49">
        <v>60</v>
      </c>
      <c r="AA466" s="53">
        <v>0</v>
      </c>
      <c r="AB466" s="54">
        <f>VLOOKUP(F466,[9]毕教同事分值收集!B:R,17,0)</f>
        <v>100</v>
      </c>
      <c r="AC466" s="54">
        <f>VLOOKUP(F466,[9]毕教同事分值收集!B:T,19,0)</f>
        <v>150</v>
      </c>
      <c r="AD466" s="54">
        <f>VLOOKUP(F466,[9]毕教同事分值收集!B:V,21,0)</f>
        <v>100</v>
      </c>
      <c r="AE466" s="54">
        <f>VLOOKUP(F466,[9]毕教同事分值收集!B:Q,16,0)</f>
        <v>0</v>
      </c>
      <c r="AF466" s="54">
        <f>VLOOKUP(F466,[9]毕教同事分值收集!B:P,15,0)</f>
        <v>0</v>
      </c>
      <c r="AG466" s="54">
        <f>VLOOKUP(F466,[6]毕教同事分值收集!$B:$M,12,0)</f>
        <v>-60</v>
      </c>
      <c r="AH466" s="54">
        <v>0</v>
      </c>
      <c r="AI466" s="54">
        <v>0</v>
      </c>
      <c r="AJ466" s="54">
        <v>0</v>
      </c>
      <c r="AK466" s="54">
        <v>0</v>
      </c>
      <c r="AL466" s="54">
        <v>0</v>
      </c>
      <c r="AM466" s="58">
        <f t="shared" si="42"/>
        <v>820</v>
      </c>
      <c r="AN466" s="54" t="str">
        <f>VLOOKUP(H466,'[2]最终 公布版'!$F:$AL,33,0)</f>
        <v>内科</v>
      </c>
      <c r="AO466" s="59">
        <f>SUMPRODUCT(($AN$4:$AN$1113=AN466)*($AM$4:$AM$1113&gt;AM466))+1</f>
        <v>80</v>
      </c>
      <c r="AP466" s="11">
        <f>COUNTIF(AN:AN,AN466)</f>
        <v>268</v>
      </c>
      <c r="AQ466" s="60">
        <f t="shared" si="43"/>
        <v>0.298507462686567</v>
      </c>
      <c r="AR466" s="11">
        <f t="shared" si="44"/>
        <v>1.25</v>
      </c>
      <c r="AS466" s="61">
        <v>1200</v>
      </c>
      <c r="AT466" s="62">
        <f>VLOOKUP(F466,[9]毕教同事分值收集!B:Y,24,0)</f>
        <v>21</v>
      </c>
      <c r="AU466" s="63">
        <f t="shared" si="45"/>
        <v>1500</v>
      </c>
      <c r="AV466" s="63">
        <f t="shared" si="46"/>
        <v>1500</v>
      </c>
      <c r="AW466" s="63">
        <v>0</v>
      </c>
      <c r="AX466" s="63">
        <f t="shared" si="47"/>
        <v>1500</v>
      </c>
      <c r="AY466" s="65">
        <v>21</v>
      </c>
    </row>
    <row r="467" spans="1:51">
      <c r="A467" s="4"/>
      <c r="B467" s="4"/>
      <c r="C467" s="5" t="s">
        <v>201</v>
      </c>
      <c r="D467" s="6">
        <v>456</v>
      </c>
      <c r="E467" s="66" t="s">
        <v>629</v>
      </c>
      <c r="F467" s="8" t="str">
        <f>VLOOKUP(E467,[1]需科室上报名单!$A:$B,2,0)</f>
        <v>726L53</v>
      </c>
      <c r="G467" s="6" t="s">
        <v>104</v>
      </c>
      <c r="H467" s="8" t="str">
        <f>VLOOKUP(F467,[3]需科室上报名单!$B:$D,3,0)</f>
        <v>内科</v>
      </c>
      <c r="I467" s="8" t="str">
        <f>VLOOKUP(F467,[3]需科室上报名单!$B:$F,5,0)</f>
        <v>2020年</v>
      </c>
      <c r="J467" s="72"/>
      <c r="K467" s="6" t="s">
        <v>106</v>
      </c>
      <c r="L467" s="48">
        <v>0</v>
      </c>
      <c r="M467" s="48">
        <v>0</v>
      </c>
      <c r="N467" s="48">
        <v>0</v>
      </c>
      <c r="O467" s="48">
        <v>160</v>
      </c>
      <c r="P467" s="48" t="s">
        <v>203</v>
      </c>
      <c r="Q467" s="48" t="s">
        <v>561</v>
      </c>
      <c r="R467" s="48" t="s">
        <v>536</v>
      </c>
      <c r="S467" s="48" t="s">
        <v>203</v>
      </c>
      <c r="T467" s="48" t="s">
        <v>203</v>
      </c>
      <c r="U467" s="77">
        <v>100</v>
      </c>
      <c r="V467" s="44">
        <f>VLOOKUP(F467,[9]毕教同事分值收集!B:X,23,0)</f>
        <v>100</v>
      </c>
      <c r="W467" s="78">
        <v>10</v>
      </c>
      <c r="X467" s="78">
        <v>60</v>
      </c>
      <c r="Y467" s="78">
        <v>90</v>
      </c>
      <c r="Z467" s="78">
        <v>90</v>
      </c>
      <c r="AA467" s="83">
        <v>0</v>
      </c>
      <c r="AB467" s="54">
        <f>VLOOKUP(F467,[9]毕教同事分值收集!B:R,17,0)</f>
        <v>100</v>
      </c>
      <c r="AC467" s="54">
        <f>VLOOKUP(F467,[9]毕教同事分值收集!B:T,19,0)</f>
        <v>150</v>
      </c>
      <c r="AD467" s="54">
        <f>VLOOKUP(F467,[9]毕教同事分值收集!B:V,21,0)</f>
        <v>0</v>
      </c>
      <c r="AE467" s="54">
        <f>VLOOKUP(F467,[9]毕教同事分值收集!B:Q,16,0)</f>
        <v>0</v>
      </c>
      <c r="AF467" s="54">
        <f>VLOOKUP(F467,[9]毕教同事分值收集!B:P,15,0)</f>
        <v>0</v>
      </c>
      <c r="AG467" s="54">
        <f>VLOOKUP(F467,[6]毕教同事分值收集!$B:$M,12,0)</f>
        <v>-40</v>
      </c>
      <c r="AH467" s="54">
        <v>0</v>
      </c>
      <c r="AI467" s="54">
        <v>0</v>
      </c>
      <c r="AJ467" s="54">
        <v>0</v>
      </c>
      <c r="AK467" s="54">
        <v>0</v>
      </c>
      <c r="AL467" s="54">
        <v>0</v>
      </c>
      <c r="AM467" s="58">
        <f t="shared" si="42"/>
        <v>820</v>
      </c>
      <c r="AN467" s="54" t="str">
        <f>VLOOKUP(H467,'[2]最终 公布版'!$F:$AL,33,0)</f>
        <v>内科</v>
      </c>
      <c r="AO467" s="59">
        <f>SUMPRODUCT(($AN$4:$AN$1113=AN467)*($AM$4:$AM$1113&gt;AM467))+1</f>
        <v>80</v>
      </c>
      <c r="AP467" s="11">
        <f>COUNTIF(AN:AN,AN467)</f>
        <v>268</v>
      </c>
      <c r="AQ467" s="60">
        <f t="shared" si="43"/>
        <v>0.298507462686567</v>
      </c>
      <c r="AR467" s="11">
        <f t="shared" si="44"/>
        <v>1.25</v>
      </c>
      <c r="AS467" s="61">
        <v>1200</v>
      </c>
      <c r="AT467" s="62">
        <f>VLOOKUP(F467,[9]毕教同事分值收集!B:Y,24,0)</f>
        <v>21</v>
      </c>
      <c r="AU467" s="63">
        <f t="shared" si="45"/>
        <v>1500</v>
      </c>
      <c r="AV467" s="63">
        <f t="shared" si="46"/>
        <v>1500</v>
      </c>
      <c r="AW467" s="63">
        <v>0</v>
      </c>
      <c r="AX467" s="63">
        <f t="shared" si="47"/>
        <v>1500</v>
      </c>
      <c r="AY467" s="65">
        <v>21</v>
      </c>
    </row>
    <row r="468" spans="1:51">
      <c r="A468" s="4"/>
      <c r="B468" s="4"/>
      <c r="C468" s="5" t="s">
        <v>207</v>
      </c>
      <c r="D468" s="6">
        <v>469</v>
      </c>
      <c r="E468" s="10" t="s">
        <v>630</v>
      </c>
      <c r="F468" s="8" t="str">
        <f>VLOOKUP(E468,[1]需科室上报名单!$A:$B,2,0)</f>
        <v>730L48</v>
      </c>
      <c r="G468" s="6" t="s">
        <v>104</v>
      </c>
      <c r="H468" s="8" t="str">
        <f>VLOOKUP(F468,[3]需科室上报名单!$B:$D,3,0)</f>
        <v>内科</v>
      </c>
      <c r="I468" s="8" t="str">
        <f>VLOOKUP(F468,[3]需科室上报名单!$B:$F,5,0)</f>
        <v>2022年</v>
      </c>
      <c r="J468" s="31"/>
      <c r="K468" s="6" t="s">
        <v>106</v>
      </c>
      <c r="L468" s="6">
        <v>0</v>
      </c>
      <c r="M468" s="6">
        <v>0</v>
      </c>
      <c r="N468" s="6">
        <v>0</v>
      </c>
      <c r="O468" s="73">
        <v>160</v>
      </c>
      <c r="P468" s="74">
        <v>0</v>
      </c>
      <c r="Q468" s="74">
        <v>2</v>
      </c>
      <c r="R468" s="74">
        <v>1</v>
      </c>
      <c r="S468" s="74">
        <v>0</v>
      </c>
      <c r="T468" s="73">
        <v>0</v>
      </c>
      <c r="U468" s="79">
        <v>60</v>
      </c>
      <c r="V468" s="44">
        <f>VLOOKUP(F468,[9]毕教同事分值收集!B:X,23,0)</f>
        <v>100</v>
      </c>
      <c r="W468" s="80">
        <v>10</v>
      </c>
      <c r="X468" s="80">
        <v>40</v>
      </c>
      <c r="Y468" s="80">
        <v>60</v>
      </c>
      <c r="Z468" s="80">
        <v>60</v>
      </c>
      <c r="AA468" s="13">
        <v>0</v>
      </c>
      <c r="AB468" s="54">
        <f>VLOOKUP(F468,[9]毕教同事分值收集!B:R,17,0)</f>
        <v>100</v>
      </c>
      <c r="AC468" s="54">
        <f>VLOOKUP(F468,[9]毕教同事分值收集!B:T,19,0)</f>
        <v>150</v>
      </c>
      <c r="AD468" s="54">
        <f>VLOOKUP(F468,[9]毕教同事分值收集!B:V,21,0)</f>
        <v>100</v>
      </c>
      <c r="AE468" s="54">
        <f>VLOOKUP(F468,[9]毕教同事分值收集!B:Q,16,0)</f>
        <v>0</v>
      </c>
      <c r="AF468" s="54">
        <f>VLOOKUP(F468,[9]毕教同事分值收集!B:P,15,0)</f>
        <v>0</v>
      </c>
      <c r="AG468" s="54">
        <f>VLOOKUP(F468,[6]毕教同事分值收集!$B:$M,12,0)</f>
        <v>-20</v>
      </c>
      <c r="AH468" s="54">
        <v>0</v>
      </c>
      <c r="AI468" s="54">
        <v>0</v>
      </c>
      <c r="AJ468" s="54">
        <v>0</v>
      </c>
      <c r="AK468" s="54">
        <v>0</v>
      </c>
      <c r="AL468" s="54">
        <v>0</v>
      </c>
      <c r="AM468" s="58">
        <f t="shared" si="42"/>
        <v>820</v>
      </c>
      <c r="AN468" s="54" t="str">
        <f>VLOOKUP(H468,'[2]最终 公布版'!$F:$AL,33,0)</f>
        <v>内科</v>
      </c>
      <c r="AO468" s="59">
        <f>SUMPRODUCT(($AN$4:$AN$1113=AN468)*($AM$4:$AM$1113&gt;AM468))+1</f>
        <v>80</v>
      </c>
      <c r="AP468" s="11">
        <f>COUNTIF(AN:AN,AN468)</f>
        <v>268</v>
      </c>
      <c r="AQ468" s="60">
        <f t="shared" si="43"/>
        <v>0.298507462686567</v>
      </c>
      <c r="AR468" s="11">
        <f t="shared" si="44"/>
        <v>1.25</v>
      </c>
      <c r="AS468" s="61">
        <v>1200</v>
      </c>
      <c r="AT468" s="62">
        <f>VLOOKUP(F468,[9]毕教同事分值收集!B:Y,24,0)</f>
        <v>21</v>
      </c>
      <c r="AU468" s="63">
        <f t="shared" si="45"/>
        <v>1500</v>
      </c>
      <c r="AV468" s="63">
        <f t="shared" si="46"/>
        <v>1500</v>
      </c>
      <c r="AW468" s="63">
        <v>0</v>
      </c>
      <c r="AX468" s="63">
        <f t="shared" si="47"/>
        <v>1500</v>
      </c>
      <c r="AY468" s="65">
        <v>21</v>
      </c>
    </row>
    <row r="469" ht="16.5" spans="1:51">
      <c r="A469" s="4"/>
      <c r="B469" s="4"/>
      <c r="C469" s="5" t="s">
        <v>207</v>
      </c>
      <c r="D469" s="6">
        <v>471</v>
      </c>
      <c r="E469" s="105" t="s">
        <v>631</v>
      </c>
      <c r="F469" s="8" t="str">
        <f>VLOOKUP(E469,[1]需科室上报名单!$A:$B,2,0)</f>
        <v>7AM202</v>
      </c>
      <c r="G469" s="6" t="str">
        <f>VLOOKUP(F469,[3]需科室上报名单!$B:$I,8,0)</f>
        <v>规培研究生</v>
      </c>
      <c r="H469" s="8" t="str">
        <f>VLOOKUP(F469,[3]需科室上报名单!$B:$D,3,0)</f>
        <v>内科</v>
      </c>
      <c r="I469" s="8" t="str">
        <f>VLOOKUP(F469,[3]需科室上报名单!$B:$F,5,0)</f>
        <v>2021年</v>
      </c>
      <c r="J469" s="31"/>
      <c r="K469" s="6" t="s">
        <v>106</v>
      </c>
      <c r="L469" s="6">
        <v>0</v>
      </c>
      <c r="M469" s="6">
        <v>0</v>
      </c>
      <c r="N469" s="6">
        <v>0</v>
      </c>
      <c r="O469" s="110">
        <v>160</v>
      </c>
      <c r="P469" s="74">
        <v>0</v>
      </c>
      <c r="Q469" s="74">
        <v>2</v>
      </c>
      <c r="R469" s="130">
        <v>1</v>
      </c>
      <c r="S469" s="74">
        <v>0</v>
      </c>
      <c r="T469" s="73">
        <v>0</v>
      </c>
      <c r="U469" s="79">
        <v>60</v>
      </c>
      <c r="V469" s="44">
        <f>VLOOKUP(F469,[9]毕教同事分值收集!B:X,23,0)</f>
        <v>100</v>
      </c>
      <c r="W469" s="80">
        <v>10</v>
      </c>
      <c r="X469" s="80">
        <v>40</v>
      </c>
      <c r="Y469" s="80">
        <v>60</v>
      </c>
      <c r="Z469" s="80">
        <v>60</v>
      </c>
      <c r="AA469" s="13">
        <v>0</v>
      </c>
      <c r="AB469" s="54">
        <f>VLOOKUP(F469,[9]毕教同事分值收集!B:R,17,0)</f>
        <v>100</v>
      </c>
      <c r="AC469" s="54">
        <f>VLOOKUP(F469,[9]毕教同事分值收集!B:T,19,0)</f>
        <v>150</v>
      </c>
      <c r="AD469" s="54">
        <f>VLOOKUP(F469,[9]毕教同事分值收集!B:V,21,0)</f>
        <v>100</v>
      </c>
      <c r="AE469" s="54">
        <f>VLOOKUP(F469,[9]毕教同事分值收集!B:Q,16,0)</f>
        <v>0</v>
      </c>
      <c r="AF469" s="54">
        <f>VLOOKUP(F469,[9]毕教同事分值收集!B:P,15,0)</f>
        <v>0</v>
      </c>
      <c r="AG469" s="54">
        <f>VLOOKUP(F469,[6]毕教同事分值收集!$B:$M,12,0)</f>
        <v>-20</v>
      </c>
      <c r="AH469" s="54">
        <v>0</v>
      </c>
      <c r="AI469" s="54">
        <v>0</v>
      </c>
      <c r="AJ469" s="54">
        <v>0</v>
      </c>
      <c r="AK469" s="54">
        <v>0</v>
      </c>
      <c r="AL469" s="54">
        <v>0</v>
      </c>
      <c r="AM469" s="58">
        <f t="shared" si="42"/>
        <v>820</v>
      </c>
      <c r="AN469" s="54" t="str">
        <f>VLOOKUP(H469,'[2]最终 公布版'!$F:$AL,33,0)</f>
        <v>内科</v>
      </c>
      <c r="AO469" s="59">
        <f>SUMPRODUCT(($AN$4:$AN$1113=AN469)*($AM$4:$AM$1113&gt;AM469))+1</f>
        <v>80</v>
      </c>
      <c r="AP469" s="11">
        <f>COUNTIF(AN:AN,AN469)</f>
        <v>268</v>
      </c>
      <c r="AQ469" s="60">
        <f t="shared" si="43"/>
        <v>0.298507462686567</v>
      </c>
      <c r="AR469" s="11">
        <f t="shared" si="44"/>
        <v>1.25</v>
      </c>
      <c r="AS469" s="61">
        <v>1200</v>
      </c>
      <c r="AT469" s="62">
        <f>VLOOKUP(F469,[9]毕教同事分值收集!B:Y,24,0)</f>
        <v>21</v>
      </c>
      <c r="AU469" s="63">
        <f t="shared" si="45"/>
        <v>1500</v>
      </c>
      <c r="AV469" s="63">
        <f t="shared" si="46"/>
        <v>1500</v>
      </c>
      <c r="AW469" s="63">
        <v>0</v>
      </c>
      <c r="AX469" s="63">
        <f t="shared" si="47"/>
        <v>1500</v>
      </c>
      <c r="AY469" s="65">
        <v>21</v>
      </c>
    </row>
    <row r="470" spans="1:51">
      <c r="A470" s="4"/>
      <c r="B470" s="4"/>
      <c r="C470" s="5" t="s">
        <v>182</v>
      </c>
      <c r="D470" s="6">
        <v>472</v>
      </c>
      <c r="E470" s="6" t="s">
        <v>632</v>
      </c>
      <c r="F470" s="8" t="str">
        <f>VLOOKUP(E470,[1]需科室上报名单!$A:$B,2,0)</f>
        <v>7AM190</v>
      </c>
      <c r="G470" s="6" t="str">
        <f>VLOOKUP(F470,[3]需科室上报名单!$B:$I,8,0)</f>
        <v>规培研究生</v>
      </c>
      <c r="H470" s="8" t="str">
        <f>VLOOKUP(F470,[3]需科室上报名单!$B:$D,3,0)</f>
        <v>内科</v>
      </c>
      <c r="I470" s="8" t="str">
        <f>VLOOKUP(F470,[3]需科室上报名单!$B:$F,5,0)</f>
        <v>2021年</v>
      </c>
      <c r="J470" s="31"/>
      <c r="K470" s="6" t="s">
        <v>106</v>
      </c>
      <c r="L470" s="6">
        <v>0</v>
      </c>
      <c r="M470" s="6">
        <v>0</v>
      </c>
      <c r="N470" s="36">
        <v>0</v>
      </c>
      <c r="O470" s="6">
        <v>120</v>
      </c>
      <c r="P470" s="30">
        <v>0</v>
      </c>
      <c r="Q470" s="36">
        <v>0</v>
      </c>
      <c r="R470" s="36">
        <v>0</v>
      </c>
      <c r="S470" s="30">
        <v>0</v>
      </c>
      <c r="T470" s="30">
        <v>0</v>
      </c>
      <c r="U470" s="43">
        <v>0</v>
      </c>
      <c r="V470" s="44">
        <f>VLOOKUP(F470,[9]毕教同事分值收集!B:X,23,0)</f>
        <v>100</v>
      </c>
      <c r="W470" s="44">
        <v>10</v>
      </c>
      <c r="X470" s="44">
        <v>80</v>
      </c>
      <c r="Y470" s="44">
        <v>60</v>
      </c>
      <c r="Z470" s="44">
        <v>120</v>
      </c>
      <c r="AA470" s="53">
        <v>0</v>
      </c>
      <c r="AB470" s="54">
        <f>VLOOKUP(F470,[9]毕教同事分值收集!B:R,17,0)</f>
        <v>100</v>
      </c>
      <c r="AC470" s="54">
        <f>VLOOKUP(F470,[9]毕教同事分值收集!B:T,19,0)</f>
        <v>150</v>
      </c>
      <c r="AD470" s="54">
        <f>VLOOKUP(F470,[9]毕教同事分值收集!B:V,21,0)</f>
        <v>100</v>
      </c>
      <c r="AE470" s="54">
        <f>VLOOKUP(F470,[9]毕教同事分值收集!B:Q,16,0)</f>
        <v>0</v>
      </c>
      <c r="AF470" s="54">
        <f>VLOOKUP(F470,[9]毕教同事分值收集!B:P,15,0)</f>
        <v>0</v>
      </c>
      <c r="AG470" s="54">
        <f>VLOOKUP(F470,[6]毕教同事分值收集!$B:$M,12,0)</f>
        <v>-20</v>
      </c>
      <c r="AH470" s="54">
        <v>0</v>
      </c>
      <c r="AI470" s="54">
        <v>0</v>
      </c>
      <c r="AJ470" s="54">
        <v>0</v>
      </c>
      <c r="AK470" s="54">
        <v>0</v>
      </c>
      <c r="AL470" s="54">
        <v>0</v>
      </c>
      <c r="AM470" s="58">
        <f t="shared" si="42"/>
        <v>820</v>
      </c>
      <c r="AN470" s="54" t="str">
        <f>VLOOKUP(H470,'[2]最终 公布版'!$F:$AL,33,0)</f>
        <v>内科</v>
      </c>
      <c r="AO470" s="59">
        <f>SUMPRODUCT(($AN$4:$AN$1113=AN470)*($AM$4:$AM$1113&gt;AM470))+1</f>
        <v>80</v>
      </c>
      <c r="AP470" s="11">
        <f>COUNTIF(AN:AN,AN470)</f>
        <v>268</v>
      </c>
      <c r="AQ470" s="60">
        <f t="shared" si="43"/>
        <v>0.298507462686567</v>
      </c>
      <c r="AR470" s="11">
        <f t="shared" si="44"/>
        <v>1.25</v>
      </c>
      <c r="AS470" s="61">
        <v>1200</v>
      </c>
      <c r="AT470" s="62">
        <f>VLOOKUP(F470,[9]毕教同事分值收集!B:Y,24,0)</f>
        <v>21</v>
      </c>
      <c r="AU470" s="63">
        <f t="shared" si="45"/>
        <v>1500</v>
      </c>
      <c r="AV470" s="63">
        <f t="shared" si="46"/>
        <v>1500</v>
      </c>
      <c r="AW470" s="63">
        <v>0</v>
      </c>
      <c r="AX470" s="63">
        <f t="shared" si="47"/>
        <v>1500</v>
      </c>
      <c r="AY470" s="65">
        <v>21</v>
      </c>
    </row>
    <row r="471" ht="16.5" spans="1:51">
      <c r="A471" s="4"/>
      <c r="B471" s="4"/>
      <c r="C471" s="5" t="s">
        <v>336</v>
      </c>
      <c r="D471" s="6">
        <v>473</v>
      </c>
      <c r="E471" s="106" t="s">
        <v>633</v>
      </c>
      <c r="F471" s="8" t="str">
        <f>VLOOKUP(E471,[1]需科室上报名单!$A:$B,2,0)</f>
        <v>7AK213</v>
      </c>
      <c r="G471" s="6" t="str">
        <f>VLOOKUP(F471,[3]需科室上报名单!$B:$I,8,0)</f>
        <v>规培研究生</v>
      </c>
      <c r="H471" s="8" t="str">
        <f>VLOOKUP(F471,[3]需科室上报名单!$B:$D,3,0)</f>
        <v>内科</v>
      </c>
      <c r="I471" s="8" t="str">
        <f>VLOOKUP(F471,[3]需科室上报名单!$B:$F,5,0)</f>
        <v>2020年</v>
      </c>
      <c r="J471" s="29"/>
      <c r="K471" s="6" t="s">
        <v>106</v>
      </c>
      <c r="L471" s="6">
        <v>0</v>
      </c>
      <c r="M471" s="6">
        <v>0</v>
      </c>
      <c r="N471" s="6">
        <v>0</v>
      </c>
      <c r="O471" s="6">
        <v>160</v>
      </c>
      <c r="P471" s="30">
        <v>0</v>
      </c>
      <c r="Q471" s="30">
        <v>2</v>
      </c>
      <c r="R471" s="30">
        <v>1</v>
      </c>
      <c r="S471" s="30">
        <v>0</v>
      </c>
      <c r="T471" s="30">
        <v>0</v>
      </c>
      <c r="U471" s="43">
        <v>60</v>
      </c>
      <c r="V471" s="131">
        <v>90.48</v>
      </c>
      <c r="W471" s="44">
        <v>10</v>
      </c>
      <c r="X471" s="44">
        <v>80</v>
      </c>
      <c r="Y471" s="44">
        <v>30</v>
      </c>
      <c r="Z471" s="44">
        <v>30</v>
      </c>
      <c r="AA471" s="53">
        <v>20</v>
      </c>
      <c r="AB471" s="54">
        <f>VLOOKUP(F471,[9]毕教同事分值收集!B:R,17,0)</f>
        <v>100</v>
      </c>
      <c r="AC471" s="54">
        <f>VLOOKUP(F471,[9]毕教同事分值收集!B:T,19,0)</f>
        <v>150</v>
      </c>
      <c r="AD471" s="54">
        <f>VLOOKUP(F471,[9]毕教同事分值收集!B:V,21,0)</f>
        <v>100</v>
      </c>
      <c r="AE471" s="54">
        <f>VLOOKUP(F471,[9]毕教同事分值收集!B:Q,16,0)</f>
        <v>0</v>
      </c>
      <c r="AF471" s="54">
        <f>VLOOKUP(F471,[9]毕教同事分值收集!B:P,15,0)</f>
        <v>0</v>
      </c>
      <c r="AG471" s="54">
        <f>VLOOKUP(F471,[6]毕教同事分值收集!$B:$M,12,0)</f>
        <v>-20</v>
      </c>
      <c r="AH471" s="54">
        <v>0</v>
      </c>
      <c r="AI471" s="54">
        <v>0</v>
      </c>
      <c r="AJ471" s="54">
        <v>0</v>
      </c>
      <c r="AK471" s="54">
        <v>0</v>
      </c>
      <c r="AL471" s="54">
        <v>0</v>
      </c>
      <c r="AM471" s="58">
        <f t="shared" si="42"/>
        <v>810.48</v>
      </c>
      <c r="AN471" s="54" t="str">
        <f>VLOOKUP(H471,'[2]最终 公布版'!$F:$AL,33,0)</f>
        <v>内科</v>
      </c>
      <c r="AO471" s="59">
        <f>SUMPRODUCT(($AN$4:$AN$1113=AN471)*($AM$4:$AM$1113&gt;AM471))+1</f>
        <v>88</v>
      </c>
      <c r="AP471" s="11">
        <f>COUNTIF(AN:AN,AN471)</f>
        <v>268</v>
      </c>
      <c r="AQ471" s="60">
        <f t="shared" si="43"/>
        <v>0.328358208955224</v>
      </c>
      <c r="AR471" s="11">
        <f t="shared" si="44"/>
        <v>1.25</v>
      </c>
      <c r="AS471" s="61">
        <v>1200</v>
      </c>
      <c r="AT471" s="62">
        <f>VLOOKUP(F471,[9]毕教同事分值收集!B:Y,24,0)</f>
        <v>21</v>
      </c>
      <c r="AU471" s="63">
        <f t="shared" si="45"/>
        <v>1500</v>
      </c>
      <c r="AV471" s="63">
        <f t="shared" si="46"/>
        <v>1500</v>
      </c>
      <c r="AW471" s="63">
        <v>0</v>
      </c>
      <c r="AX471" s="63">
        <f t="shared" si="47"/>
        <v>1500</v>
      </c>
      <c r="AY471" s="65">
        <v>21</v>
      </c>
    </row>
    <row r="472" spans="1:51">
      <c r="A472" s="4"/>
      <c r="B472" s="4"/>
      <c r="C472" s="5" t="s">
        <v>110</v>
      </c>
      <c r="D472" s="6">
        <v>448</v>
      </c>
      <c r="E472" s="19" t="s">
        <v>634</v>
      </c>
      <c r="F472" s="8" t="str">
        <f>VLOOKUP(E472,[1]需科室上报名单!$A:$B,2,0)</f>
        <v>7AM200</v>
      </c>
      <c r="G472" s="6" t="str">
        <f>VLOOKUP(F472,[3]需科室上报名单!$B:$I,8,0)</f>
        <v>规培研究生</v>
      </c>
      <c r="H472" s="8" t="str">
        <f>VLOOKUP(F472,[3]需科室上报名单!$B:$D,3,0)</f>
        <v>内科</v>
      </c>
      <c r="I472" s="8" t="str">
        <f>VLOOKUP(F472,[3]需科室上报名单!$B:$F,5,0)</f>
        <v>2021年</v>
      </c>
      <c r="J472" s="31"/>
      <c r="K472" s="6" t="s">
        <v>106</v>
      </c>
      <c r="L472" s="6">
        <v>0</v>
      </c>
      <c r="M472" s="6">
        <v>0</v>
      </c>
      <c r="N472" s="6">
        <v>0</v>
      </c>
      <c r="O472" s="6">
        <v>160</v>
      </c>
      <c r="P472" s="30">
        <v>0</v>
      </c>
      <c r="Q472" s="30">
        <v>6</v>
      </c>
      <c r="R472" s="30">
        <v>4</v>
      </c>
      <c r="S472" s="30">
        <v>0</v>
      </c>
      <c r="T472" s="30">
        <v>0</v>
      </c>
      <c r="U472" s="43">
        <v>200</v>
      </c>
      <c r="V472" s="44">
        <f>VLOOKUP(F472,[9]毕教同事分值收集!B:X,23,0)</f>
        <v>100</v>
      </c>
      <c r="W472" s="44">
        <v>10</v>
      </c>
      <c r="X472" s="44">
        <v>0</v>
      </c>
      <c r="Y472" s="44">
        <v>0</v>
      </c>
      <c r="Z472" s="44">
        <v>30</v>
      </c>
      <c r="AA472" s="53">
        <v>20</v>
      </c>
      <c r="AB472" s="54">
        <f>VLOOKUP(F472,[9]毕教同事分值收集!B:R,17,0)</f>
        <v>100</v>
      </c>
      <c r="AC472" s="54">
        <f>VLOOKUP(F472,[9]毕教同事分值收集!B:T,19,0)</f>
        <v>150</v>
      </c>
      <c r="AD472" s="54">
        <f>VLOOKUP(F472,[9]毕教同事分值收集!B:V,21,0)</f>
        <v>100</v>
      </c>
      <c r="AE472" s="54">
        <f>VLOOKUP(F472,[9]毕教同事分值收集!B:Q,16,0)</f>
        <v>0</v>
      </c>
      <c r="AF472" s="54">
        <f>VLOOKUP(F472,[9]毕教同事分值收集!B:P,15,0)</f>
        <v>0</v>
      </c>
      <c r="AG472" s="54">
        <f>VLOOKUP(F472,[6]毕教同事分值收集!$B:$M,12,0)</f>
        <v>-60</v>
      </c>
      <c r="AH472" s="54">
        <v>0</v>
      </c>
      <c r="AI472" s="54">
        <v>0</v>
      </c>
      <c r="AJ472" s="54">
        <v>0</v>
      </c>
      <c r="AK472" s="54">
        <v>0</v>
      </c>
      <c r="AL472" s="54">
        <v>0</v>
      </c>
      <c r="AM472" s="58">
        <f t="shared" si="42"/>
        <v>810</v>
      </c>
      <c r="AN472" s="54" t="str">
        <f>VLOOKUP(H472,'[2]最终 公布版'!$F:$AL,33,0)</f>
        <v>内科</v>
      </c>
      <c r="AO472" s="59">
        <f>SUMPRODUCT(($AN$4:$AN$1113=AN472)*($AM$4:$AM$1113&gt;AM472))+1</f>
        <v>89</v>
      </c>
      <c r="AP472" s="11">
        <f>COUNTIF(AN:AN,AN472)</f>
        <v>268</v>
      </c>
      <c r="AQ472" s="60">
        <f t="shared" si="43"/>
        <v>0.332089552238806</v>
      </c>
      <c r="AR472" s="11">
        <f t="shared" si="44"/>
        <v>1.25</v>
      </c>
      <c r="AS472" s="61">
        <v>1200</v>
      </c>
      <c r="AT472" s="62">
        <f>VLOOKUP(F472,[9]毕教同事分值收集!B:Y,24,0)</f>
        <v>21</v>
      </c>
      <c r="AU472" s="63">
        <f t="shared" si="45"/>
        <v>1500</v>
      </c>
      <c r="AV472" s="63">
        <f t="shared" si="46"/>
        <v>1500</v>
      </c>
      <c r="AW472" s="63">
        <v>0</v>
      </c>
      <c r="AX472" s="63">
        <f t="shared" si="47"/>
        <v>1500</v>
      </c>
      <c r="AY472" s="65">
        <v>21</v>
      </c>
    </row>
    <row r="473" ht="24" spans="1:51">
      <c r="A473" s="4"/>
      <c r="B473" s="4"/>
      <c r="C473" s="5" t="s">
        <v>201</v>
      </c>
      <c r="D473" s="6">
        <v>449</v>
      </c>
      <c r="E473" s="66" t="s">
        <v>635</v>
      </c>
      <c r="F473" s="8" t="str">
        <f>VLOOKUP(E473,[1]需科室上报名单!$A:$B,2,0)</f>
        <v>729L28</v>
      </c>
      <c r="G473" s="6" t="s">
        <v>104</v>
      </c>
      <c r="H473" s="8" t="str">
        <f>VLOOKUP(F473,[3]需科室上报名单!$B:$D,3,0)</f>
        <v>内科</v>
      </c>
      <c r="I473" s="8" t="str">
        <f>VLOOKUP(F473,[3]需科室上报名单!$B:$F,5,0)</f>
        <v>2021年</v>
      </c>
      <c r="J473" s="72"/>
      <c r="K473" s="6" t="s">
        <v>106</v>
      </c>
      <c r="L473" s="48">
        <v>0</v>
      </c>
      <c r="M473" s="48">
        <v>0</v>
      </c>
      <c r="N473" s="48">
        <v>0</v>
      </c>
      <c r="O473" s="48">
        <v>160</v>
      </c>
      <c r="P473" s="48" t="s">
        <v>203</v>
      </c>
      <c r="Q473" s="48" t="s">
        <v>541</v>
      </c>
      <c r="R473" s="48" t="s">
        <v>536</v>
      </c>
      <c r="S473" s="48" t="s">
        <v>203</v>
      </c>
      <c r="T473" s="48" t="s">
        <v>203</v>
      </c>
      <c r="U473" s="77">
        <v>120</v>
      </c>
      <c r="V473" s="44">
        <f>VLOOKUP(F473,[9]毕教同事分值收集!B:X,23,0)</f>
        <v>100</v>
      </c>
      <c r="W473" s="78">
        <v>10</v>
      </c>
      <c r="X473" s="78">
        <v>80</v>
      </c>
      <c r="Y473" s="78">
        <v>120</v>
      </c>
      <c r="Z473" s="78">
        <v>120</v>
      </c>
      <c r="AA473" s="83">
        <v>0</v>
      </c>
      <c r="AB473" s="54">
        <f>VLOOKUP(F473,[9]毕教同事分值收集!B:R,17,0)</f>
        <v>100</v>
      </c>
      <c r="AC473" s="54">
        <f>VLOOKUP(F473,[9]毕教同事分值收集!B:T,19,0)</f>
        <v>0</v>
      </c>
      <c r="AD473" s="54">
        <f>VLOOKUP(F473,[9]毕教同事分值收集!B:V,21,0)</f>
        <v>0</v>
      </c>
      <c r="AE473" s="54">
        <f>VLOOKUP(F473,[9]毕教同事分值收集!B:Q,16,0)</f>
        <v>0</v>
      </c>
      <c r="AF473" s="54">
        <f>VLOOKUP(F473,[9]毕教同事分值收集!B:P,15,0)</f>
        <v>60</v>
      </c>
      <c r="AG473" s="54">
        <f>VLOOKUP(F473,[6]毕教同事分值收集!$B:$M,12,0)</f>
        <v>-60</v>
      </c>
      <c r="AH473" s="54">
        <v>0</v>
      </c>
      <c r="AI473" s="54">
        <v>0</v>
      </c>
      <c r="AJ473" s="54">
        <v>0</v>
      </c>
      <c r="AK473" s="54">
        <v>0</v>
      </c>
      <c r="AL473" s="54">
        <v>0</v>
      </c>
      <c r="AM473" s="58">
        <f t="shared" si="42"/>
        <v>810</v>
      </c>
      <c r="AN473" s="54" t="str">
        <f>VLOOKUP(H473,'[2]最终 公布版'!$F:$AL,33,0)</f>
        <v>内科</v>
      </c>
      <c r="AO473" s="59">
        <f>SUMPRODUCT(($AN$4:$AN$1113=AN473)*($AM$4:$AM$1113&gt;AM473))+1</f>
        <v>89</v>
      </c>
      <c r="AP473" s="11">
        <f>COUNTIF(AN:AN,AN473)</f>
        <v>268</v>
      </c>
      <c r="AQ473" s="60">
        <f t="shared" si="43"/>
        <v>0.332089552238806</v>
      </c>
      <c r="AR473" s="11">
        <f t="shared" si="44"/>
        <v>1.25</v>
      </c>
      <c r="AS473" s="61">
        <v>1200</v>
      </c>
      <c r="AT473" s="62">
        <f>VLOOKUP(F473,[9]毕教同事分值收集!B:Y,24,0)</f>
        <v>21</v>
      </c>
      <c r="AU473" s="63">
        <f t="shared" si="45"/>
        <v>1500</v>
      </c>
      <c r="AV473" s="63">
        <f t="shared" si="46"/>
        <v>1500</v>
      </c>
      <c r="AW473" s="63">
        <v>0</v>
      </c>
      <c r="AX473" s="63">
        <f t="shared" si="47"/>
        <v>1500</v>
      </c>
      <c r="AY473" s="65">
        <v>21</v>
      </c>
    </row>
    <row r="474" spans="1:51">
      <c r="A474" s="4"/>
      <c r="B474" s="4"/>
      <c r="C474" s="5" t="s">
        <v>573</v>
      </c>
      <c r="D474" s="6">
        <v>450</v>
      </c>
      <c r="E474" s="15" t="s">
        <v>636</v>
      </c>
      <c r="F474" s="8" t="str">
        <f>VLOOKUP(E474,[1]需科室上报名单!$A:$B,2,0)</f>
        <v>7AK183</v>
      </c>
      <c r="G474" s="6" t="str">
        <f>VLOOKUP(F474,[3]需科室上报名单!$B:$I,8,0)</f>
        <v>规培研究生</v>
      </c>
      <c r="H474" s="19" t="s">
        <v>552</v>
      </c>
      <c r="I474" s="8" t="str">
        <f>VLOOKUP(F474,[3]需科室上报名单!$B:$F,5,0)</f>
        <v>2020年</v>
      </c>
      <c r="J474" s="29"/>
      <c r="K474" s="6" t="s">
        <v>106</v>
      </c>
      <c r="L474" s="6">
        <v>0</v>
      </c>
      <c r="M474" s="6">
        <v>0</v>
      </c>
      <c r="N474" s="6">
        <v>0</v>
      </c>
      <c r="O474" s="6">
        <v>160</v>
      </c>
      <c r="P474" s="30">
        <v>0</v>
      </c>
      <c r="Q474" s="30">
        <v>4</v>
      </c>
      <c r="R474" s="30">
        <v>1</v>
      </c>
      <c r="S474" s="30">
        <v>1</v>
      </c>
      <c r="T474" s="30">
        <v>1</v>
      </c>
      <c r="U474" s="43">
        <v>150</v>
      </c>
      <c r="V474" s="44">
        <f>VLOOKUP(F474,[9]毕教同事分值收集!B:X,23,0)</f>
        <v>100</v>
      </c>
      <c r="W474" s="44">
        <f>VLOOKUP(E474,[4]肿瘤内科!$B:$H,7,0)</f>
        <v>10</v>
      </c>
      <c r="X474" s="44">
        <f>VLOOKUP(E474,[4]肿瘤内科!$B:$J,9,0)</f>
        <v>40</v>
      </c>
      <c r="Y474" s="44">
        <f>VLOOKUP(E474,[4]肿瘤内科!$B:$F,3,0)</f>
        <v>30</v>
      </c>
      <c r="Z474" s="44">
        <f>VLOOKUP(E474,[4]肿瘤内科!$B:$F,5,0)</f>
        <v>30</v>
      </c>
      <c r="AA474" s="53">
        <v>0</v>
      </c>
      <c r="AB474" s="54">
        <f>VLOOKUP(F474,[9]毕教同事分值收集!B:R,17,0)</f>
        <v>100</v>
      </c>
      <c r="AC474" s="54">
        <f>VLOOKUP(F474,[9]毕教同事分值收集!B:T,19,0)</f>
        <v>150</v>
      </c>
      <c r="AD474" s="54">
        <f>VLOOKUP(F474,[9]毕教同事分值收集!B:V,21,0)</f>
        <v>100</v>
      </c>
      <c r="AE474" s="54">
        <f>VLOOKUP(F474,[9]毕教同事分值收集!B:Q,16,0)</f>
        <v>0</v>
      </c>
      <c r="AF474" s="54">
        <f>VLOOKUP(F474,[9]毕教同事分值收集!B:P,15,0)</f>
        <v>0</v>
      </c>
      <c r="AG474" s="54">
        <f>VLOOKUP(F474,[6]毕教同事分值收集!$B:$M,12,0)</f>
        <v>-60</v>
      </c>
      <c r="AH474" s="54">
        <v>0</v>
      </c>
      <c r="AI474" s="54">
        <v>0</v>
      </c>
      <c r="AJ474" s="54">
        <v>0</v>
      </c>
      <c r="AK474" s="54">
        <v>0</v>
      </c>
      <c r="AL474" s="54">
        <v>0</v>
      </c>
      <c r="AM474" s="58">
        <f t="shared" si="42"/>
        <v>810</v>
      </c>
      <c r="AN474" s="54" t="str">
        <f>VLOOKUP(H474,'[2]最终 公布版'!$F:$AL,33,0)</f>
        <v>内科</v>
      </c>
      <c r="AO474" s="59">
        <f>SUMPRODUCT(($AN$4:$AN$1113=AN474)*($AM$4:$AM$1113&gt;AM474))+1</f>
        <v>89</v>
      </c>
      <c r="AP474" s="11">
        <f>COUNTIF(AN:AN,AN474)</f>
        <v>268</v>
      </c>
      <c r="AQ474" s="60">
        <f t="shared" si="43"/>
        <v>0.332089552238806</v>
      </c>
      <c r="AR474" s="11">
        <f t="shared" si="44"/>
        <v>1.25</v>
      </c>
      <c r="AS474" s="61">
        <v>1200</v>
      </c>
      <c r="AT474" s="62">
        <f>VLOOKUP(F474,[9]毕教同事分值收集!B:Y,24,0)</f>
        <v>21</v>
      </c>
      <c r="AU474" s="63">
        <f t="shared" si="45"/>
        <v>1500</v>
      </c>
      <c r="AV474" s="63">
        <f t="shared" si="46"/>
        <v>1500</v>
      </c>
      <c r="AW474" s="63">
        <v>0</v>
      </c>
      <c r="AX474" s="63">
        <f t="shared" si="47"/>
        <v>1500</v>
      </c>
      <c r="AY474" s="65">
        <v>21</v>
      </c>
    </row>
    <row r="475" spans="1:51">
      <c r="A475" s="4"/>
      <c r="B475" s="4"/>
      <c r="C475" s="5" t="s">
        <v>637</v>
      </c>
      <c r="D475" s="6">
        <v>453</v>
      </c>
      <c r="E475" s="15" t="s">
        <v>638</v>
      </c>
      <c r="F475" s="8" t="str">
        <f>VLOOKUP(E475,[1]需科室上报名单!$A:$B,2,0)</f>
        <v>7AK227</v>
      </c>
      <c r="G475" s="6" t="str">
        <f>VLOOKUP(F475,[3]需科室上报名单!$B:$I,8,0)</f>
        <v>规培研究生</v>
      </c>
      <c r="H475" s="8" t="str">
        <f>VLOOKUP(F475,[3]需科室上报名单!$B:$D,3,0)</f>
        <v>内科</v>
      </c>
      <c r="I475" s="8" t="str">
        <f>VLOOKUP(F475,[3]需科室上报名单!$B:$F,5,0)</f>
        <v>2020年</v>
      </c>
      <c r="J475" s="19"/>
      <c r="K475" s="128" t="s">
        <v>106</v>
      </c>
      <c r="L475" s="7" t="s">
        <v>408</v>
      </c>
      <c r="M475" s="6">
        <v>0</v>
      </c>
      <c r="N475" s="6">
        <v>0</v>
      </c>
      <c r="O475" s="30">
        <v>160</v>
      </c>
      <c r="P475" s="30">
        <v>0</v>
      </c>
      <c r="Q475" s="30">
        <v>2</v>
      </c>
      <c r="R475" s="30">
        <v>1</v>
      </c>
      <c r="S475" s="30">
        <v>1</v>
      </c>
      <c r="T475" s="30">
        <v>0</v>
      </c>
      <c r="U475" s="43">
        <v>85</v>
      </c>
      <c r="V475" s="44">
        <f>VLOOKUP(F475,[9]毕教同事分值收集!B:X,23,0)</f>
        <v>100</v>
      </c>
      <c r="W475" s="44">
        <v>0</v>
      </c>
      <c r="X475" s="44">
        <v>20</v>
      </c>
      <c r="Y475" s="44">
        <v>90</v>
      </c>
      <c r="Z475" s="44">
        <v>60</v>
      </c>
      <c r="AA475" s="53">
        <v>0</v>
      </c>
      <c r="AB475" s="54">
        <f>VLOOKUP(F475,[9]毕教同事分值收集!B:R,17,0)</f>
        <v>100</v>
      </c>
      <c r="AC475" s="54">
        <f>VLOOKUP(F475,[9]毕教同事分值收集!B:T,19,0)</f>
        <v>150</v>
      </c>
      <c r="AD475" s="54">
        <f>VLOOKUP(F475,[9]毕教同事分值收集!B:V,21,0)</f>
        <v>100</v>
      </c>
      <c r="AE475" s="54">
        <f>VLOOKUP(F475,[9]毕教同事分值收集!B:Q,16,0)</f>
        <v>0</v>
      </c>
      <c r="AF475" s="54">
        <f>VLOOKUP(F475,[9]毕教同事分值收集!B:P,15,0)</f>
        <v>0</v>
      </c>
      <c r="AG475" s="54">
        <f>VLOOKUP(F475,[6]毕教同事分值收集!$B:$M,12,0)</f>
        <v>-60</v>
      </c>
      <c r="AH475" s="54">
        <v>0</v>
      </c>
      <c r="AI475" s="54">
        <v>0</v>
      </c>
      <c r="AJ475" s="54">
        <v>0</v>
      </c>
      <c r="AK475" s="54">
        <v>0</v>
      </c>
      <c r="AL475" s="54">
        <v>0</v>
      </c>
      <c r="AM475" s="58">
        <f t="shared" si="42"/>
        <v>805</v>
      </c>
      <c r="AN475" s="54" t="str">
        <f>VLOOKUP(H475,'[2]最终 公布版'!$F:$AL,33,0)</f>
        <v>内科</v>
      </c>
      <c r="AO475" s="59">
        <f>SUMPRODUCT(($AN$4:$AN$1113=AN475)*($AM$4:$AM$1113&gt;AM475))+1</f>
        <v>92</v>
      </c>
      <c r="AP475" s="11">
        <f>COUNTIF(AN:AN,AN475)</f>
        <v>268</v>
      </c>
      <c r="AQ475" s="60">
        <f t="shared" si="43"/>
        <v>0.343283582089552</v>
      </c>
      <c r="AR475" s="11">
        <f t="shared" si="44"/>
        <v>1.25</v>
      </c>
      <c r="AS475" s="61">
        <v>1200</v>
      </c>
      <c r="AT475" s="62">
        <f>VLOOKUP(F475,[9]毕教同事分值收集!B:Y,24,0)</f>
        <v>21</v>
      </c>
      <c r="AU475" s="63">
        <f t="shared" si="45"/>
        <v>1500</v>
      </c>
      <c r="AV475" s="63">
        <f t="shared" si="46"/>
        <v>1500</v>
      </c>
      <c r="AW475" s="63">
        <v>0</v>
      </c>
      <c r="AX475" s="63">
        <f t="shared" si="47"/>
        <v>1500</v>
      </c>
      <c r="AY475" s="65">
        <v>21</v>
      </c>
    </row>
    <row r="476" ht="16.5" spans="1:51">
      <c r="A476" s="4"/>
      <c r="B476" s="4"/>
      <c r="C476" s="5" t="s">
        <v>207</v>
      </c>
      <c r="D476" s="6">
        <v>470</v>
      </c>
      <c r="E476" s="105" t="s">
        <v>639</v>
      </c>
      <c r="F476" s="8" t="str">
        <f>VLOOKUP(E476,[1]需科室上报名单!$A:$B,2,0)</f>
        <v>7AK195</v>
      </c>
      <c r="G476" s="6" t="str">
        <f>VLOOKUP(F476,[3]需科室上报名单!$B:$I,8,0)</f>
        <v>规培研究生</v>
      </c>
      <c r="H476" s="8" t="str">
        <f>VLOOKUP(F476,[3]需科室上报名单!$B:$D,3,0)</f>
        <v>内科</v>
      </c>
      <c r="I476" s="8" t="str">
        <f>VLOOKUP(F476,[3]需科室上报名单!$B:$F,5,0)</f>
        <v>2020年</v>
      </c>
      <c r="J476" s="31"/>
      <c r="K476" s="6" t="s">
        <v>106</v>
      </c>
      <c r="L476" s="6">
        <v>0</v>
      </c>
      <c r="M476" s="6">
        <v>0</v>
      </c>
      <c r="N476" s="6">
        <v>0</v>
      </c>
      <c r="O476" s="73">
        <v>160</v>
      </c>
      <c r="P476" s="74">
        <v>0</v>
      </c>
      <c r="Q476" s="74">
        <v>2</v>
      </c>
      <c r="R476" s="74">
        <v>1</v>
      </c>
      <c r="S476" s="74">
        <v>0</v>
      </c>
      <c r="T476" s="73">
        <v>0</v>
      </c>
      <c r="U476" s="132">
        <v>60</v>
      </c>
      <c r="V476" s="44">
        <f>VLOOKUP(F476,[9]毕教同事分值收集!B:X,23,0)</f>
        <v>100</v>
      </c>
      <c r="W476" s="80">
        <v>10</v>
      </c>
      <c r="X476" s="80">
        <v>40</v>
      </c>
      <c r="Y476" s="80">
        <v>60</v>
      </c>
      <c r="Z476" s="80">
        <v>60</v>
      </c>
      <c r="AA476" s="13">
        <v>0</v>
      </c>
      <c r="AB476" s="54">
        <f>VLOOKUP(F476,[9]毕教同事分值收集!B:R,17,0)</f>
        <v>100</v>
      </c>
      <c r="AC476" s="54">
        <f>VLOOKUP(F476,[9]毕教同事分值收集!B:T,19,0)</f>
        <v>150</v>
      </c>
      <c r="AD476" s="54">
        <f>VLOOKUP(F476,[9]毕教同事分值收集!B:V,21,0)</f>
        <v>100</v>
      </c>
      <c r="AE476" s="54">
        <f>VLOOKUP(F476,[9]毕教同事分值收集!B:Q,16,0)</f>
        <v>0</v>
      </c>
      <c r="AF476" s="54">
        <f>VLOOKUP(F476,[9]毕教同事分值收集!B:P,15,0)</f>
        <v>0</v>
      </c>
      <c r="AG476" s="54">
        <f>VLOOKUP(F476,[6]毕教同事分值收集!$B:$M,12,0)</f>
        <v>-40</v>
      </c>
      <c r="AH476" s="54">
        <v>0</v>
      </c>
      <c r="AI476" s="54">
        <v>0</v>
      </c>
      <c r="AJ476" s="54">
        <v>0</v>
      </c>
      <c r="AK476" s="54">
        <v>0</v>
      </c>
      <c r="AL476" s="54">
        <v>0</v>
      </c>
      <c r="AM476" s="58">
        <f t="shared" si="42"/>
        <v>800</v>
      </c>
      <c r="AN476" s="54" t="str">
        <f>VLOOKUP(H476,'[2]最终 公布版'!$F:$AL,33,0)</f>
        <v>内科</v>
      </c>
      <c r="AO476" s="59">
        <f>SUMPRODUCT(($AN$4:$AN$1113=AN476)*($AM$4:$AM$1113&gt;AM476))+1</f>
        <v>93</v>
      </c>
      <c r="AP476" s="11">
        <f>COUNTIF(AN:AN,AN476)</f>
        <v>268</v>
      </c>
      <c r="AQ476" s="60">
        <f t="shared" si="43"/>
        <v>0.347014925373134</v>
      </c>
      <c r="AR476" s="11">
        <f t="shared" si="44"/>
        <v>1.25</v>
      </c>
      <c r="AS476" s="61">
        <v>1200</v>
      </c>
      <c r="AT476" s="62">
        <f>VLOOKUP(F476,[9]毕教同事分值收集!B:Y,24,0)</f>
        <v>21</v>
      </c>
      <c r="AU476" s="63">
        <f t="shared" si="45"/>
        <v>1500</v>
      </c>
      <c r="AV476" s="63">
        <f t="shared" si="46"/>
        <v>1500</v>
      </c>
      <c r="AW476" s="63">
        <v>0</v>
      </c>
      <c r="AX476" s="63">
        <f t="shared" si="47"/>
        <v>1500</v>
      </c>
      <c r="AY476" s="65">
        <v>21</v>
      </c>
    </row>
    <row r="477" ht="16.5" spans="1:51">
      <c r="A477" s="4"/>
      <c r="B477" s="4"/>
      <c r="C477" s="5" t="s">
        <v>336</v>
      </c>
      <c r="D477" s="6">
        <v>477</v>
      </c>
      <c r="E477" s="106" t="s">
        <v>640</v>
      </c>
      <c r="F477" s="8" t="str">
        <f>VLOOKUP(E477,[1]需科室上报名单!$A:$B,2,0)</f>
        <v>7AM173</v>
      </c>
      <c r="G477" s="6" t="str">
        <f>VLOOKUP(F477,[3]需科室上报名单!$B:$I,8,0)</f>
        <v>规培研究生</v>
      </c>
      <c r="H477" s="8" t="str">
        <f>VLOOKUP(F477,[3]需科室上报名单!$B:$D,3,0)</f>
        <v>内科</v>
      </c>
      <c r="I477" s="8" t="str">
        <f>VLOOKUP(F477,[3]需科室上报名单!$B:$F,5,0)</f>
        <v>2021年</v>
      </c>
      <c r="J477" s="124"/>
      <c r="K477" s="6" t="s">
        <v>106</v>
      </c>
      <c r="L477" s="6">
        <v>0</v>
      </c>
      <c r="M477" s="6">
        <v>0</v>
      </c>
      <c r="N477" s="54">
        <v>0</v>
      </c>
      <c r="O477" s="6">
        <v>160</v>
      </c>
      <c r="P477" s="45">
        <v>0</v>
      </c>
      <c r="Q477" s="45">
        <v>2</v>
      </c>
      <c r="R477" s="45">
        <v>1.5</v>
      </c>
      <c r="S477" s="30">
        <v>0</v>
      </c>
      <c r="T477" s="30">
        <v>0</v>
      </c>
      <c r="U477" s="43">
        <v>70</v>
      </c>
      <c r="V477" s="44">
        <f>VLOOKUP(F477,[9]毕教同事分值收集!B:X,23,0)</f>
        <v>100</v>
      </c>
      <c r="W477" s="44">
        <v>10</v>
      </c>
      <c r="X477" s="44">
        <v>80</v>
      </c>
      <c r="Y477" s="44">
        <v>30</v>
      </c>
      <c r="Z477" s="44">
        <v>0</v>
      </c>
      <c r="AA477" s="53">
        <v>20</v>
      </c>
      <c r="AB477" s="54">
        <f>VLOOKUP(F477,[9]毕教同事分值收集!B:R,17,0)</f>
        <v>100</v>
      </c>
      <c r="AC477" s="54">
        <f>VLOOKUP(F477,[9]毕教同事分值收集!B:T,19,0)</f>
        <v>150</v>
      </c>
      <c r="AD477" s="54">
        <f>VLOOKUP(F477,[9]毕教同事分值收集!B:V,21,0)</f>
        <v>100</v>
      </c>
      <c r="AE477" s="54">
        <f>VLOOKUP(F477,[9]毕教同事分值收集!B:Q,16,0)</f>
        <v>0</v>
      </c>
      <c r="AF477" s="54">
        <f>VLOOKUP(F477,[9]毕教同事分值收集!B:P,15,0)</f>
        <v>0</v>
      </c>
      <c r="AG477" s="54">
        <f>VLOOKUP(F477,[6]毕教同事分值收集!$B:$M,12,0)</f>
        <v>-20</v>
      </c>
      <c r="AH477" s="54">
        <v>0</v>
      </c>
      <c r="AI477" s="54">
        <v>0</v>
      </c>
      <c r="AJ477" s="54">
        <v>0</v>
      </c>
      <c r="AK477" s="54">
        <v>0</v>
      </c>
      <c r="AL477" s="54">
        <v>0</v>
      </c>
      <c r="AM477" s="58">
        <f t="shared" si="42"/>
        <v>800</v>
      </c>
      <c r="AN477" s="54" t="str">
        <f>VLOOKUP(H477,'[2]最终 公布版'!$F:$AL,33,0)</f>
        <v>内科</v>
      </c>
      <c r="AO477" s="59">
        <f>SUMPRODUCT(($AN$4:$AN$1113=AN477)*($AM$4:$AM$1113&gt;AM477))+1</f>
        <v>93</v>
      </c>
      <c r="AP477" s="11">
        <f>COUNTIF(AN:AN,AN477)</f>
        <v>268</v>
      </c>
      <c r="AQ477" s="60">
        <f t="shared" si="43"/>
        <v>0.347014925373134</v>
      </c>
      <c r="AR477" s="11">
        <f t="shared" si="44"/>
        <v>1.25</v>
      </c>
      <c r="AS477" s="61">
        <v>1200</v>
      </c>
      <c r="AT477" s="62">
        <f>VLOOKUP(F477,[9]毕教同事分值收集!B:Y,24,0)</f>
        <v>21</v>
      </c>
      <c r="AU477" s="63">
        <f t="shared" si="45"/>
        <v>1500</v>
      </c>
      <c r="AV477" s="63">
        <f t="shared" si="46"/>
        <v>1500</v>
      </c>
      <c r="AW477" s="63">
        <v>0</v>
      </c>
      <c r="AX477" s="63">
        <f t="shared" si="47"/>
        <v>1500</v>
      </c>
      <c r="AY477" s="65">
        <v>21</v>
      </c>
    </row>
    <row r="478" spans="1:51">
      <c r="A478" s="4"/>
      <c r="B478" s="4"/>
      <c r="C478" s="5" t="s">
        <v>318</v>
      </c>
      <c r="D478" s="6">
        <v>479</v>
      </c>
      <c r="E478" s="15" t="s">
        <v>641</v>
      </c>
      <c r="F478" s="8" t="str">
        <f>VLOOKUP(E478,[1]需科室上报名单!$A:$B,2,0)</f>
        <v>7AK214</v>
      </c>
      <c r="G478" s="6" t="str">
        <f>VLOOKUP(F478,[3]需科室上报名单!$B:$I,8,0)</f>
        <v>规培研究生</v>
      </c>
      <c r="H478" s="8" t="str">
        <f>VLOOKUP(F478,[3]需科室上报名单!$B:$D,3,0)</f>
        <v>内科</v>
      </c>
      <c r="I478" s="8" t="str">
        <f>VLOOKUP(F478,[3]需科室上报名单!$B:$F,5,0)</f>
        <v>2020年</v>
      </c>
      <c r="J478" s="31"/>
      <c r="K478" s="6" t="s">
        <v>106</v>
      </c>
      <c r="L478" s="6">
        <v>0</v>
      </c>
      <c r="M478" s="6">
        <v>0</v>
      </c>
      <c r="N478" s="6">
        <v>0</v>
      </c>
      <c r="O478" s="6">
        <v>160</v>
      </c>
      <c r="P478" s="30">
        <v>0</v>
      </c>
      <c r="Q478" s="101">
        <v>5</v>
      </c>
      <c r="R478" s="101">
        <v>2</v>
      </c>
      <c r="S478" s="101">
        <v>0</v>
      </c>
      <c r="T478" s="101">
        <v>0</v>
      </c>
      <c r="U478" s="43">
        <v>140</v>
      </c>
      <c r="V478" s="44">
        <f>VLOOKUP(F478,[9]毕教同事分值收集!B:X,23,0)</f>
        <v>100</v>
      </c>
      <c r="W478" s="44">
        <v>10</v>
      </c>
      <c r="X478" s="44">
        <v>20</v>
      </c>
      <c r="Y478" s="44">
        <v>60</v>
      </c>
      <c r="Z478" s="44">
        <v>60</v>
      </c>
      <c r="AA478" s="44">
        <v>20</v>
      </c>
      <c r="AB478" s="54">
        <f>VLOOKUP(F478,[9]毕教同事分值收集!B:R,17,0)</f>
        <v>100</v>
      </c>
      <c r="AC478" s="54">
        <f>VLOOKUP(F478,[9]毕教同事分值收集!B:T,19,0)</f>
        <v>150</v>
      </c>
      <c r="AD478" s="54">
        <f>VLOOKUP(F478,[9]毕教同事分值收集!B:V,21,0)</f>
        <v>0</v>
      </c>
      <c r="AE478" s="54">
        <f>VLOOKUP(F478,[9]毕教同事分值收集!B:Q,16,0)</f>
        <v>0</v>
      </c>
      <c r="AF478" s="54">
        <f>VLOOKUP(F478,[9]毕教同事分值收集!B:P,15,0)</f>
        <v>0</v>
      </c>
      <c r="AG478" s="54">
        <f>VLOOKUP(F478,[6]毕教同事分值收集!$B:$M,12,0)</f>
        <v>-20</v>
      </c>
      <c r="AH478" s="54">
        <v>0</v>
      </c>
      <c r="AI478" s="54">
        <v>0</v>
      </c>
      <c r="AJ478" s="54">
        <v>0</v>
      </c>
      <c r="AK478" s="54">
        <v>0</v>
      </c>
      <c r="AL478" s="54">
        <v>0</v>
      </c>
      <c r="AM478" s="58">
        <f t="shared" si="42"/>
        <v>800</v>
      </c>
      <c r="AN478" s="54" t="str">
        <f>VLOOKUP(H478,'[2]最终 公布版'!$F:$AL,33,0)</f>
        <v>内科</v>
      </c>
      <c r="AO478" s="59">
        <f>SUMPRODUCT(($AN$4:$AN$1113=AN478)*($AM$4:$AM$1113&gt;AM478))+1</f>
        <v>93</v>
      </c>
      <c r="AP478" s="11">
        <f>COUNTIF(AN:AN,AN478)</f>
        <v>268</v>
      </c>
      <c r="AQ478" s="60">
        <f t="shared" si="43"/>
        <v>0.347014925373134</v>
      </c>
      <c r="AR478" s="11">
        <f t="shared" si="44"/>
        <v>1.25</v>
      </c>
      <c r="AS478" s="61">
        <v>1200</v>
      </c>
      <c r="AT478" s="62">
        <f>VLOOKUP(F478,[9]毕教同事分值收集!B:Y,24,0)</f>
        <v>21</v>
      </c>
      <c r="AU478" s="63">
        <f t="shared" si="45"/>
        <v>1500</v>
      </c>
      <c r="AV478" s="63">
        <f t="shared" si="46"/>
        <v>1500</v>
      </c>
      <c r="AW478" s="63">
        <v>0</v>
      </c>
      <c r="AX478" s="63">
        <f t="shared" si="47"/>
        <v>1500</v>
      </c>
      <c r="AY478" s="65">
        <v>21</v>
      </c>
    </row>
    <row r="479" spans="1:51">
      <c r="A479" s="4"/>
      <c r="B479" s="4"/>
      <c r="C479" s="5" t="s">
        <v>157</v>
      </c>
      <c r="D479" s="6">
        <v>480</v>
      </c>
      <c r="E479" s="125" t="s">
        <v>642</v>
      </c>
      <c r="F479" s="8">
        <f>VLOOKUP(E479,[1]需科室上报名单!$A:$B,2,0)</f>
        <v>622017</v>
      </c>
      <c r="G479" s="6" t="s">
        <v>104</v>
      </c>
      <c r="H479" s="125" t="s">
        <v>552</v>
      </c>
      <c r="I479" s="8" t="str">
        <f>VLOOKUP(F479,[3]需科室上报名单!$B:$F,5,0)</f>
        <v>2022年</v>
      </c>
      <c r="J479" s="129"/>
      <c r="K479" s="6" t="s">
        <v>106</v>
      </c>
      <c r="L479" s="6">
        <v>0</v>
      </c>
      <c r="M479" s="6">
        <v>0</v>
      </c>
      <c r="N479" s="6">
        <v>0</v>
      </c>
      <c r="O479" s="6">
        <v>160</v>
      </c>
      <c r="P479" s="30">
        <v>0</v>
      </c>
      <c r="Q479" s="133">
        <v>0</v>
      </c>
      <c r="R479" s="133">
        <v>3</v>
      </c>
      <c r="S479" s="30">
        <v>0</v>
      </c>
      <c r="T479" s="30">
        <v>0</v>
      </c>
      <c r="U479" s="43">
        <v>60</v>
      </c>
      <c r="V479" s="44">
        <f>VLOOKUP(F479,[9]毕教同事分值收集!B:X,23,0)</f>
        <v>100</v>
      </c>
      <c r="W479" s="49">
        <v>10</v>
      </c>
      <c r="X479" s="49">
        <v>60</v>
      </c>
      <c r="Y479" s="49">
        <v>30</v>
      </c>
      <c r="Z479" s="49">
        <v>30</v>
      </c>
      <c r="AA479" s="53">
        <v>0</v>
      </c>
      <c r="AB479" s="54">
        <f>VLOOKUP(F479,[9]毕教同事分值收集!B:R,17,0)</f>
        <v>100</v>
      </c>
      <c r="AC479" s="54">
        <f>VLOOKUP(F479,[9]毕教同事分值收集!B:T,19,0)</f>
        <v>150</v>
      </c>
      <c r="AD479" s="54">
        <f>VLOOKUP(F479,[9]毕教同事分值收集!B:V,21,0)</f>
        <v>100</v>
      </c>
      <c r="AE479" s="54">
        <f>VLOOKUP(F479,[9]毕教同事分值收集!B:Q,16,0)</f>
        <v>0</v>
      </c>
      <c r="AF479" s="54">
        <f>VLOOKUP(F479,[9]毕教同事分值收集!B:P,15,0)</f>
        <v>20</v>
      </c>
      <c r="AG479" s="54">
        <f>VLOOKUP(F479,[6]毕教同事分值收集!$B:$M,12,0)</f>
        <v>-20</v>
      </c>
      <c r="AH479" s="54">
        <v>0</v>
      </c>
      <c r="AI479" s="54">
        <v>0</v>
      </c>
      <c r="AJ479" s="54">
        <v>0</v>
      </c>
      <c r="AK479" s="54">
        <v>0</v>
      </c>
      <c r="AL479" s="54">
        <v>0</v>
      </c>
      <c r="AM479" s="58">
        <f t="shared" si="42"/>
        <v>800</v>
      </c>
      <c r="AN479" s="54" t="str">
        <f>VLOOKUP(H479,'[2]最终 公布版'!$F:$AL,33,0)</f>
        <v>内科</v>
      </c>
      <c r="AO479" s="59">
        <f>SUMPRODUCT(($AN$4:$AN$1113=AN479)*($AM$4:$AM$1113&gt;AM479))+1</f>
        <v>93</v>
      </c>
      <c r="AP479" s="11">
        <f>COUNTIF(AN:AN,AN479)</f>
        <v>268</v>
      </c>
      <c r="AQ479" s="60">
        <f t="shared" si="43"/>
        <v>0.347014925373134</v>
      </c>
      <c r="AR479" s="11">
        <f t="shared" si="44"/>
        <v>1.25</v>
      </c>
      <c r="AS479" s="61">
        <v>1200</v>
      </c>
      <c r="AT479" s="62">
        <f>VLOOKUP(F479,[9]毕教同事分值收集!B:Y,24,0)</f>
        <v>21</v>
      </c>
      <c r="AU479" s="63">
        <f t="shared" si="45"/>
        <v>1500</v>
      </c>
      <c r="AV479" s="63">
        <f t="shared" si="46"/>
        <v>1500</v>
      </c>
      <c r="AW479" s="63">
        <v>0</v>
      </c>
      <c r="AX479" s="63">
        <f t="shared" si="47"/>
        <v>1500</v>
      </c>
      <c r="AY479" s="65">
        <v>21</v>
      </c>
    </row>
    <row r="480" spans="1:51">
      <c r="A480" s="4"/>
      <c r="B480" s="4"/>
      <c r="C480" s="5" t="s">
        <v>318</v>
      </c>
      <c r="D480" s="6">
        <v>460</v>
      </c>
      <c r="E480" s="19" t="s">
        <v>643</v>
      </c>
      <c r="F480" s="8" t="str">
        <f>VLOOKUP(E480,[1]需科室上报名单!$A:$B,2,0)</f>
        <v>7AM161</v>
      </c>
      <c r="G480" s="6" t="str">
        <f>VLOOKUP(F480,[3]需科室上报名单!$B:$I,8,0)</f>
        <v>规培研究生</v>
      </c>
      <c r="H480" s="8" t="str">
        <f>VLOOKUP(F480,[3]需科室上报名单!$B:$D,3,0)</f>
        <v>内科</v>
      </c>
      <c r="I480" s="8" t="str">
        <f>VLOOKUP(F480,[3]需科室上报名单!$B:$F,5,0)</f>
        <v>2021年</v>
      </c>
      <c r="J480" s="31"/>
      <c r="K480" s="6" t="s">
        <v>106</v>
      </c>
      <c r="L480" s="6">
        <v>0</v>
      </c>
      <c r="M480" s="6">
        <v>0</v>
      </c>
      <c r="N480" s="6">
        <v>0</v>
      </c>
      <c r="O480" s="6">
        <v>160</v>
      </c>
      <c r="P480" s="30">
        <v>0</v>
      </c>
      <c r="Q480" s="101">
        <v>3</v>
      </c>
      <c r="R480" s="101">
        <v>1</v>
      </c>
      <c r="S480" s="101">
        <v>0</v>
      </c>
      <c r="T480" s="101">
        <v>1</v>
      </c>
      <c r="U480" s="43">
        <v>105</v>
      </c>
      <c r="V480" s="44">
        <f>VLOOKUP(F480,[9]毕教同事分值收集!B:X,23,0)</f>
        <v>100</v>
      </c>
      <c r="W480" s="44">
        <v>10</v>
      </c>
      <c r="X480" s="44">
        <v>20</v>
      </c>
      <c r="Y480" s="44">
        <v>60</v>
      </c>
      <c r="Z480" s="44">
        <v>30</v>
      </c>
      <c r="AA480" s="44">
        <v>20</v>
      </c>
      <c r="AB480" s="54">
        <f>VLOOKUP(F480,[9]毕教同事分值收集!B:R,17,0)</f>
        <v>100</v>
      </c>
      <c r="AC480" s="54">
        <f>VLOOKUP(F480,[9]毕教同事分值收集!B:T,19,0)</f>
        <v>150</v>
      </c>
      <c r="AD480" s="54">
        <f>VLOOKUP(F480,[9]毕教同事分值收集!B:V,21,0)</f>
        <v>100</v>
      </c>
      <c r="AE480" s="54">
        <f>VLOOKUP(F480,[9]毕教同事分值收集!B:Q,16,0)</f>
        <v>0</v>
      </c>
      <c r="AF480" s="54">
        <f>VLOOKUP(F480,[9]毕教同事分值收集!B:P,15,0)</f>
        <v>0</v>
      </c>
      <c r="AG480" s="54">
        <f>VLOOKUP(F480,[6]毕教同事分值收集!$B:$M,12,0)</f>
        <v>-60</v>
      </c>
      <c r="AH480" s="54">
        <v>0</v>
      </c>
      <c r="AI480" s="54">
        <v>0</v>
      </c>
      <c r="AJ480" s="54">
        <v>0</v>
      </c>
      <c r="AK480" s="54">
        <v>0</v>
      </c>
      <c r="AL480" s="54">
        <v>0</v>
      </c>
      <c r="AM480" s="58">
        <f t="shared" si="42"/>
        <v>795</v>
      </c>
      <c r="AN480" s="54" t="str">
        <f>VLOOKUP(H480,'[2]最终 公布版'!$F:$AL,33,0)</f>
        <v>内科</v>
      </c>
      <c r="AO480" s="59">
        <f>SUMPRODUCT(($AN$4:$AN$1113=AN480)*($AM$4:$AM$1113&gt;AM480))+1</f>
        <v>97</v>
      </c>
      <c r="AP480" s="11">
        <f>COUNTIF(AN:AN,AN480)</f>
        <v>268</v>
      </c>
      <c r="AQ480" s="60">
        <f t="shared" si="43"/>
        <v>0.361940298507463</v>
      </c>
      <c r="AR480" s="11">
        <f t="shared" si="44"/>
        <v>1.25</v>
      </c>
      <c r="AS480" s="61">
        <v>1200</v>
      </c>
      <c r="AT480" s="62">
        <f>VLOOKUP(F480,[9]毕教同事分值收集!B:Y,24,0)</f>
        <v>21</v>
      </c>
      <c r="AU480" s="63">
        <f t="shared" si="45"/>
        <v>1500</v>
      </c>
      <c r="AV480" s="63">
        <f t="shared" si="46"/>
        <v>1500</v>
      </c>
      <c r="AW480" s="63">
        <v>0</v>
      </c>
      <c r="AX480" s="63">
        <f t="shared" si="47"/>
        <v>1500</v>
      </c>
      <c r="AY480" s="65">
        <v>21</v>
      </c>
    </row>
    <row r="481" ht="16.5" spans="1:51">
      <c r="A481" s="4"/>
      <c r="B481" s="4"/>
      <c r="C481" s="5" t="s">
        <v>336</v>
      </c>
      <c r="D481" s="6">
        <v>481</v>
      </c>
      <c r="E481" s="106" t="s">
        <v>644</v>
      </c>
      <c r="F481" s="8">
        <f>VLOOKUP(E481,[1]需科室上报名单!$A:$B,2,0)</f>
        <v>120021</v>
      </c>
      <c r="G481" s="6" t="s">
        <v>104</v>
      </c>
      <c r="H481" s="8" t="str">
        <f>VLOOKUP(F481,[3]需科室上报名单!$B:$D,3,0)</f>
        <v>内科</v>
      </c>
      <c r="I481" s="8" t="str">
        <f>VLOOKUP(F481,[3]需科室上报名单!$B:$F,5,0)</f>
        <v>2020年</v>
      </c>
      <c r="J481" s="29"/>
      <c r="K481" s="6" t="s">
        <v>106</v>
      </c>
      <c r="L481" s="6">
        <v>0</v>
      </c>
      <c r="M481" s="6">
        <v>0</v>
      </c>
      <c r="N481" s="6">
        <v>0</v>
      </c>
      <c r="O481" s="6">
        <v>160</v>
      </c>
      <c r="P481" s="30">
        <v>0</v>
      </c>
      <c r="Q481" s="30">
        <v>2</v>
      </c>
      <c r="R481" s="30">
        <v>1</v>
      </c>
      <c r="S481" s="30">
        <v>1</v>
      </c>
      <c r="T481" s="30">
        <v>0</v>
      </c>
      <c r="U481" s="43">
        <v>85</v>
      </c>
      <c r="V481" s="44">
        <f>VLOOKUP(F481,[9]毕教同事分值收集!B:X,23,0)</f>
        <v>100</v>
      </c>
      <c r="W481" s="44">
        <v>10</v>
      </c>
      <c r="X481" s="44">
        <v>80</v>
      </c>
      <c r="Y481" s="44">
        <v>30</v>
      </c>
      <c r="Z481" s="44">
        <v>0</v>
      </c>
      <c r="AA481" s="53">
        <v>0</v>
      </c>
      <c r="AB481" s="54">
        <f>VLOOKUP(F481,[9]毕教同事分值收集!B:R,17,0)</f>
        <v>100</v>
      </c>
      <c r="AC481" s="54">
        <f>VLOOKUP(F481,[9]毕教同事分值收集!B:T,19,0)</f>
        <v>150</v>
      </c>
      <c r="AD481" s="54">
        <f>VLOOKUP(F481,[9]毕教同事分值收集!B:V,21,0)</f>
        <v>100</v>
      </c>
      <c r="AE481" s="54">
        <f>VLOOKUP(F481,[9]毕教同事分值收集!B:Q,16,0)</f>
        <v>0</v>
      </c>
      <c r="AF481" s="54">
        <f>VLOOKUP(F481,[9]毕教同事分值收集!B:P,15,0)</f>
        <v>0</v>
      </c>
      <c r="AG481" s="54">
        <f>VLOOKUP(F481,[6]毕教同事分值收集!$B:$M,12,0)</f>
        <v>-20</v>
      </c>
      <c r="AH481" s="54">
        <v>0</v>
      </c>
      <c r="AI481" s="54">
        <v>0</v>
      </c>
      <c r="AJ481" s="54">
        <v>0</v>
      </c>
      <c r="AK481" s="54">
        <v>0</v>
      </c>
      <c r="AL481" s="54">
        <v>0</v>
      </c>
      <c r="AM481" s="58">
        <f t="shared" si="42"/>
        <v>795</v>
      </c>
      <c r="AN481" s="54" t="str">
        <f>VLOOKUP(H481,'[2]最终 公布版'!$F:$AL,33,0)</f>
        <v>内科</v>
      </c>
      <c r="AO481" s="59">
        <f>SUMPRODUCT(($AN$4:$AN$1113=AN481)*($AM$4:$AM$1113&gt;AM481))+1</f>
        <v>97</v>
      </c>
      <c r="AP481" s="11">
        <f>COUNTIF(AN:AN,AN481)</f>
        <v>268</v>
      </c>
      <c r="AQ481" s="60">
        <f t="shared" si="43"/>
        <v>0.361940298507463</v>
      </c>
      <c r="AR481" s="11">
        <f t="shared" si="44"/>
        <v>1.25</v>
      </c>
      <c r="AS481" s="61">
        <v>1200</v>
      </c>
      <c r="AT481" s="62">
        <f>VLOOKUP(F481,[9]毕教同事分值收集!B:Y,24,0)</f>
        <v>21</v>
      </c>
      <c r="AU481" s="63">
        <f t="shared" si="45"/>
        <v>1500</v>
      </c>
      <c r="AV481" s="63">
        <f t="shared" si="46"/>
        <v>1500</v>
      </c>
      <c r="AW481" s="63">
        <v>0</v>
      </c>
      <c r="AX481" s="63">
        <f t="shared" si="47"/>
        <v>1500</v>
      </c>
      <c r="AY481" s="65">
        <v>21</v>
      </c>
    </row>
    <row r="482" spans="1:51">
      <c r="A482" s="4"/>
      <c r="B482" s="4"/>
      <c r="C482" s="5" t="s">
        <v>157</v>
      </c>
      <c r="D482" s="6">
        <v>464</v>
      </c>
      <c r="E482" s="20" t="s">
        <v>645</v>
      </c>
      <c r="F482" s="8" t="str">
        <f>VLOOKUP(E482,[1]需科室上报名单!$A:$B,2,0)</f>
        <v>7AM407</v>
      </c>
      <c r="G482" s="6" t="str">
        <f>VLOOKUP(F482,[3]需科室上报名单!$B:$I,8,0)</f>
        <v>规培研究生</v>
      </c>
      <c r="H482" s="8" t="str">
        <f>VLOOKUP(F482,[3]需科室上报名单!$B:$D,3,0)</f>
        <v>内科</v>
      </c>
      <c r="I482" s="8" t="str">
        <f>VLOOKUP(F482,[3]需科室上报名单!$B:$F,5,0)</f>
        <v>2021年</v>
      </c>
      <c r="J482" s="35"/>
      <c r="K482" s="6" t="s">
        <v>106</v>
      </c>
      <c r="L482" s="6">
        <v>0</v>
      </c>
      <c r="M482" s="6">
        <v>0</v>
      </c>
      <c r="N482" s="6">
        <v>0</v>
      </c>
      <c r="O482" s="6">
        <v>160</v>
      </c>
      <c r="P482" s="30">
        <v>0</v>
      </c>
      <c r="Q482" s="48">
        <v>1</v>
      </c>
      <c r="R482" s="48">
        <v>3</v>
      </c>
      <c r="S482" s="30">
        <v>0</v>
      </c>
      <c r="T482" s="30">
        <v>0</v>
      </c>
      <c r="U482" s="43">
        <v>80</v>
      </c>
      <c r="V482" s="44">
        <f>VLOOKUP(F482,[9]毕教同事分值收集!B:X,23,0)</f>
        <v>100</v>
      </c>
      <c r="W482" s="49">
        <v>10</v>
      </c>
      <c r="X482" s="49">
        <v>60</v>
      </c>
      <c r="Y482" s="49">
        <v>30</v>
      </c>
      <c r="Z482" s="49">
        <v>60</v>
      </c>
      <c r="AA482" s="53">
        <v>0</v>
      </c>
      <c r="AB482" s="54">
        <f>VLOOKUP(F482,[9]毕教同事分值收集!B:R,17,0)</f>
        <v>100</v>
      </c>
      <c r="AC482" s="54">
        <f>VLOOKUP(F482,[9]毕教同事分值收集!B:T,19,0)</f>
        <v>150</v>
      </c>
      <c r="AD482" s="54">
        <f>VLOOKUP(F482,[9]毕教同事分值收集!B:V,21,0)</f>
        <v>100</v>
      </c>
      <c r="AE482" s="54">
        <f>VLOOKUP(F482,[9]毕教同事分值收集!B:Q,16,0)</f>
        <v>0</v>
      </c>
      <c r="AF482" s="54">
        <f>VLOOKUP(F482,[9]毕教同事分值收集!B:P,15,0)</f>
        <v>0</v>
      </c>
      <c r="AG482" s="54">
        <f>VLOOKUP(F482,[6]毕教同事分值收集!$B:$M,12,0)</f>
        <v>-60</v>
      </c>
      <c r="AH482" s="54">
        <v>0</v>
      </c>
      <c r="AI482" s="54">
        <v>0</v>
      </c>
      <c r="AJ482" s="54">
        <v>0</v>
      </c>
      <c r="AK482" s="54">
        <v>0</v>
      </c>
      <c r="AL482" s="54">
        <v>0</v>
      </c>
      <c r="AM482" s="58">
        <f t="shared" si="42"/>
        <v>790</v>
      </c>
      <c r="AN482" s="54" t="str">
        <f>VLOOKUP(H482,'[2]最终 公布版'!$F:$AL,33,0)</f>
        <v>内科</v>
      </c>
      <c r="AO482" s="59">
        <f>SUMPRODUCT(($AN$4:$AN$1113=AN482)*($AM$4:$AM$1113&gt;AM482))+1</f>
        <v>99</v>
      </c>
      <c r="AP482" s="11">
        <f>COUNTIF(AN:AN,AN482)</f>
        <v>268</v>
      </c>
      <c r="AQ482" s="60">
        <f t="shared" si="43"/>
        <v>0.369402985074627</v>
      </c>
      <c r="AR482" s="11">
        <f t="shared" si="44"/>
        <v>1.25</v>
      </c>
      <c r="AS482" s="61">
        <v>1200</v>
      </c>
      <c r="AT482" s="62">
        <f>VLOOKUP(F482,[9]毕教同事分值收集!B:Y,24,0)</f>
        <v>21</v>
      </c>
      <c r="AU482" s="63">
        <f t="shared" si="45"/>
        <v>1500</v>
      </c>
      <c r="AV482" s="63">
        <f t="shared" si="46"/>
        <v>1500</v>
      </c>
      <c r="AW482" s="63">
        <v>0</v>
      </c>
      <c r="AX482" s="63">
        <f t="shared" si="47"/>
        <v>1500</v>
      </c>
      <c r="AY482" s="65">
        <v>21</v>
      </c>
    </row>
    <row r="483" spans="1:51">
      <c r="A483" s="4"/>
      <c r="B483" s="4"/>
      <c r="C483" s="5" t="s">
        <v>646</v>
      </c>
      <c r="D483" s="6">
        <v>490</v>
      </c>
      <c r="E483" s="11" t="s">
        <v>647</v>
      </c>
      <c r="F483" s="8" t="str">
        <f>VLOOKUP(E483,[1]需科室上报名单!$A:$B,2,0)</f>
        <v>7AM185</v>
      </c>
      <c r="G483" s="6" t="str">
        <f>VLOOKUP(F483,[3]需科室上报名单!$B:$I,8,0)</f>
        <v>规培研究生</v>
      </c>
      <c r="H483" s="8" t="str">
        <f>VLOOKUP(F483,[3]需科室上报名单!$B:$D,3,0)</f>
        <v>内科</v>
      </c>
      <c r="I483" s="8" t="str">
        <f>VLOOKUP(F483,[3]需科室上报名单!$B:$F,5,0)</f>
        <v>2021年</v>
      </c>
      <c r="J483" s="31"/>
      <c r="K483" s="6" t="s">
        <v>106</v>
      </c>
      <c r="L483" s="6">
        <v>0</v>
      </c>
      <c r="M483" s="6">
        <v>0</v>
      </c>
      <c r="N483" s="6">
        <v>0</v>
      </c>
      <c r="O483" s="6">
        <v>160</v>
      </c>
      <c r="P483" s="30">
        <v>0</v>
      </c>
      <c r="Q483" s="30">
        <v>1</v>
      </c>
      <c r="R483" s="30">
        <v>1</v>
      </c>
      <c r="S483" s="30">
        <v>0</v>
      </c>
      <c r="T483" s="30">
        <v>0</v>
      </c>
      <c r="U483" s="6">
        <v>40</v>
      </c>
      <c r="V483" s="44">
        <f>VLOOKUP(F483,[9]毕教同事分值收集!B:X,23,0)</f>
        <v>100</v>
      </c>
      <c r="W483" s="44">
        <v>10</v>
      </c>
      <c r="X483" s="44">
        <v>40</v>
      </c>
      <c r="Y483" s="44">
        <v>30</v>
      </c>
      <c r="Z483" s="44">
        <v>60</v>
      </c>
      <c r="AA483" s="53">
        <v>0</v>
      </c>
      <c r="AB483" s="54">
        <f>VLOOKUP(F483,[9]毕教同事分值收集!B:R,17,0)</f>
        <v>100</v>
      </c>
      <c r="AC483" s="54">
        <f>VLOOKUP(F483,[9]毕教同事分值收集!B:T,19,0)</f>
        <v>150</v>
      </c>
      <c r="AD483" s="54">
        <f>VLOOKUP(F483,[9]毕教同事分值收集!B:V,21,0)</f>
        <v>100</v>
      </c>
      <c r="AE483" s="54">
        <f>VLOOKUP(F483,[9]毕教同事分值收集!B:Q,16,0)</f>
        <v>0</v>
      </c>
      <c r="AF483" s="54">
        <f>VLOOKUP(F483,[9]毕教同事分值收集!B:P,15,0)</f>
        <v>0</v>
      </c>
      <c r="AG483" s="54">
        <f>VLOOKUP(F483,[6]毕教同事分值收集!$B:$M,12,0)</f>
        <v>0</v>
      </c>
      <c r="AH483" s="54">
        <v>0</v>
      </c>
      <c r="AI483" s="54">
        <v>0</v>
      </c>
      <c r="AJ483" s="54">
        <v>0</v>
      </c>
      <c r="AK483" s="54">
        <v>0</v>
      </c>
      <c r="AL483" s="54">
        <v>0</v>
      </c>
      <c r="AM483" s="58">
        <f t="shared" si="42"/>
        <v>790</v>
      </c>
      <c r="AN483" s="54" t="str">
        <f>VLOOKUP(H483,'[2]最终 公布版'!$F:$AL,33,0)</f>
        <v>内科</v>
      </c>
      <c r="AO483" s="59">
        <f>SUMPRODUCT(($AN$4:$AN$1113=AN483)*($AM$4:$AM$1113&gt;AM483))+1</f>
        <v>99</v>
      </c>
      <c r="AP483" s="11">
        <f>COUNTIF(AN:AN,AN483)</f>
        <v>268</v>
      </c>
      <c r="AQ483" s="60">
        <f t="shared" si="43"/>
        <v>0.369402985074627</v>
      </c>
      <c r="AR483" s="11">
        <f t="shared" si="44"/>
        <v>1.25</v>
      </c>
      <c r="AS483" s="61">
        <v>1200</v>
      </c>
      <c r="AT483" s="62">
        <f>VLOOKUP(F483,[9]毕教同事分值收集!B:Y,24,0)</f>
        <v>21</v>
      </c>
      <c r="AU483" s="63">
        <f t="shared" si="45"/>
        <v>1500</v>
      </c>
      <c r="AV483" s="63">
        <f t="shared" si="46"/>
        <v>1500</v>
      </c>
      <c r="AW483" s="63">
        <v>0</v>
      </c>
      <c r="AX483" s="63">
        <f t="shared" si="47"/>
        <v>1500</v>
      </c>
      <c r="AY483" s="65">
        <v>21</v>
      </c>
    </row>
    <row r="484" spans="1:51">
      <c r="A484" s="4"/>
      <c r="B484" s="4"/>
      <c r="C484" s="5" t="s">
        <v>637</v>
      </c>
      <c r="D484" s="6">
        <v>491</v>
      </c>
      <c r="E484" s="15" t="s">
        <v>648</v>
      </c>
      <c r="F484" s="8" t="str">
        <f>VLOOKUP(E484,[1]需科室上报名单!$A:$B,2,0)</f>
        <v>7AK226</v>
      </c>
      <c r="G484" s="6" t="str">
        <f>VLOOKUP(F484,[3]需科室上报名单!$B:$I,8,0)</f>
        <v>规培研究生</v>
      </c>
      <c r="H484" s="8" t="str">
        <f>VLOOKUP(F484,[3]需科室上报名单!$B:$D,3,0)</f>
        <v>内科</v>
      </c>
      <c r="I484" s="8" t="str">
        <f>VLOOKUP(F484,[3]需科室上报名单!$B:$F,5,0)</f>
        <v>2020年</v>
      </c>
      <c r="J484" s="19"/>
      <c r="K484" s="128" t="s">
        <v>106</v>
      </c>
      <c r="L484" s="7" t="s">
        <v>408</v>
      </c>
      <c r="M484" s="6">
        <v>0</v>
      </c>
      <c r="N484" s="6">
        <v>0</v>
      </c>
      <c r="O484" s="30">
        <v>160</v>
      </c>
      <c r="P484" s="30">
        <v>0</v>
      </c>
      <c r="Q484" s="30">
        <v>2</v>
      </c>
      <c r="R484" s="30">
        <v>1</v>
      </c>
      <c r="S484" s="30">
        <v>0</v>
      </c>
      <c r="T484" s="30">
        <v>0</v>
      </c>
      <c r="U484" s="43">
        <v>60</v>
      </c>
      <c r="V484" s="44">
        <f>VLOOKUP(F484,[9]毕教同事分值收集!B:X,23,0)</f>
        <v>100</v>
      </c>
      <c r="W484" s="44">
        <v>0</v>
      </c>
      <c r="X484" s="44">
        <v>0</v>
      </c>
      <c r="Y484" s="44">
        <v>90</v>
      </c>
      <c r="Z484" s="44">
        <v>30</v>
      </c>
      <c r="AA484" s="53">
        <v>0</v>
      </c>
      <c r="AB484" s="54">
        <f>VLOOKUP(F484,[9]毕教同事分值收集!B:R,17,0)</f>
        <v>100</v>
      </c>
      <c r="AC484" s="54">
        <f>VLOOKUP(F484,[9]毕教同事分值收集!B:T,19,0)</f>
        <v>150</v>
      </c>
      <c r="AD484" s="54">
        <f>VLOOKUP(F484,[9]毕教同事分值收集!B:V,21,0)</f>
        <v>100</v>
      </c>
      <c r="AE484" s="54">
        <f>VLOOKUP(F484,[9]毕教同事分值收集!B:Q,16,0)</f>
        <v>0</v>
      </c>
      <c r="AF484" s="54">
        <f>VLOOKUP(F484,[9]毕教同事分值收集!B:P,15,0)</f>
        <v>0</v>
      </c>
      <c r="AG484" s="54">
        <f>VLOOKUP(F484,[6]毕教同事分值收集!$B:$M,12,0)</f>
        <v>0</v>
      </c>
      <c r="AH484" s="54">
        <v>0</v>
      </c>
      <c r="AI484" s="54">
        <v>0</v>
      </c>
      <c r="AJ484" s="54">
        <v>0</v>
      </c>
      <c r="AK484" s="54">
        <v>0</v>
      </c>
      <c r="AL484" s="54">
        <v>0</v>
      </c>
      <c r="AM484" s="58">
        <f t="shared" si="42"/>
        <v>790</v>
      </c>
      <c r="AN484" s="54" t="str">
        <f>VLOOKUP(H484,'[2]最终 公布版'!$F:$AL,33,0)</f>
        <v>内科</v>
      </c>
      <c r="AO484" s="59">
        <f>SUMPRODUCT(($AN$4:$AN$1113=AN484)*($AM$4:$AM$1113&gt;AM484))+1</f>
        <v>99</v>
      </c>
      <c r="AP484" s="11">
        <f>COUNTIF(AN:AN,AN484)</f>
        <v>268</v>
      </c>
      <c r="AQ484" s="60">
        <f t="shared" si="43"/>
        <v>0.369402985074627</v>
      </c>
      <c r="AR484" s="11">
        <f t="shared" si="44"/>
        <v>1.25</v>
      </c>
      <c r="AS484" s="61">
        <v>1200</v>
      </c>
      <c r="AT484" s="62">
        <f>VLOOKUP(F484,[9]毕教同事分值收集!B:Y,24,0)</f>
        <v>21</v>
      </c>
      <c r="AU484" s="63">
        <f t="shared" si="45"/>
        <v>1500</v>
      </c>
      <c r="AV484" s="63">
        <f t="shared" si="46"/>
        <v>1500</v>
      </c>
      <c r="AW484" s="63">
        <v>0</v>
      </c>
      <c r="AX484" s="63">
        <f t="shared" si="47"/>
        <v>1500</v>
      </c>
      <c r="AY484" s="65">
        <v>21</v>
      </c>
    </row>
    <row r="485" spans="1:51">
      <c r="A485" s="4"/>
      <c r="B485" s="4"/>
      <c r="C485" s="5" t="s">
        <v>573</v>
      </c>
      <c r="D485" s="6">
        <v>492</v>
      </c>
      <c r="E485" s="7" t="s">
        <v>649</v>
      </c>
      <c r="F485" s="8">
        <f>VLOOKUP(E485,[1]需科室上报名单!$A:$B,2,0)</f>
        <v>621008</v>
      </c>
      <c r="G485" s="6" t="s">
        <v>104</v>
      </c>
      <c r="H485" s="9" t="s">
        <v>552</v>
      </c>
      <c r="I485" s="8" t="str">
        <f>VLOOKUP(F485,[3]需科室上报名单!$B:$F,5,0)</f>
        <v>2021年</v>
      </c>
      <c r="J485" s="29"/>
      <c r="K485" s="6" t="s">
        <v>106</v>
      </c>
      <c r="L485" s="6">
        <v>0</v>
      </c>
      <c r="M485" s="6">
        <v>0</v>
      </c>
      <c r="N485" s="6">
        <v>0</v>
      </c>
      <c r="O485" s="6">
        <v>160</v>
      </c>
      <c r="P485" s="30">
        <v>0</v>
      </c>
      <c r="Q485" s="30">
        <v>5</v>
      </c>
      <c r="R485" s="30">
        <v>2</v>
      </c>
      <c r="S485" s="30">
        <v>0</v>
      </c>
      <c r="T485" s="30">
        <v>0</v>
      </c>
      <c r="U485" s="43">
        <v>140</v>
      </c>
      <c r="V485" s="44">
        <f>VLOOKUP(F485,[9]毕教同事分值收集!B:X,23,0)</f>
        <v>100</v>
      </c>
      <c r="W485" s="44">
        <f>VLOOKUP(E485,[4]肿瘤内科!$B:$H,7,0)</f>
        <v>10</v>
      </c>
      <c r="X485" s="44">
        <f>VLOOKUP(E485,[4]肿瘤内科!$B:$J,9,0)</f>
        <v>0</v>
      </c>
      <c r="Y485" s="44">
        <f>VLOOKUP(E485,[4]肿瘤内科!$B:$F,3,0)</f>
        <v>0</v>
      </c>
      <c r="Z485" s="44">
        <f>VLOOKUP(E485,[4]肿瘤内科!$B:$F,5,0)</f>
        <v>30</v>
      </c>
      <c r="AA485" s="53">
        <v>0</v>
      </c>
      <c r="AB485" s="54">
        <f>VLOOKUP(F485,[9]毕教同事分值收集!B:R,17,0)</f>
        <v>100</v>
      </c>
      <c r="AC485" s="54">
        <f>VLOOKUP(F485,[9]毕教同事分值收集!B:T,19,0)</f>
        <v>150</v>
      </c>
      <c r="AD485" s="54">
        <f>VLOOKUP(F485,[9]毕教同事分值收集!B:V,21,0)</f>
        <v>100</v>
      </c>
      <c r="AE485" s="54">
        <f>VLOOKUP(F485,[9]毕教同事分值收集!B:Q,16,0)</f>
        <v>0</v>
      </c>
      <c r="AF485" s="54">
        <f>VLOOKUP(F485,[9]毕教同事分值收集!B:P,15,0)</f>
        <v>0</v>
      </c>
      <c r="AG485" s="54">
        <f>VLOOKUP(F485,[6]毕教同事分值收集!$B:$M,12,0)</f>
        <v>0</v>
      </c>
      <c r="AH485" s="54">
        <v>0</v>
      </c>
      <c r="AI485" s="54">
        <v>0</v>
      </c>
      <c r="AJ485" s="54">
        <v>0</v>
      </c>
      <c r="AK485" s="54">
        <v>0</v>
      </c>
      <c r="AL485" s="54">
        <v>0</v>
      </c>
      <c r="AM485" s="58">
        <f t="shared" si="42"/>
        <v>790</v>
      </c>
      <c r="AN485" s="54" t="str">
        <f>VLOOKUP(H485,'[2]最终 公布版'!$F:$AL,33,0)</f>
        <v>内科</v>
      </c>
      <c r="AO485" s="59">
        <f>SUMPRODUCT(($AN$4:$AN$1113=AN485)*($AM$4:$AM$1113&gt;AM485))+1</f>
        <v>99</v>
      </c>
      <c r="AP485" s="11">
        <f>COUNTIF(AN:AN,AN485)</f>
        <v>268</v>
      </c>
      <c r="AQ485" s="60">
        <f t="shared" si="43"/>
        <v>0.369402985074627</v>
      </c>
      <c r="AR485" s="11">
        <f t="shared" si="44"/>
        <v>1.25</v>
      </c>
      <c r="AS485" s="61">
        <v>1200</v>
      </c>
      <c r="AT485" s="62">
        <f>VLOOKUP(F485,[9]毕教同事分值收集!B:Y,24,0)</f>
        <v>21</v>
      </c>
      <c r="AU485" s="63">
        <f t="shared" si="45"/>
        <v>1500</v>
      </c>
      <c r="AV485" s="63">
        <f t="shared" si="46"/>
        <v>1500</v>
      </c>
      <c r="AW485" s="63">
        <v>0</v>
      </c>
      <c r="AX485" s="63">
        <f t="shared" si="47"/>
        <v>1500</v>
      </c>
      <c r="AY485" s="65">
        <v>21</v>
      </c>
    </row>
    <row r="486" spans="1:51">
      <c r="A486" s="4"/>
      <c r="B486" s="4"/>
      <c r="C486" s="91" t="s">
        <v>322</v>
      </c>
      <c r="D486" s="6">
        <v>493</v>
      </c>
      <c r="E486" s="11" t="s">
        <v>650</v>
      </c>
      <c r="F486" s="8" t="str">
        <f>VLOOKUP(E486,[1]需科室上报名单!$A:$B,2,0)</f>
        <v>7AM193</v>
      </c>
      <c r="G486" s="6" t="str">
        <f>VLOOKUP(F486,[3]需科室上报名单!$B:$I,8,0)</f>
        <v>规培研究生</v>
      </c>
      <c r="H486" s="11" t="s">
        <v>552</v>
      </c>
      <c r="I486" s="8" t="str">
        <f>VLOOKUP(F486,[3]需科室上报名单!$B:$F,5,0)</f>
        <v>2021年</v>
      </c>
      <c r="J486" s="29"/>
      <c r="K486" s="6" t="s">
        <v>106</v>
      </c>
      <c r="L486" s="6">
        <v>0</v>
      </c>
      <c r="M486" s="6">
        <v>0</v>
      </c>
      <c r="N486" s="6">
        <v>0</v>
      </c>
      <c r="O486" s="6">
        <v>120</v>
      </c>
      <c r="P486" s="30">
        <v>0</v>
      </c>
      <c r="Q486" s="30">
        <v>2</v>
      </c>
      <c r="R486" s="30">
        <v>0</v>
      </c>
      <c r="S486" s="30">
        <v>0</v>
      </c>
      <c r="T486" s="30">
        <v>0</v>
      </c>
      <c r="U486" s="43">
        <f>P486*50+Q486*20+R486*20+S486*25+T486*25</f>
        <v>40</v>
      </c>
      <c r="V486" s="44">
        <f>VLOOKUP(F486,[9]毕教同事分值收集!B:X,23,0)</f>
        <v>100</v>
      </c>
      <c r="W486" s="44">
        <v>0</v>
      </c>
      <c r="X486" s="44">
        <v>60</v>
      </c>
      <c r="Y486" s="44">
        <v>30</v>
      </c>
      <c r="Z486" s="44">
        <v>90</v>
      </c>
      <c r="AA486" s="53">
        <v>0</v>
      </c>
      <c r="AB486" s="54">
        <f>VLOOKUP(F486,[9]毕教同事分值收集!B:R,17,0)</f>
        <v>100</v>
      </c>
      <c r="AC486" s="54">
        <f>VLOOKUP(F486,[9]毕教同事分值收集!B:T,19,0)</f>
        <v>150</v>
      </c>
      <c r="AD486" s="54">
        <f>VLOOKUP(F486,[9]毕教同事分值收集!B:V,21,0)</f>
        <v>100</v>
      </c>
      <c r="AE486" s="54">
        <f>VLOOKUP(F486,[9]毕教同事分值收集!B:Q,16,0)</f>
        <v>0</v>
      </c>
      <c r="AF486" s="54">
        <f>VLOOKUP(F486,[9]毕教同事分值收集!B:P,15,0)</f>
        <v>0</v>
      </c>
      <c r="AG486" s="54">
        <f>VLOOKUP(F486,[6]毕教同事分值收集!$B:$M,12,0)</f>
        <v>0</v>
      </c>
      <c r="AH486" s="54">
        <v>0</v>
      </c>
      <c r="AI486" s="54">
        <v>0</v>
      </c>
      <c r="AJ486" s="54">
        <v>0</v>
      </c>
      <c r="AK486" s="54">
        <v>0</v>
      </c>
      <c r="AL486" s="54">
        <v>0</v>
      </c>
      <c r="AM486" s="58">
        <f t="shared" si="42"/>
        <v>790</v>
      </c>
      <c r="AN486" s="54" t="str">
        <f>VLOOKUP(H486,'[2]最终 公布版'!$F:$AL,33,0)</f>
        <v>内科</v>
      </c>
      <c r="AO486" s="59">
        <f>SUMPRODUCT(($AN$4:$AN$1113=AN486)*($AM$4:$AM$1113&gt;AM486))+1</f>
        <v>99</v>
      </c>
      <c r="AP486" s="11">
        <f>COUNTIF(AN:AN,AN486)</f>
        <v>268</v>
      </c>
      <c r="AQ486" s="60">
        <f t="shared" si="43"/>
        <v>0.369402985074627</v>
      </c>
      <c r="AR486" s="11">
        <f t="shared" si="44"/>
        <v>1.25</v>
      </c>
      <c r="AS486" s="61">
        <v>1200</v>
      </c>
      <c r="AT486" s="62">
        <f>VLOOKUP(F486,[9]毕教同事分值收集!B:Y,24,0)</f>
        <v>21</v>
      </c>
      <c r="AU486" s="63">
        <f t="shared" si="45"/>
        <v>1500</v>
      </c>
      <c r="AV486" s="63">
        <f t="shared" si="46"/>
        <v>1500</v>
      </c>
      <c r="AW486" s="63">
        <v>0</v>
      </c>
      <c r="AX486" s="63">
        <f t="shared" si="47"/>
        <v>1500</v>
      </c>
      <c r="AY486" s="65">
        <v>21</v>
      </c>
    </row>
    <row r="487" spans="1:51">
      <c r="A487" s="4"/>
      <c r="B487" s="4"/>
      <c r="C487" s="5" t="s">
        <v>110</v>
      </c>
      <c r="D487" s="6">
        <v>466</v>
      </c>
      <c r="E487" s="7" t="s">
        <v>651</v>
      </c>
      <c r="F487" s="8">
        <f>VLOOKUP(E487,[1]需科室上报名单!$A:$B,2,0)</f>
        <v>121009</v>
      </c>
      <c r="G487" s="6" t="s">
        <v>104</v>
      </c>
      <c r="H487" s="8" t="str">
        <f>VLOOKUP(F487,[3]需科室上报名单!$B:$D,3,0)</f>
        <v>内科</v>
      </c>
      <c r="I487" s="8" t="str">
        <f>VLOOKUP(F487,[3]需科室上报名单!$B:$F,5,0)</f>
        <v>2021年</v>
      </c>
      <c r="J487" s="31"/>
      <c r="K487" s="6" t="s">
        <v>106</v>
      </c>
      <c r="L487" s="6">
        <v>0</v>
      </c>
      <c r="M487" s="6">
        <v>0</v>
      </c>
      <c r="N487" s="6">
        <v>0</v>
      </c>
      <c r="O487" s="6">
        <v>160</v>
      </c>
      <c r="P487" s="30">
        <v>0</v>
      </c>
      <c r="Q487" s="30">
        <v>4</v>
      </c>
      <c r="R487" s="30">
        <v>4</v>
      </c>
      <c r="S487" s="30">
        <v>0</v>
      </c>
      <c r="T487" s="30">
        <v>1</v>
      </c>
      <c r="U487" s="43">
        <v>185</v>
      </c>
      <c r="V487" s="44">
        <f>VLOOKUP(F487,[9]毕教同事分值收集!B:X,23,0)</f>
        <v>100</v>
      </c>
      <c r="W487" s="44">
        <v>0</v>
      </c>
      <c r="X487" s="44">
        <v>20</v>
      </c>
      <c r="Y487" s="44">
        <v>30</v>
      </c>
      <c r="Z487" s="44">
        <v>0</v>
      </c>
      <c r="AA487" s="53">
        <v>0</v>
      </c>
      <c r="AB487" s="54">
        <f>VLOOKUP(F487,[9]毕教同事分值收集!B:R,17,0)</f>
        <v>100</v>
      </c>
      <c r="AC487" s="54">
        <f>VLOOKUP(F487,[9]毕教同事分值收集!B:T,19,0)</f>
        <v>150</v>
      </c>
      <c r="AD487" s="54">
        <f>VLOOKUP(F487,[9]毕教同事分值收集!B:V,21,0)</f>
        <v>100</v>
      </c>
      <c r="AE487" s="54">
        <f>VLOOKUP(F487,[9]毕教同事分值收集!B:Q,16,0)</f>
        <v>0</v>
      </c>
      <c r="AF487" s="54">
        <f>VLOOKUP(F487,[9]毕教同事分值收集!B:P,15,0)</f>
        <v>0</v>
      </c>
      <c r="AG487" s="54">
        <f>VLOOKUP(F487,[6]毕教同事分值收集!$B:$M,12,0)</f>
        <v>-60</v>
      </c>
      <c r="AH487" s="54">
        <v>0</v>
      </c>
      <c r="AI487" s="54">
        <v>0</v>
      </c>
      <c r="AJ487" s="54">
        <v>0</v>
      </c>
      <c r="AK487" s="54">
        <v>0</v>
      </c>
      <c r="AL487" s="54">
        <v>0</v>
      </c>
      <c r="AM487" s="58">
        <f t="shared" si="42"/>
        <v>785</v>
      </c>
      <c r="AN487" s="54" t="str">
        <f>VLOOKUP(H487,'[2]最终 公布版'!$F:$AL,33,0)</f>
        <v>内科</v>
      </c>
      <c r="AO487" s="59">
        <f>SUMPRODUCT(($AN$4:$AN$1113=AN487)*($AM$4:$AM$1113&gt;AM487))+1</f>
        <v>104</v>
      </c>
      <c r="AP487" s="11">
        <f>COUNTIF(AN:AN,AN487)</f>
        <v>268</v>
      </c>
      <c r="AQ487" s="60">
        <f t="shared" si="43"/>
        <v>0.388059701492537</v>
      </c>
      <c r="AR487" s="11">
        <f t="shared" si="44"/>
        <v>1.25</v>
      </c>
      <c r="AS487" s="61">
        <v>1200</v>
      </c>
      <c r="AT487" s="62">
        <f>VLOOKUP(F487,[9]毕教同事分值收集!B:Y,24,0)</f>
        <v>21</v>
      </c>
      <c r="AU487" s="63">
        <f t="shared" si="45"/>
        <v>1500</v>
      </c>
      <c r="AV487" s="63">
        <f t="shared" si="46"/>
        <v>1500</v>
      </c>
      <c r="AW487" s="63">
        <v>0</v>
      </c>
      <c r="AX487" s="63">
        <f t="shared" si="47"/>
        <v>1500</v>
      </c>
      <c r="AY487" s="65">
        <v>21</v>
      </c>
    </row>
    <row r="488" spans="1:51">
      <c r="A488" s="4"/>
      <c r="B488" s="4"/>
      <c r="C488" s="5" t="s">
        <v>120</v>
      </c>
      <c r="D488" s="6">
        <v>468</v>
      </c>
      <c r="E488" s="15" t="s">
        <v>652</v>
      </c>
      <c r="F488" s="8" t="str">
        <f>VLOOKUP(E488,[1]需科室上报名单!$A:$B,2,0)</f>
        <v>7AK234</v>
      </c>
      <c r="G488" s="6" t="str">
        <f>VLOOKUP(F488,[3]需科室上报名单!$B:$I,8,0)</f>
        <v>规培研究生</v>
      </c>
      <c r="H488" s="8" t="str">
        <f>VLOOKUP(F488,[3]需科室上报名单!$B:$D,3,0)</f>
        <v>内科</v>
      </c>
      <c r="I488" s="8" t="str">
        <f>VLOOKUP(F488,[3]需科室上报名单!$B:$F,5,0)</f>
        <v>2020年</v>
      </c>
      <c r="J488" s="31"/>
      <c r="K488" s="6" t="s">
        <v>106</v>
      </c>
      <c r="L488" s="6">
        <v>0</v>
      </c>
      <c r="M488" s="6">
        <v>0</v>
      </c>
      <c r="N488" s="6">
        <v>0</v>
      </c>
      <c r="O488" s="6">
        <v>160</v>
      </c>
      <c r="P488" s="30">
        <v>0</v>
      </c>
      <c r="Q488" s="45">
        <v>1</v>
      </c>
      <c r="R488" s="45">
        <v>1</v>
      </c>
      <c r="S488" s="45">
        <v>0</v>
      </c>
      <c r="T488" s="45">
        <v>0</v>
      </c>
      <c r="U488" s="43">
        <v>40</v>
      </c>
      <c r="V488" s="44">
        <f>VLOOKUP(F488,[9]毕教同事分值收集!B:X,23,0)</f>
        <v>100</v>
      </c>
      <c r="W488" s="44">
        <v>10</v>
      </c>
      <c r="X488" s="44">
        <v>0</v>
      </c>
      <c r="Y488" s="44">
        <v>90</v>
      </c>
      <c r="Z488" s="44">
        <v>90</v>
      </c>
      <c r="AA488" s="53">
        <v>0</v>
      </c>
      <c r="AB488" s="54">
        <f>VLOOKUP(F488,[9]毕教同事分值收集!B:R,17,0)</f>
        <v>100</v>
      </c>
      <c r="AC488" s="54">
        <f>VLOOKUP(F488,[9]毕教同事分值收集!B:T,19,0)</f>
        <v>150</v>
      </c>
      <c r="AD488" s="54">
        <f>VLOOKUP(F488,[9]毕教同事分值收集!B:V,21,0)</f>
        <v>100</v>
      </c>
      <c r="AE488" s="54">
        <f>VLOOKUP(F488,[9]毕教同事分值收集!B:Q,16,0)</f>
        <v>0</v>
      </c>
      <c r="AF488" s="54">
        <f>VLOOKUP(F488,[9]毕教同事分值收集!B:P,15,0)</f>
        <v>0</v>
      </c>
      <c r="AG488" s="54">
        <f>VLOOKUP(F488,[6]毕教同事分值收集!$B:$M,12,0)</f>
        <v>-60</v>
      </c>
      <c r="AH488" s="54">
        <v>0</v>
      </c>
      <c r="AI488" s="54">
        <v>0</v>
      </c>
      <c r="AJ488" s="54">
        <v>0</v>
      </c>
      <c r="AK488" s="54">
        <v>0</v>
      </c>
      <c r="AL488" s="54">
        <v>0</v>
      </c>
      <c r="AM488" s="58">
        <f t="shared" si="42"/>
        <v>780</v>
      </c>
      <c r="AN488" s="54" t="str">
        <f>VLOOKUP(H488,'[2]最终 公布版'!$F:$AL,33,0)</f>
        <v>内科</v>
      </c>
      <c r="AO488" s="59">
        <f>SUMPRODUCT(($AN$4:$AN$1113=AN488)*($AM$4:$AM$1113&gt;AM488))+1</f>
        <v>105</v>
      </c>
      <c r="AP488" s="11">
        <f>COUNTIF(AN:AN,AN488)</f>
        <v>268</v>
      </c>
      <c r="AQ488" s="60">
        <f t="shared" si="43"/>
        <v>0.391791044776119</v>
      </c>
      <c r="AR488" s="11">
        <f t="shared" si="44"/>
        <v>1.25</v>
      </c>
      <c r="AS488" s="61">
        <v>1200</v>
      </c>
      <c r="AT488" s="62">
        <f>VLOOKUP(F488,[9]毕教同事分值收集!B:Y,24,0)</f>
        <v>21</v>
      </c>
      <c r="AU488" s="63">
        <f t="shared" si="45"/>
        <v>1500</v>
      </c>
      <c r="AV488" s="63">
        <f t="shared" si="46"/>
        <v>1500</v>
      </c>
      <c r="AW488" s="63">
        <v>0</v>
      </c>
      <c r="AX488" s="63">
        <f t="shared" si="47"/>
        <v>1500</v>
      </c>
      <c r="AY488" s="65">
        <v>21</v>
      </c>
    </row>
    <row r="489" spans="1:51">
      <c r="A489" s="4"/>
      <c r="B489" s="4"/>
      <c r="C489" s="5" t="s">
        <v>318</v>
      </c>
      <c r="D489" s="6">
        <v>483</v>
      </c>
      <c r="E489" s="9" t="s">
        <v>653</v>
      </c>
      <c r="F489" s="8" t="str">
        <f>VLOOKUP(E489,[1]需科室上报名单!$A:$B,2,0)</f>
        <v>726L49</v>
      </c>
      <c r="G489" s="6" t="s">
        <v>104</v>
      </c>
      <c r="H489" s="8" t="str">
        <f>VLOOKUP(F489,[3]需科室上报名单!$B:$D,3,0)</f>
        <v>内科</v>
      </c>
      <c r="I489" s="8" t="str">
        <f>VLOOKUP(F489,[3]需科室上报名单!$B:$F,5,0)</f>
        <v>2020年</v>
      </c>
      <c r="J489" s="31"/>
      <c r="K489" s="6" t="s">
        <v>106</v>
      </c>
      <c r="L489" s="6">
        <v>0</v>
      </c>
      <c r="M489" s="6">
        <v>0</v>
      </c>
      <c r="N489" s="6">
        <v>0</v>
      </c>
      <c r="O489" s="6">
        <v>160</v>
      </c>
      <c r="P489" s="30">
        <v>0</v>
      </c>
      <c r="Q489" s="101">
        <v>5</v>
      </c>
      <c r="R489" s="101">
        <v>1</v>
      </c>
      <c r="S489" s="101">
        <v>0</v>
      </c>
      <c r="T489" s="101">
        <v>0</v>
      </c>
      <c r="U489" s="43">
        <v>120</v>
      </c>
      <c r="V489" s="44">
        <f>VLOOKUP(F489,[9]毕教同事分值收集!B:X,23,0)</f>
        <v>100</v>
      </c>
      <c r="W489" s="44">
        <v>10</v>
      </c>
      <c r="X489" s="44">
        <v>40</v>
      </c>
      <c r="Y489" s="44">
        <v>60</v>
      </c>
      <c r="Z489" s="44">
        <v>60</v>
      </c>
      <c r="AA489" s="44">
        <v>0</v>
      </c>
      <c r="AB489" s="54">
        <f>VLOOKUP(F489,[9]毕教同事分值收集!B:R,17,0)</f>
        <v>100</v>
      </c>
      <c r="AC489" s="54">
        <f>VLOOKUP(F489,[9]毕教同事分值收集!B:T,19,0)</f>
        <v>150</v>
      </c>
      <c r="AD489" s="54">
        <f>VLOOKUP(F489,[9]毕教同事分值收集!B:V,21,0)</f>
        <v>0</v>
      </c>
      <c r="AE489" s="54">
        <f>VLOOKUP(F489,[9]毕教同事分值收集!B:Q,16,0)</f>
        <v>0</v>
      </c>
      <c r="AF489" s="54">
        <f>VLOOKUP(F489,[9]毕教同事分值收集!B:P,15,0)</f>
        <v>0</v>
      </c>
      <c r="AG489" s="54">
        <f>VLOOKUP(F489,[6]毕教同事分值收集!$B:$M,12,0)</f>
        <v>-20</v>
      </c>
      <c r="AH489" s="54">
        <v>0</v>
      </c>
      <c r="AI489" s="54">
        <v>0</v>
      </c>
      <c r="AJ489" s="54">
        <v>0</v>
      </c>
      <c r="AK489" s="54">
        <v>0</v>
      </c>
      <c r="AL489" s="54">
        <v>0</v>
      </c>
      <c r="AM489" s="58">
        <f t="shared" si="42"/>
        <v>780</v>
      </c>
      <c r="AN489" s="54" t="str">
        <f>VLOOKUP(H489,'[2]最终 公布版'!$F:$AL,33,0)</f>
        <v>内科</v>
      </c>
      <c r="AO489" s="59">
        <f>SUMPRODUCT(($AN$4:$AN$1113=AN489)*($AM$4:$AM$1113&gt;AM489))+1</f>
        <v>105</v>
      </c>
      <c r="AP489" s="11">
        <f>COUNTIF(AN:AN,AN489)</f>
        <v>268</v>
      </c>
      <c r="AQ489" s="60">
        <f t="shared" si="43"/>
        <v>0.391791044776119</v>
      </c>
      <c r="AR489" s="11">
        <f t="shared" si="44"/>
        <v>1.25</v>
      </c>
      <c r="AS489" s="61">
        <v>1200</v>
      </c>
      <c r="AT489" s="62">
        <f>VLOOKUP(F489,[9]毕教同事分值收集!B:Y,24,0)</f>
        <v>21</v>
      </c>
      <c r="AU489" s="63">
        <f t="shared" si="45"/>
        <v>1500</v>
      </c>
      <c r="AV489" s="63">
        <f t="shared" si="46"/>
        <v>1500</v>
      </c>
      <c r="AW489" s="63">
        <v>0</v>
      </c>
      <c r="AX489" s="63">
        <f t="shared" si="47"/>
        <v>1500</v>
      </c>
      <c r="AY489" s="65">
        <v>21</v>
      </c>
    </row>
    <row r="490" spans="1:51">
      <c r="A490" s="4"/>
      <c r="B490" s="4"/>
      <c r="C490" s="5" t="s">
        <v>110</v>
      </c>
      <c r="D490" s="6">
        <v>485</v>
      </c>
      <c r="E490" s="19" t="s">
        <v>654</v>
      </c>
      <c r="F490" s="8" t="str">
        <f>VLOOKUP(E490,[1]需科室上报名单!$A:$B,2,0)</f>
        <v>7AM400</v>
      </c>
      <c r="G490" s="6" t="str">
        <f>VLOOKUP(F490,[3]需科室上报名单!$B:$I,8,0)</f>
        <v>规培研究生</v>
      </c>
      <c r="H490" s="8" t="str">
        <f>VLOOKUP(F490,[3]需科室上报名单!$B:$D,3,0)</f>
        <v>内科</v>
      </c>
      <c r="I490" s="8" t="str">
        <f>VLOOKUP(F490,[3]需科室上报名单!$B:$F,5,0)</f>
        <v>2021年</v>
      </c>
      <c r="J490" s="31"/>
      <c r="K490" s="6" t="s">
        <v>106</v>
      </c>
      <c r="L490" s="6">
        <v>0</v>
      </c>
      <c r="M490" s="6">
        <v>0</v>
      </c>
      <c r="N490" s="6">
        <v>0</v>
      </c>
      <c r="O490" s="6">
        <v>160</v>
      </c>
      <c r="P490" s="30">
        <v>0</v>
      </c>
      <c r="Q490" s="30">
        <v>3</v>
      </c>
      <c r="R490" s="30">
        <v>3</v>
      </c>
      <c r="S490" s="30">
        <v>0</v>
      </c>
      <c r="T490" s="30">
        <v>0</v>
      </c>
      <c r="U490" s="43">
        <v>120</v>
      </c>
      <c r="V490" s="44">
        <f>VLOOKUP(F490,[9]毕教同事分值收集!B:X,23,0)</f>
        <v>100</v>
      </c>
      <c r="W490" s="44">
        <v>10</v>
      </c>
      <c r="X490" s="44">
        <v>60</v>
      </c>
      <c r="Y490" s="44">
        <v>0</v>
      </c>
      <c r="Z490" s="44">
        <v>0</v>
      </c>
      <c r="AA490" s="53">
        <v>0</v>
      </c>
      <c r="AB490" s="54">
        <f>VLOOKUP(F490,[9]毕教同事分值收集!B:R,17,0)</f>
        <v>100</v>
      </c>
      <c r="AC490" s="54">
        <f>VLOOKUP(F490,[9]毕教同事分值收集!B:T,19,0)</f>
        <v>150</v>
      </c>
      <c r="AD490" s="54">
        <f>VLOOKUP(F490,[9]毕教同事分值收集!B:V,21,0)</f>
        <v>100</v>
      </c>
      <c r="AE490" s="54">
        <f>VLOOKUP(F490,[9]毕教同事分值收集!B:Q,16,0)</f>
        <v>0</v>
      </c>
      <c r="AF490" s="54">
        <f>VLOOKUP(F490,[9]毕教同事分值收集!B:P,15,0)</f>
        <v>0</v>
      </c>
      <c r="AG490" s="54">
        <f>VLOOKUP(F490,[6]毕教同事分值收集!$B:$M,12,0)</f>
        <v>-20</v>
      </c>
      <c r="AH490" s="54">
        <v>0</v>
      </c>
      <c r="AI490" s="54">
        <v>0</v>
      </c>
      <c r="AJ490" s="54">
        <v>0</v>
      </c>
      <c r="AK490" s="54">
        <v>0</v>
      </c>
      <c r="AL490" s="54">
        <v>0</v>
      </c>
      <c r="AM490" s="58">
        <f t="shared" ref="AM490:AM553" si="48">SUM(L490:O490,U490:AA490,AB490:AJ490)</f>
        <v>780</v>
      </c>
      <c r="AN490" s="54" t="str">
        <f>VLOOKUP(H490,'[2]最终 公布版'!$F:$AL,33,0)</f>
        <v>内科</v>
      </c>
      <c r="AO490" s="59">
        <f>SUMPRODUCT(($AN$4:$AN$1113=AN490)*($AM$4:$AM$1113&gt;AM490))+1</f>
        <v>105</v>
      </c>
      <c r="AP490" s="11">
        <f>COUNTIF(AN:AN,AN490)</f>
        <v>268</v>
      </c>
      <c r="AQ490" s="60">
        <f t="shared" si="43"/>
        <v>0.391791044776119</v>
      </c>
      <c r="AR490" s="11">
        <f t="shared" si="44"/>
        <v>1.25</v>
      </c>
      <c r="AS490" s="61">
        <v>1200</v>
      </c>
      <c r="AT490" s="62">
        <f>VLOOKUP(F490,[9]毕教同事分值收集!B:Y,24,0)</f>
        <v>21</v>
      </c>
      <c r="AU490" s="63">
        <f t="shared" si="45"/>
        <v>1500</v>
      </c>
      <c r="AV490" s="63">
        <f t="shared" si="46"/>
        <v>1500</v>
      </c>
      <c r="AW490" s="63">
        <v>0</v>
      </c>
      <c r="AX490" s="63">
        <f t="shared" si="47"/>
        <v>1500</v>
      </c>
      <c r="AY490" s="65">
        <v>21</v>
      </c>
    </row>
    <row r="491" spans="1:51">
      <c r="A491" s="4"/>
      <c r="B491" s="4"/>
      <c r="C491" s="5" t="s">
        <v>157</v>
      </c>
      <c r="D491" s="6">
        <v>487</v>
      </c>
      <c r="E491" s="126" t="s">
        <v>655</v>
      </c>
      <c r="F491" s="8" t="str">
        <f>VLOOKUP(E491,[1]需科室上报名单!$A:$B,2,0)</f>
        <v>727L29</v>
      </c>
      <c r="G491" s="6" t="s">
        <v>104</v>
      </c>
      <c r="H491" s="8" t="str">
        <f>VLOOKUP(F491,[3]需科室上报名单!$B:$D,3,0)</f>
        <v>内科</v>
      </c>
      <c r="I491" s="8" t="str">
        <f>VLOOKUP(F491,[3]需科室上报名单!$B:$F,5,0)</f>
        <v>2020年</v>
      </c>
      <c r="J491" s="35"/>
      <c r="K491" s="6" t="s">
        <v>106</v>
      </c>
      <c r="L491" s="6">
        <v>0</v>
      </c>
      <c r="M491" s="6">
        <v>0</v>
      </c>
      <c r="N491" s="6">
        <v>0</v>
      </c>
      <c r="O491" s="6">
        <v>160</v>
      </c>
      <c r="P491" s="30">
        <v>0</v>
      </c>
      <c r="Q491" s="48">
        <v>3</v>
      </c>
      <c r="R491" s="6">
        <v>2</v>
      </c>
      <c r="S491" s="30">
        <v>0</v>
      </c>
      <c r="T491" s="30">
        <v>0</v>
      </c>
      <c r="U491" s="43">
        <v>100</v>
      </c>
      <c r="V491" s="44">
        <f>VLOOKUP(F491,[9]毕教同事分值收集!B:X,23,0)</f>
        <v>100</v>
      </c>
      <c r="W491" s="49">
        <v>10</v>
      </c>
      <c r="X491" s="49">
        <v>60</v>
      </c>
      <c r="Y491" s="49">
        <v>60</v>
      </c>
      <c r="Z491" s="49">
        <v>60</v>
      </c>
      <c r="AA491" s="53">
        <v>0</v>
      </c>
      <c r="AB491" s="54">
        <f>VLOOKUP(F491,[9]毕教同事分值收集!B:R,17,0)</f>
        <v>100</v>
      </c>
      <c r="AC491" s="54">
        <f>VLOOKUP(F491,[9]毕教同事分值收集!B:T,19,0)</f>
        <v>150</v>
      </c>
      <c r="AD491" s="54">
        <f>VLOOKUP(F491,[9]毕教同事分值收集!B:V,21,0)</f>
        <v>0</v>
      </c>
      <c r="AE491" s="54">
        <f>VLOOKUP(F491,[9]毕教同事分值收集!B:Q,16,0)</f>
        <v>0</v>
      </c>
      <c r="AF491" s="54">
        <f>VLOOKUP(F491,[9]毕教同事分值收集!B:P,15,0)</f>
        <v>0</v>
      </c>
      <c r="AG491" s="54">
        <f>VLOOKUP(F491,[6]毕教同事分值收集!$B:$M,12,0)</f>
        <v>-20</v>
      </c>
      <c r="AH491" s="54">
        <v>0</v>
      </c>
      <c r="AI491" s="54">
        <v>0</v>
      </c>
      <c r="AJ491" s="54">
        <v>0</v>
      </c>
      <c r="AK491" s="54">
        <v>0</v>
      </c>
      <c r="AL491" s="54">
        <v>0</v>
      </c>
      <c r="AM491" s="58">
        <f t="shared" si="48"/>
        <v>780</v>
      </c>
      <c r="AN491" s="54" t="str">
        <f>VLOOKUP(H491,'[2]最终 公布版'!$F:$AL,33,0)</f>
        <v>内科</v>
      </c>
      <c r="AO491" s="59">
        <f>SUMPRODUCT(($AN$4:$AN$1113=AN491)*($AM$4:$AM$1113&gt;AM491))+1</f>
        <v>105</v>
      </c>
      <c r="AP491" s="11">
        <f>COUNTIF(AN:AN,AN491)</f>
        <v>268</v>
      </c>
      <c r="AQ491" s="60">
        <f t="shared" si="43"/>
        <v>0.391791044776119</v>
      </c>
      <c r="AR491" s="11">
        <f t="shared" si="44"/>
        <v>1.25</v>
      </c>
      <c r="AS491" s="61">
        <v>1200</v>
      </c>
      <c r="AT491" s="62">
        <f>VLOOKUP(F491,[9]毕教同事分值收集!B:Y,24,0)</f>
        <v>21</v>
      </c>
      <c r="AU491" s="63">
        <f t="shared" si="45"/>
        <v>1500</v>
      </c>
      <c r="AV491" s="63">
        <f t="shared" si="46"/>
        <v>1500</v>
      </c>
      <c r="AW491" s="63">
        <v>0</v>
      </c>
      <c r="AX491" s="63">
        <f t="shared" si="47"/>
        <v>1500</v>
      </c>
      <c r="AY491" s="65">
        <v>21</v>
      </c>
    </row>
    <row r="492" spans="1:51">
      <c r="A492" s="4"/>
      <c r="B492" s="4"/>
      <c r="C492" s="5" t="s">
        <v>646</v>
      </c>
      <c r="D492" s="6">
        <v>495</v>
      </c>
      <c r="E492" s="11" t="s">
        <v>656</v>
      </c>
      <c r="F492" s="8" t="str">
        <f>VLOOKUP(E492,[1]需科室上报名单!$A:$B,2,0)</f>
        <v>7AK015</v>
      </c>
      <c r="G492" s="6" t="str">
        <f>VLOOKUP(F492,[3]需科室上报名单!$B:$I,8,0)</f>
        <v>规培研究生</v>
      </c>
      <c r="H492" s="8" t="str">
        <f>VLOOKUP(F492,[3]需科室上报名单!$B:$D,3,0)</f>
        <v>内科</v>
      </c>
      <c r="I492" s="8" t="str">
        <f>VLOOKUP(F492,[3]需科室上报名单!$B:$F,5,0)</f>
        <v>2020年</v>
      </c>
      <c r="J492" s="31"/>
      <c r="K492" s="6" t="s">
        <v>106</v>
      </c>
      <c r="L492" s="6">
        <v>0</v>
      </c>
      <c r="M492" s="6">
        <v>0</v>
      </c>
      <c r="N492" s="6">
        <v>0</v>
      </c>
      <c r="O492" s="6">
        <v>160</v>
      </c>
      <c r="P492" s="30">
        <v>0</v>
      </c>
      <c r="Q492" s="30">
        <v>2</v>
      </c>
      <c r="R492" s="30">
        <v>1</v>
      </c>
      <c r="S492" s="30">
        <v>0</v>
      </c>
      <c r="T492" s="30">
        <v>0</v>
      </c>
      <c r="U492" s="6">
        <v>60</v>
      </c>
      <c r="V492" s="44">
        <f>VLOOKUP(F492,[9]毕教同事分值收集!B:X,23,0)</f>
        <v>100</v>
      </c>
      <c r="W492" s="44">
        <v>10</v>
      </c>
      <c r="X492" s="44">
        <v>40</v>
      </c>
      <c r="Y492" s="44">
        <v>30</v>
      </c>
      <c r="Z492" s="44">
        <v>30</v>
      </c>
      <c r="AA492" s="53">
        <v>0</v>
      </c>
      <c r="AB492" s="54">
        <f>VLOOKUP(F492,[9]毕教同事分值收集!B:R,17,0)</f>
        <v>100</v>
      </c>
      <c r="AC492" s="54">
        <f>VLOOKUP(F492,[9]毕教同事分值收集!B:T,19,0)</f>
        <v>150</v>
      </c>
      <c r="AD492" s="54">
        <f>VLOOKUP(F492,[9]毕教同事分值收集!B:V,21,0)</f>
        <v>100</v>
      </c>
      <c r="AE492" s="54">
        <f>VLOOKUP(F492,[9]毕教同事分值收集!B:Q,16,0)</f>
        <v>0</v>
      </c>
      <c r="AF492" s="54">
        <f>VLOOKUP(F492,[9]毕教同事分值收集!B:P,15,0)</f>
        <v>0</v>
      </c>
      <c r="AG492" s="54">
        <f>VLOOKUP(F492,[6]毕教同事分值收集!$B:$M,12,0)</f>
        <v>0</v>
      </c>
      <c r="AH492" s="54">
        <v>0</v>
      </c>
      <c r="AI492" s="54">
        <v>0</v>
      </c>
      <c r="AJ492" s="54">
        <v>0</v>
      </c>
      <c r="AK492" s="54">
        <v>0</v>
      </c>
      <c r="AL492" s="54">
        <v>0</v>
      </c>
      <c r="AM492" s="58">
        <f t="shared" si="48"/>
        <v>780</v>
      </c>
      <c r="AN492" s="54" t="str">
        <f>VLOOKUP(H492,'[2]最终 公布版'!$F:$AL,33,0)</f>
        <v>内科</v>
      </c>
      <c r="AO492" s="59">
        <f>SUMPRODUCT(($AN$4:$AN$1113=AN492)*($AM$4:$AM$1113&gt;AM492))+1</f>
        <v>105</v>
      </c>
      <c r="AP492" s="11">
        <f>COUNTIF(AN:AN,AN492)</f>
        <v>268</v>
      </c>
      <c r="AQ492" s="60">
        <f t="shared" si="43"/>
        <v>0.391791044776119</v>
      </c>
      <c r="AR492" s="11">
        <f t="shared" si="44"/>
        <v>1.25</v>
      </c>
      <c r="AS492" s="61">
        <v>1200</v>
      </c>
      <c r="AT492" s="62">
        <f>VLOOKUP(F492,[9]毕教同事分值收集!B:Y,24,0)</f>
        <v>21</v>
      </c>
      <c r="AU492" s="63">
        <f t="shared" si="45"/>
        <v>1500</v>
      </c>
      <c r="AV492" s="63">
        <f t="shared" si="46"/>
        <v>1500</v>
      </c>
      <c r="AW492" s="63">
        <v>0</v>
      </c>
      <c r="AX492" s="63">
        <f t="shared" si="47"/>
        <v>1500</v>
      </c>
      <c r="AY492" s="65">
        <v>21</v>
      </c>
    </row>
    <row r="493" spans="1:51">
      <c r="A493" s="4"/>
      <c r="B493" s="4"/>
      <c r="C493" s="5" t="s">
        <v>646</v>
      </c>
      <c r="D493" s="6">
        <v>496</v>
      </c>
      <c r="E493" s="11" t="s">
        <v>657</v>
      </c>
      <c r="F493" s="8" t="str">
        <f>VLOOKUP(E493,[1]需科室上报名单!$A:$B,2,0)</f>
        <v>7AM391</v>
      </c>
      <c r="G493" s="6" t="str">
        <f>VLOOKUP(F493,[3]需科室上报名单!$B:$I,8,0)</f>
        <v>规培研究生</v>
      </c>
      <c r="H493" s="8" t="str">
        <f>VLOOKUP(F493,[3]需科室上报名单!$B:$D,3,0)</f>
        <v>内科</v>
      </c>
      <c r="I493" s="8" t="str">
        <f>VLOOKUP(F493,[3]需科室上报名单!$B:$F,5,0)</f>
        <v>2021年</v>
      </c>
      <c r="J493" s="31"/>
      <c r="K493" s="6" t="s">
        <v>106</v>
      </c>
      <c r="L493" s="6">
        <v>0</v>
      </c>
      <c r="M493" s="6">
        <v>0</v>
      </c>
      <c r="N493" s="6">
        <v>0</v>
      </c>
      <c r="O493" s="6">
        <v>160</v>
      </c>
      <c r="P493" s="30">
        <v>0</v>
      </c>
      <c r="Q493" s="36">
        <v>0</v>
      </c>
      <c r="R493" s="30">
        <v>1</v>
      </c>
      <c r="S493" s="30">
        <v>0</v>
      </c>
      <c r="T493" s="30">
        <v>0</v>
      </c>
      <c r="U493" s="6">
        <v>20</v>
      </c>
      <c r="V493" s="44">
        <f>VLOOKUP(F493,[9]毕教同事分值收集!B:X,23,0)</f>
        <v>100</v>
      </c>
      <c r="W493" s="44">
        <v>10</v>
      </c>
      <c r="X493" s="44">
        <v>20</v>
      </c>
      <c r="Y493" s="44">
        <v>60</v>
      </c>
      <c r="Z493" s="44">
        <v>60</v>
      </c>
      <c r="AA493" s="53">
        <v>0</v>
      </c>
      <c r="AB493" s="54">
        <f>VLOOKUP(F493,[9]毕教同事分值收集!B:R,17,0)</f>
        <v>100</v>
      </c>
      <c r="AC493" s="54">
        <f>VLOOKUP(F493,[9]毕教同事分值收集!B:T,19,0)</f>
        <v>150</v>
      </c>
      <c r="AD493" s="54">
        <f>VLOOKUP(F493,[9]毕教同事分值收集!B:V,21,0)</f>
        <v>100</v>
      </c>
      <c r="AE493" s="54">
        <f>VLOOKUP(F493,[9]毕教同事分值收集!B:Q,16,0)</f>
        <v>0</v>
      </c>
      <c r="AF493" s="54">
        <f>VLOOKUP(F493,[9]毕教同事分值收集!B:P,15,0)</f>
        <v>0</v>
      </c>
      <c r="AG493" s="54">
        <f>VLOOKUP(F493,[6]毕教同事分值收集!$B:$M,12,0)</f>
        <v>0</v>
      </c>
      <c r="AH493" s="54">
        <v>0</v>
      </c>
      <c r="AI493" s="54">
        <v>0</v>
      </c>
      <c r="AJ493" s="54">
        <v>0</v>
      </c>
      <c r="AK493" s="54">
        <v>0</v>
      </c>
      <c r="AL493" s="54">
        <v>0</v>
      </c>
      <c r="AM493" s="58">
        <f t="shared" si="48"/>
        <v>780</v>
      </c>
      <c r="AN493" s="54" t="str">
        <f>VLOOKUP(H493,'[2]最终 公布版'!$F:$AL,33,0)</f>
        <v>内科</v>
      </c>
      <c r="AO493" s="59">
        <f>SUMPRODUCT(($AN$4:$AN$1113=AN493)*($AM$4:$AM$1113&gt;AM493))+1</f>
        <v>105</v>
      </c>
      <c r="AP493" s="11">
        <f>COUNTIF(AN:AN,AN493)</f>
        <v>268</v>
      </c>
      <c r="AQ493" s="60">
        <f t="shared" si="43"/>
        <v>0.391791044776119</v>
      </c>
      <c r="AR493" s="11">
        <f t="shared" si="44"/>
        <v>1.25</v>
      </c>
      <c r="AS493" s="61">
        <v>1200</v>
      </c>
      <c r="AT493" s="62">
        <f>VLOOKUP(F493,[9]毕教同事分值收集!B:Y,24,0)</f>
        <v>21</v>
      </c>
      <c r="AU493" s="63">
        <f t="shared" si="45"/>
        <v>1500</v>
      </c>
      <c r="AV493" s="63">
        <f t="shared" si="46"/>
        <v>1500</v>
      </c>
      <c r="AW493" s="63">
        <v>0</v>
      </c>
      <c r="AX493" s="63">
        <f t="shared" si="47"/>
        <v>1500</v>
      </c>
      <c r="AY493" s="65">
        <v>21</v>
      </c>
    </row>
    <row r="494" spans="1:51">
      <c r="A494" s="4"/>
      <c r="B494" s="4"/>
      <c r="C494" s="5" t="s">
        <v>157</v>
      </c>
      <c r="D494" s="6">
        <v>499</v>
      </c>
      <c r="E494" s="20" t="s">
        <v>658</v>
      </c>
      <c r="F494" s="8" t="str">
        <f>VLOOKUP(E494,[1]需科室上报名单!$A:$B,2,0)</f>
        <v>7AM192</v>
      </c>
      <c r="G494" s="6" t="str">
        <f>VLOOKUP(F494,[3]需科室上报名单!$B:$I,8,0)</f>
        <v>规培研究生</v>
      </c>
      <c r="H494" s="20" t="s">
        <v>552</v>
      </c>
      <c r="I494" s="8" t="str">
        <f>VLOOKUP(F494,[3]需科室上报名单!$B:$F,5,0)</f>
        <v>2021年</v>
      </c>
      <c r="J494" s="35"/>
      <c r="K494" s="6" t="s">
        <v>106</v>
      </c>
      <c r="L494" s="6">
        <v>0</v>
      </c>
      <c r="M494" s="6">
        <v>0</v>
      </c>
      <c r="N494" s="6">
        <v>0</v>
      </c>
      <c r="O494" s="6">
        <v>160</v>
      </c>
      <c r="P494" s="30">
        <v>0</v>
      </c>
      <c r="Q494" s="48">
        <v>3</v>
      </c>
      <c r="R494" s="48">
        <v>1</v>
      </c>
      <c r="S494" s="30">
        <v>0</v>
      </c>
      <c r="T494" s="30">
        <v>0</v>
      </c>
      <c r="U494" s="43">
        <v>80</v>
      </c>
      <c r="V494" s="44">
        <f>VLOOKUP(F494,[9]毕教同事分值收集!B:X,23,0)</f>
        <v>100</v>
      </c>
      <c r="W494" s="49">
        <v>10</v>
      </c>
      <c r="X494" s="49">
        <v>60</v>
      </c>
      <c r="Y494" s="49">
        <v>0</v>
      </c>
      <c r="Z494" s="49">
        <v>0</v>
      </c>
      <c r="AA494" s="53">
        <v>0</v>
      </c>
      <c r="AB494" s="54">
        <f>VLOOKUP(F494,[9]毕教同事分值收集!B:R,17,0)</f>
        <v>100</v>
      </c>
      <c r="AC494" s="54">
        <f>VLOOKUP(F494,[9]毕教同事分值收集!B:T,19,0)</f>
        <v>150</v>
      </c>
      <c r="AD494" s="54">
        <f>VLOOKUP(F494,[9]毕教同事分值收集!B:V,21,0)</f>
        <v>100</v>
      </c>
      <c r="AE494" s="54">
        <f>VLOOKUP(F494,[9]毕教同事分值收集!B:Q,16,0)</f>
        <v>0</v>
      </c>
      <c r="AF494" s="54">
        <f>VLOOKUP(F494,[9]毕教同事分值收集!B:P,15,0)</f>
        <v>20</v>
      </c>
      <c r="AG494" s="54">
        <f>VLOOKUP(F494,[6]毕教同事分值收集!$B:$M,12,0)</f>
        <v>0</v>
      </c>
      <c r="AH494" s="54">
        <v>0</v>
      </c>
      <c r="AI494" s="54">
        <v>0</v>
      </c>
      <c r="AJ494" s="54">
        <v>0</v>
      </c>
      <c r="AK494" s="54">
        <v>0</v>
      </c>
      <c r="AL494" s="54">
        <v>0</v>
      </c>
      <c r="AM494" s="58">
        <f t="shared" si="48"/>
        <v>780</v>
      </c>
      <c r="AN494" s="54" t="str">
        <f>VLOOKUP(H494,'[2]最终 公布版'!$F:$AL,33,0)</f>
        <v>内科</v>
      </c>
      <c r="AO494" s="59">
        <f>SUMPRODUCT(($AN$4:$AN$1113=AN494)*($AM$4:$AM$1113&gt;AM494))+1</f>
        <v>105</v>
      </c>
      <c r="AP494" s="11">
        <f>COUNTIF(AN:AN,AN494)</f>
        <v>268</v>
      </c>
      <c r="AQ494" s="60">
        <f t="shared" si="43"/>
        <v>0.391791044776119</v>
      </c>
      <c r="AR494" s="11">
        <f t="shared" si="44"/>
        <v>1.25</v>
      </c>
      <c r="AS494" s="61">
        <v>1200</v>
      </c>
      <c r="AT494" s="62">
        <f>VLOOKUP(F494,[9]毕教同事分值收集!B:Y,24,0)</f>
        <v>21</v>
      </c>
      <c r="AU494" s="63">
        <f t="shared" si="45"/>
        <v>1500</v>
      </c>
      <c r="AV494" s="63">
        <f t="shared" si="46"/>
        <v>1500</v>
      </c>
      <c r="AW494" s="63">
        <v>0</v>
      </c>
      <c r="AX494" s="63">
        <f t="shared" si="47"/>
        <v>1500</v>
      </c>
      <c r="AY494" s="65">
        <v>21</v>
      </c>
    </row>
    <row r="495" spans="1:51">
      <c r="A495" s="4"/>
      <c r="B495" s="4"/>
      <c r="C495" s="5" t="s">
        <v>573</v>
      </c>
      <c r="D495" s="6">
        <v>474</v>
      </c>
      <c r="E495" s="19" t="s">
        <v>659</v>
      </c>
      <c r="F495" s="8" t="str">
        <f>VLOOKUP(E495,[1]需科室上报名单!$A:$B,2,0)</f>
        <v>7AM370</v>
      </c>
      <c r="G495" s="6" t="str">
        <f>VLOOKUP(F495,[3]需科室上报名单!$B:$I,8,0)</f>
        <v>规培研究生</v>
      </c>
      <c r="H495" s="19" t="s">
        <v>552</v>
      </c>
      <c r="I495" s="8" t="str">
        <f>VLOOKUP(F495,[3]需科室上报名单!$B:$F,5,0)</f>
        <v>2021年</v>
      </c>
      <c r="J495" s="29"/>
      <c r="K495" s="6" t="s">
        <v>106</v>
      </c>
      <c r="L495" s="6">
        <v>0</v>
      </c>
      <c r="M495" s="6">
        <v>0</v>
      </c>
      <c r="N495" s="6">
        <v>0</v>
      </c>
      <c r="O495" s="6">
        <v>160</v>
      </c>
      <c r="P495" s="30">
        <v>0</v>
      </c>
      <c r="Q495" s="30">
        <v>6</v>
      </c>
      <c r="R495" s="30">
        <v>1</v>
      </c>
      <c r="S495" s="30">
        <v>0</v>
      </c>
      <c r="T495" s="30">
        <v>0</v>
      </c>
      <c r="U495" s="43">
        <v>140</v>
      </c>
      <c r="V495" s="44">
        <f>VLOOKUP(F495,[9]毕教同事分值收集!B:X,23,0)</f>
        <v>100</v>
      </c>
      <c r="W495" s="44">
        <f>VLOOKUP(E495,[4]肿瘤内科!$B:$H,7,0)</f>
        <v>10</v>
      </c>
      <c r="X495" s="44">
        <f>VLOOKUP(E495,[4]肿瘤内科!$B:$J,9,0)</f>
        <v>40</v>
      </c>
      <c r="Y495" s="44">
        <f>VLOOKUP(E495,[4]肿瘤内科!$B:$F,3,0)</f>
        <v>30</v>
      </c>
      <c r="Z495" s="44">
        <f>VLOOKUP(E495,[4]肿瘤内科!$B:$F,5,0)</f>
        <v>0</v>
      </c>
      <c r="AA495" s="53">
        <v>0</v>
      </c>
      <c r="AB495" s="54">
        <f>VLOOKUP(F495,[9]毕教同事分值收集!B:R,17,0)</f>
        <v>100</v>
      </c>
      <c r="AC495" s="54">
        <f>VLOOKUP(F495,[9]毕教同事分值收集!B:T,19,0)</f>
        <v>150</v>
      </c>
      <c r="AD495" s="54">
        <f>VLOOKUP(F495,[9]毕教同事分值收集!B:V,21,0)</f>
        <v>100</v>
      </c>
      <c r="AE495" s="54">
        <f>VLOOKUP(F495,[9]毕教同事分值收集!B:Q,16,0)</f>
        <v>0</v>
      </c>
      <c r="AF495" s="54">
        <f>VLOOKUP(F495,[9]毕教同事分值收集!B:P,15,0)</f>
        <v>0</v>
      </c>
      <c r="AG495" s="54">
        <f>VLOOKUP(F495,[6]毕教同事分值收集!$B:$M,12,0)</f>
        <v>-60</v>
      </c>
      <c r="AH495" s="54">
        <v>0</v>
      </c>
      <c r="AI495" s="54">
        <v>0</v>
      </c>
      <c r="AJ495" s="54">
        <v>0</v>
      </c>
      <c r="AK495" s="54">
        <v>0</v>
      </c>
      <c r="AL495" s="54">
        <v>0</v>
      </c>
      <c r="AM495" s="58">
        <f t="shared" si="48"/>
        <v>770</v>
      </c>
      <c r="AN495" s="54" t="str">
        <f>VLOOKUP(H495,'[2]最终 公布版'!$F:$AL,33,0)</f>
        <v>内科</v>
      </c>
      <c r="AO495" s="59">
        <f>SUMPRODUCT(($AN$4:$AN$1113=AN495)*($AM$4:$AM$1113&gt;AM495))+1</f>
        <v>112</v>
      </c>
      <c r="AP495" s="11">
        <f>COUNTIF(AN:AN,AN495)</f>
        <v>268</v>
      </c>
      <c r="AQ495" s="60">
        <f t="shared" si="43"/>
        <v>0.417910447761194</v>
      </c>
      <c r="AR495" s="11">
        <f t="shared" si="44"/>
        <v>1</v>
      </c>
      <c r="AS495" s="61">
        <v>1200</v>
      </c>
      <c r="AT495" s="62">
        <f>VLOOKUP(F495,[9]毕教同事分值收集!B:Y,24,0)</f>
        <v>21</v>
      </c>
      <c r="AU495" s="63">
        <f t="shared" si="45"/>
        <v>1200</v>
      </c>
      <c r="AV495" s="63">
        <f t="shared" si="46"/>
        <v>1200</v>
      </c>
      <c r="AW495" s="63">
        <v>0</v>
      </c>
      <c r="AX495" s="63">
        <f t="shared" si="47"/>
        <v>1200</v>
      </c>
      <c r="AY495" s="65">
        <v>21</v>
      </c>
    </row>
    <row r="496" spans="1:51">
      <c r="A496" s="4"/>
      <c r="B496" s="4"/>
      <c r="C496" s="5" t="s">
        <v>646</v>
      </c>
      <c r="D496" s="6">
        <v>502</v>
      </c>
      <c r="E496" s="9" t="s">
        <v>660</v>
      </c>
      <c r="F496" s="8" t="str">
        <f>VLOOKUP(E496,[1]需科室上报名单!$A:$B,2,0)</f>
        <v>726L61</v>
      </c>
      <c r="G496" s="6" t="s">
        <v>104</v>
      </c>
      <c r="H496" s="8" t="str">
        <f>VLOOKUP(F496,[3]需科室上报名单!$B:$D,3,0)</f>
        <v>内科</v>
      </c>
      <c r="I496" s="8" t="str">
        <f>VLOOKUP(F496,[3]需科室上报名单!$B:$F,5,0)</f>
        <v>2020年</v>
      </c>
      <c r="J496" s="31"/>
      <c r="K496" s="6" t="s">
        <v>106</v>
      </c>
      <c r="L496" s="6">
        <v>0</v>
      </c>
      <c r="M496" s="6">
        <v>0</v>
      </c>
      <c r="N496" s="6">
        <v>0</v>
      </c>
      <c r="O496" s="6">
        <v>160</v>
      </c>
      <c r="P496" s="30">
        <v>0</v>
      </c>
      <c r="Q496" s="36">
        <v>0</v>
      </c>
      <c r="R496" s="36">
        <v>0</v>
      </c>
      <c r="S496" s="30">
        <v>1</v>
      </c>
      <c r="T496" s="30">
        <v>1</v>
      </c>
      <c r="U496" s="6">
        <v>50</v>
      </c>
      <c r="V496" s="44">
        <f>VLOOKUP(F496,[9]毕教同事分值收集!B:X,23,0)</f>
        <v>100</v>
      </c>
      <c r="W496" s="44">
        <v>10</v>
      </c>
      <c r="X496" s="44">
        <v>40</v>
      </c>
      <c r="Y496" s="44">
        <v>30</v>
      </c>
      <c r="Z496" s="44">
        <v>30</v>
      </c>
      <c r="AA496" s="53">
        <v>0</v>
      </c>
      <c r="AB496" s="54">
        <f>VLOOKUP(F496,[9]毕教同事分值收集!B:R,17,0)</f>
        <v>100</v>
      </c>
      <c r="AC496" s="54">
        <f>VLOOKUP(F496,[9]毕教同事分值收集!B:T,19,0)</f>
        <v>150</v>
      </c>
      <c r="AD496" s="54">
        <f>VLOOKUP(F496,[9]毕教同事分值收集!B:V,21,0)</f>
        <v>100</v>
      </c>
      <c r="AE496" s="54">
        <f>VLOOKUP(F496,[9]毕教同事分值收集!B:Q,16,0)</f>
        <v>0</v>
      </c>
      <c r="AF496" s="54">
        <f>VLOOKUP(F496,[9]毕教同事分值收集!B:P,15,0)</f>
        <v>0</v>
      </c>
      <c r="AG496" s="54">
        <f>VLOOKUP(F496,[6]毕教同事分值收集!$B:$M,12,0)</f>
        <v>0</v>
      </c>
      <c r="AH496" s="54">
        <v>0</v>
      </c>
      <c r="AI496" s="54">
        <v>0</v>
      </c>
      <c r="AJ496" s="54">
        <v>0</v>
      </c>
      <c r="AK496" s="54">
        <v>0</v>
      </c>
      <c r="AL496" s="54">
        <v>0</v>
      </c>
      <c r="AM496" s="58">
        <f t="shared" si="48"/>
        <v>770</v>
      </c>
      <c r="AN496" s="54" t="str">
        <f>VLOOKUP(H496,'[2]最终 公布版'!$F:$AL,33,0)</f>
        <v>内科</v>
      </c>
      <c r="AO496" s="59">
        <f>SUMPRODUCT(($AN$4:$AN$1113=AN496)*($AM$4:$AM$1113&gt;AM496))+1</f>
        <v>112</v>
      </c>
      <c r="AP496" s="11">
        <f>COUNTIF(AN:AN,AN496)</f>
        <v>268</v>
      </c>
      <c r="AQ496" s="60">
        <f t="shared" si="43"/>
        <v>0.417910447761194</v>
      </c>
      <c r="AR496" s="11">
        <f t="shared" si="44"/>
        <v>1</v>
      </c>
      <c r="AS496" s="61">
        <v>1200</v>
      </c>
      <c r="AT496" s="62">
        <f>VLOOKUP(F496,[9]毕教同事分值收集!B:Y,24,0)</f>
        <v>21</v>
      </c>
      <c r="AU496" s="63">
        <f t="shared" si="45"/>
        <v>1200</v>
      </c>
      <c r="AV496" s="63">
        <f t="shared" si="46"/>
        <v>1200</v>
      </c>
      <c r="AW496" s="63">
        <v>0</v>
      </c>
      <c r="AX496" s="63">
        <f t="shared" si="47"/>
        <v>1200</v>
      </c>
      <c r="AY496" s="65">
        <v>21</v>
      </c>
    </row>
    <row r="497" ht="16.5" spans="1:51">
      <c r="A497" s="4"/>
      <c r="B497" s="4"/>
      <c r="C497" s="5" t="s">
        <v>207</v>
      </c>
      <c r="D497" s="6">
        <v>478</v>
      </c>
      <c r="E497" s="127" t="s">
        <v>661</v>
      </c>
      <c r="F497" s="8" t="str">
        <f>VLOOKUP(E497,[1]需科室上报名单!$A:$B,2,0)</f>
        <v>7AK191</v>
      </c>
      <c r="G497" s="6" t="str">
        <f>VLOOKUP(F497,[3]需科室上报名单!$B:$I,8,0)</f>
        <v>规培研究生</v>
      </c>
      <c r="H497" s="8" t="str">
        <f>VLOOKUP(F497,[3]需科室上报名单!$B:$D,3,0)</f>
        <v>内科</v>
      </c>
      <c r="I497" s="8" t="str">
        <f>VLOOKUP(F497,[3]需科室上报名单!$B:$F,5,0)</f>
        <v>2020年</v>
      </c>
      <c r="J497" s="31"/>
      <c r="K497" s="6" t="s">
        <v>106</v>
      </c>
      <c r="L497" s="6">
        <v>0</v>
      </c>
      <c r="M497" s="6">
        <v>0</v>
      </c>
      <c r="N497" s="6">
        <v>0</v>
      </c>
      <c r="O497" s="110">
        <v>160</v>
      </c>
      <c r="P497" s="74">
        <v>0</v>
      </c>
      <c r="Q497" s="74">
        <v>1</v>
      </c>
      <c r="R497" s="74">
        <v>1</v>
      </c>
      <c r="S497" s="74">
        <v>0</v>
      </c>
      <c r="T497" s="73">
        <v>1</v>
      </c>
      <c r="U497" s="79">
        <v>65</v>
      </c>
      <c r="V497" s="96">
        <v>85.7</v>
      </c>
      <c r="W497" s="80">
        <v>0</v>
      </c>
      <c r="X497" s="80">
        <v>40</v>
      </c>
      <c r="Y497" s="80">
        <v>60</v>
      </c>
      <c r="Z497" s="80">
        <v>60</v>
      </c>
      <c r="AA497" s="13">
        <v>0</v>
      </c>
      <c r="AB497" s="54">
        <f>VLOOKUP(F497,[9]毕教同事分值收集!B:R,17,0)</f>
        <v>100</v>
      </c>
      <c r="AC497" s="54">
        <f>VLOOKUP(F497,[9]毕教同事分值收集!B:T,19,0)</f>
        <v>150</v>
      </c>
      <c r="AD497" s="54">
        <f>VLOOKUP(F497,[9]毕教同事分值收集!B:V,21,0)</f>
        <v>100</v>
      </c>
      <c r="AE497" s="54">
        <f>VLOOKUP(F497,[9]毕教同事分值收集!B:Q,16,0)</f>
        <v>0</v>
      </c>
      <c r="AF497" s="54">
        <f>VLOOKUP(F497,[9]毕教同事分值收集!B:P,15,0)</f>
        <v>0</v>
      </c>
      <c r="AG497" s="54">
        <f>VLOOKUP(F497,[6]毕教同事分值收集!$B:$M,12,0)</f>
        <v>-60</v>
      </c>
      <c r="AH497" s="54">
        <v>0</v>
      </c>
      <c r="AI497" s="54">
        <v>0</v>
      </c>
      <c r="AJ497" s="54">
        <v>0</v>
      </c>
      <c r="AK497" s="54">
        <v>0</v>
      </c>
      <c r="AL497" s="54">
        <v>0</v>
      </c>
      <c r="AM497" s="58">
        <f t="shared" si="48"/>
        <v>760.7</v>
      </c>
      <c r="AN497" s="54" t="str">
        <f>VLOOKUP(H497,'[2]最终 公布版'!$F:$AL,33,0)</f>
        <v>内科</v>
      </c>
      <c r="AO497" s="59">
        <f>SUMPRODUCT(($AN$4:$AN$1113=AN497)*($AM$4:$AM$1113&gt;AM497))+1</f>
        <v>114</v>
      </c>
      <c r="AP497" s="11">
        <f>COUNTIF(AN:AN,AN497)</f>
        <v>268</v>
      </c>
      <c r="AQ497" s="60">
        <f t="shared" si="43"/>
        <v>0.425373134328358</v>
      </c>
      <c r="AR497" s="11">
        <f t="shared" si="44"/>
        <v>1</v>
      </c>
      <c r="AS497" s="61">
        <v>1200</v>
      </c>
      <c r="AT497" s="62">
        <f>VLOOKUP(F497,[9]毕教同事分值收集!B:Y,24,0)</f>
        <v>21</v>
      </c>
      <c r="AU497" s="63">
        <f t="shared" si="45"/>
        <v>1200</v>
      </c>
      <c r="AV497" s="63">
        <f t="shared" si="46"/>
        <v>1200</v>
      </c>
      <c r="AW497" s="63">
        <v>0</v>
      </c>
      <c r="AX497" s="63">
        <f t="shared" si="47"/>
        <v>1200</v>
      </c>
      <c r="AY497" s="65">
        <v>21</v>
      </c>
    </row>
    <row r="498" spans="1:51">
      <c r="A498" s="4"/>
      <c r="B498" s="4"/>
      <c r="C498" s="5" t="s">
        <v>207</v>
      </c>
      <c r="D498" s="6">
        <v>504</v>
      </c>
      <c r="E498" s="105" t="s">
        <v>662</v>
      </c>
      <c r="F498" s="8" t="str">
        <f>VLOOKUP(E498,[1]需科室上报名单!$A:$B,2,0)</f>
        <v>7AK198</v>
      </c>
      <c r="G498" s="6" t="str">
        <f>VLOOKUP(F498,[3]需科室上报名单!$B:$I,8,0)</f>
        <v>规培研究生</v>
      </c>
      <c r="H498" s="8" t="str">
        <f>VLOOKUP(F498,[3]需科室上报名单!$B:$D,3,0)</f>
        <v>内科</v>
      </c>
      <c r="I498" s="8" t="str">
        <f>VLOOKUP(F498,[3]需科室上报名单!$B:$F,5,0)</f>
        <v>2020年</v>
      </c>
      <c r="J498" s="31"/>
      <c r="K498" s="6" t="s">
        <v>106</v>
      </c>
      <c r="L498" s="6">
        <v>0</v>
      </c>
      <c r="M498" s="6">
        <v>0</v>
      </c>
      <c r="N498" s="6">
        <v>0</v>
      </c>
      <c r="O498" s="110">
        <v>120</v>
      </c>
      <c r="P498" s="74">
        <v>0</v>
      </c>
      <c r="Q498" s="74">
        <v>2</v>
      </c>
      <c r="R498" s="74">
        <v>1</v>
      </c>
      <c r="S498" s="74">
        <v>0</v>
      </c>
      <c r="T498" s="73">
        <v>0</v>
      </c>
      <c r="U498" s="79">
        <v>60</v>
      </c>
      <c r="V498" s="44">
        <f>VLOOKUP(F498,[9]毕教同事分值收集!B:X,23,0)</f>
        <v>100</v>
      </c>
      <c r="W498" s="80">
        <v>0</v>
      </c>
      <c r="X498" s="80">
        <v>40</v>
      </c>
      <c r="Y498" s="80">
        <v>60</v>
      </c>
      <c r="Z498" s="80">
        <v>30</v>
      </c>
      <c r="AA498" s="13">
        <v>0</v>
      </c>
      <c r="AB498" s="54">
        <f>VLOOKUP(F498,[9]毕教同事分值收集!B:R,17,0)</f>
        <v>100</v>
      </c>
      <c r="AC498" s="54">
        <f>VLOOKUP(F498,[9]毕教同事分值收集!B:T,19,0)</f>
        <v>150</v>
      </c>
      <c r="AD498" s="54">
        <f>VLOOKUP(F498,[9]毕教同事分值收集!B:V,21,0)</f>
        <v>100</v>
      </c>
      <c r="AE498" s="54">
        <f>VLOOKUP(F498,[9]毕教同事分值收集!B:Q,16,0)</f>
        <v>0</v>
      </c>
      <c r="AF498" s="54">
        <f>VLOOKUP(F498,[9]毕教同事分值收集!B:P,15,0)</f>
        <v>0</v>
      </c>
      <c r="AG498" s="54">
        <f>VLOOKUP(F498,[6]毕教同事分值收集!$B:$M,12,0)</f>
        <v>0</v>
      </c>
      <c r="AH498" s="54">
        <v>0</v>
      </c>
      <c r="AI498" s="54">
        <v>0</v>
      </c>
      <c r="AJ498" s="54">
        <v>0</v>
      </c>
      <c r="AK498" s="54">
        <v>0</v>
      </c>
      <c r="AL498" s="54">
        <v>0</v>
      </c>
      <c r="AM498" s="58">
        <f t="shared" si="48"/>
        <v>760</v>
      </c>
      <c r="AN498" s="54" t="str">
        <f>VLOOKUP(H498,'[2]最终 公布版'!$F:$AL,33,0)</f>
        <v>内科</v>
      </c>
      <c r="AO498" s="59">
        <f>SUMPRODUCT(($AN$4:$AN$1113=AN498)*($AM$4:$AM$1113&gt;AM498))+1</f>
        <v>115</v>
      </c>
      <c r="AP498" s="11">
        <f>COUNTIF(AN:AN,AN498)</f>
        <v>268</v>
      </c>
      <c r="AQ498" s="60">
        <f t="shared" si="43"/>
        <v>0.42910447761194</v>
      </c>
      <c r="AR498" s="11">
        <f t="shared" si="44"/>
        <v>1</v>
      </c>
      <c r="AS498" s="61">
        <v>1200</v>
      </c>
      <c r="AT498" s="62">
        <f>VLOOKUP(F498,[9]毕教同事分值收集!B:Y,24,0)</f>
        <v>21</v>
      </c>
      <c r="AU498" s="63">
        <f t="shared" si="45"/>
        <v>1200</v>
      </c>
      <c r="AV498" s="63">
        <f t="shared" si="46"/>
        <v>1200</v>
      </c>
      <c r="AW498" s="63">
        <v>0</v>
      </c>
      <c r="AX498" s="63">
        <f t="shared" si="47"/>
        <v>1200</v>
      </c>
      <c r="AY498" s="65">
        <v>21</v>
      </c>
    </row>
    <row r="499" spans="1:51">
      <c r="A499" s="4"/>
      <c r="B499" s="4"/>
      <c r="C499" s="5" t="s">
        <v>580</v>
      </c>
      <c r="D499" s="6">
        <v>482</v>
      </c>
      <c r="E499" s="9" t="s">
        <v>663</v>
      </c>
      <c r="F499" s="8" t="str">
        <f>VLOOKUP(E499,[1]需科室上报名单!$A:$B,2,0)</f>
        <v>726L55</v>
      </c>
      <c r="G499" s="6" t="s">
        <v>104</v>
      </c>
      <c r="H499" s="8" t="str">
        <f>VLOOKUP(F499,[3]需科室上报名单!$B:$D,3,0)</f>
        <v>内科</v>
      </c>
      <c r="I499" s="8" t="str">
        <f>VLOOKUP(F499,[3]需科室上报名单!$B:$F,5,0)</f>
        <v>2020年</v>
      </c>
      <c r="J499" s="31"/>
      <c r="K499" s="93" t="s">
        <v>106</v>
      </c>
      <c r="L499" s="86">
        <v>0</v>
      </c>
      <c r="M499" s="86">
        <v>0</v>
      </c>
      <c r="N499" s="86">
        <v>0</v>
      </c>
      <c r="O499" s="86">
        <v>160</v>
      </c>
      <c r="P499" s="30">
        <v>0</v>
      </c>
      <c r="Q499" s="30">
        <v>0</v>
      </c>
      <c r="R499" s="30">
        <v>3</v>
      </c>
      <c r="S499" s="30">
        <v>0</v>
      </c>
      <c r="T499" s="30">
        <v>0</v>
      </c>
      <c r="U499" s="43">
        <v>60</v>
      </c>
      <c r="V499" s="44">
        <f>VLOOKUP(F499,[9]毕教同事分值收集!B:X,23,0)</f>
        <v>100</v>
      </c>
      <c r="W499" s="44">
        <v>10</v>
      </c>
      <c r="X499" s="44">
        <v>40</v>
      </c>
      <c r="Y499" s="44">
        <v>60</v>
      </c>
      <c r="Z499" s="44">
        <v>30</v>
      </c>
      <c r="AA499" s="53">
        <v>0</v>
      </c>
      <c r="AB499" s="54">
        <f>VLOOKUP(F499,[9]毕教同事分值收集!B:R,17,0)</f>
        <v>100</v>
      </c>
      <c r="AC499" s="54">
        <f>VLOOKUP(F499,[9]毕教同事分值收集!B:T,19,0)</f>
        <v>150</v>
      </c>
      <c r="AD499" s="54">
        <f>VLOOKUP(F499,[9]毕教同事分值收集!B:V,21,0)</f>
        <v>100</v>
      </c>
      <c r="AE499" s="54">
        <f>VLOOKUP(F499,[9]毕教同事分值收集!B:Q,16,0)</f>
        <v>0</v>
      </c>
      <c r="AF499" s="54">
        <f>VLOOKUP(F499,[9]毕教同事分值收集!B:P,15,0)</f>
        <v>0</v>
      </c>
      <c r="AG499" s="54">
        <f>VLOOKUP(F499,[6]毕教同事分值收集!$B:$M,12,0)</f>
        <v>-60</v>
      </c>
      <c r="AH499" s="54">
        <v>0</v>
      </c>
      <c r="AI499" s="54">
        <v>0</v>
      </c>
      <c r="AJ499" s="54">
        <v>0</v>
      </c>
      <c r="AK499" s="54">
        <v>0</v>
      </c>
      <c r="AL499" s="54">
        <v>0</v>
      </c>
      <c r="AM499" s="58">
        <f t="shared" si="48"/>
        <v>750</v>
      </c>
      <c r="AN499" s="54" t="str">
        <f>VLOOKUP(H499,'[2]最终 公布版'!$F:$AL,33,0)</f>
        <v>内科</v>
      </c>
      <c r="AO499" s="59">
        <f>SUMPRODUCT(($AN$4:$AN$1113=AN499)*($AM$4:$AM$1113&gt;AM499))+1</f>
        <v>116</v>
      </c>
      <c r="AP499" s="11">
        <f>COUNTIF(AN:AN,AN499)</f>
        <v>268</v>
      </c>
      <c r="AQ499" s="60">
        <f t="shared" si="43"/>
        <v>0.432835820895522</v>
      </c>
      <c r="AR499" s="11">
        <f t="shared" si="44"/>
        <v>1</v>
      </c>
      <c r="AS499" s="61">
        <v>1200</v>
      </c>
      <c r="AT499" s="62">
        <f>VLOOKUP(F499,[9]毕教同事分值收集!B:Y,24,0)</f>
        <v>21</v>
      </c>
      <c r="AU499" s="63">
        <f t="shared" si="45"/>
        <v>1200</v>
      </c>
      <c r="AV499" s="63">
        <f t="shared" si="46"/>
        <v>1200</v>
      </c>
      <c r="AW499" s="63">
        <v>0</v>
      </c>
      <c r="AX499" s="63">
        <f t="shared" si="47"/>
        <v>1200</v>
      </c>
      <c r="AY499" s="65">
        <v>21</v>
      </c>
    </row>
    <row r="500" spans="1:51">
      <c r="A500" s="4"/>
      <c r="B500" s="4"/>
      <c r="C500" s="5" t="s">
        <v>318</v>
      </c>
      <c r="D500" s="6">
        <v>484</v>
      </c>
      <c r="E500" s="15" t="s">
        <v>664</v>
      </c>
      <c r="F500" s="8" t="str">
        <f>VLOOKUP(E500,[1]需科室上报名单!$A:$B,2,0)</f>
        <v>7AK185</v>
      </c>
      <c r="G500" s="6" t="str">
        <f>VLOOKUP(F500,[3]需科室上报名单!$B:$I,8,0)</f>
        <v>规培研究生</v>
      </c>
      <c r="H500" s="8" t="str">
        <f>VLOOKUP(F500,[3]需科室上报名单!$B:$D,3,0)</f>
        <v>内科</v>
      </c>
      <c r="I500" s="8" t="str">
        <f>VLOOKUP(F500,[3]需科室上报名单!$B:$F,5,0)</f>
        <v>2020年</v>
      </c>
      <c r="J500" s="31"/>
      <c r="K500" s="6" t="s">
        <v>106</v>
      </c>
      <c r="L500" s="6">
        <v>0</v>
      </c>
      <c r="M500" s="6">
        <v>0</v>
      </c>
      <c r="N500" s="6">
        <v>0</v>
      </c>
      <c r="O500" s="6">
        <v>160</v>
      </c>
      <c r="P500" s="30">
        <v>0</v>
      </c>
      <c r="Q500" s="101">
        <v>3</v>
      </c>
      <c r="R500" s="101">
        <v>2</v>
      </c>
      <c r="S500" s="101">
        <v>0</v>
      </c>
      <c r="T500" s="101">
        <v>0</v>
      </c>
      <c r="U500" s="43">
        <v>100</v>
      </c>
      <c r="V500" s="44">
        <f>VLOOKUP(F500,[9]毕教同事分值收集!B:X,23,0)</f>
        <v>100</v>
      </c>
      <c r="W500" s="44">
        <v>10</v>
      </c>
      <c r="X500" s="44">
        <v>20</v>
      </c>
      <c r="Y500" s="44">
        <v>30</v>
      </c>
      <c r="Z500" s="44">
        <v>30</v>
      </c>
      <c r="AA500" s="44">
        <v>0</v>
      </c>
      <c r="AB500" s="54">
        <f>VLOOKUP(F500,[9]毕教同事分值收集!B:R,17,0)</f>
        <v>100</v>
      </c>
      <c r="AC500" s="54">
        <f>VLOOKUP(F500,[9]毕教同事分值收集!B:T,19,0)</f>
        <v>150</v>
      </c>
      <c r="AD500" s="54">
        <f>VLOOKUP(F500,[9]毕教同事分值收集!B:V,21,0)</f>
        <v>100</v>
      </c>
      <c r="AE500" s="54">
        <f>VLOOKUP(F500,[9]毕教同事分值收集!B:Q,16,0)</f>
        <v>0</v>
      </c>
      <c r="AF500" s="54">
        <f>VLOOKUP(F500,[9]毕教同事分值收集!B:P,15,0)</f>
        <v>0</v>
      </c>
      <c r="AG500" s="54">
        <f>VLOOKUP(F500,[6]毕教同事分值收集!$B:$M,12,0)</f>
        <v>-60</v>
      </c>
      <c r="AH500" s="54">
        <v>0</v>
      </c>
      <c r="AI500" s="54">
        <v>0</v>
      </c>
      <c r="AJ500" s="54">
        <v>0</v>
      </c>
      <c r="AK500" s="54">
        <v>0</v>
      </c>
      <c r="AL500" s="54">
        <v>0</v>
      </c>
      <c r="AM500" s="58">
        <f t="shared" si="48"/>
        <v>740</v>
      </c>
      <c r="AN500" s="54" t="str">
        <f>VLOOKUP(H500,'[2]最终 公布版'!$F:$AL,33,0)</f>
        <v>内科</v>
      </c>
      <c r="AO500" s="59">
        <f>SUMPRODUCT(($AN$4:$AN$1113=AN500)*($AM$4:$AM$1113&gt;AM500))+1</f>
        <v>117</v>
      </c>
      <c r="AP500" s="11">
        <f>COUNTIF(AN:AN,AN500)</f>
        <v>268</v>
      </c>
      <c r="AQ500" s="60">
        <f t="shared" si="43"/>
        <v>0.436567164179104</v>
      </c>
      <c r="AR500" s="11">
        <f t="shared" si="44"/>
        <v>1</v>
      </c>
      <c r="AS500" s="61">
        <v>1200</v>
      </c>
      <c r="AT500" s="62">
        <f>VLOOKUP(F500,[9]毕教同事分值收集!B:Y,24,0)</f>
        <v>21</v>
      </c>
      <c r="AU500" s="63">
        <f t="shared" si="45"/>
        <v>1200</v>
      </c>
      <c r="AV500" s="63">
        <f t="shared" si="46"/>
        <v>1200</v>
      </c>
      <c r="AW500" s="63">
        <v>0</v>
      </c>
      <c r="AX500" s="63">
        <f t="shared" si="47"/>
        <v>1200</v>
      </c>
      <c r="AY500" s="65">
        <v>21</v>
      </c>
    </row>
    <row r="501" spans="1:51">
      <c r="A501" s="4"/>
      <c r="B501" s="4"/>
      <c r="C501" s="5" t="s">
        <v>646</v>
      </c>
      <c r="D501" s="6">
        <v>486</v>
      </c>
      <c r="E501" s="11" t="s">
        <v>665</v>
      </c>
      <c r="F501" s="8" t="str">
        <f>VLOOKUP(E501,[1]需科室上报名单!$A:$B,2,0)</f>
        <v>7AM189</v>
      </c>
      <c r="G501" s="6" t="str">
        <f>VLOOKUP(F501,[3]需科室上报名单!$B:$I,8,0)</f>
        <v>规培研究生</v>
      </c>
      <c r="H501" s="8" t="str">
        <f>VLOOKUP(F501,[3]需科室上报名单!$B:$D,3,0)</f>
        <v>内科</v>
      </c>
      <c r="I501" s="8" t="str">
        <f>VLOOKUP(F501,[3]需科室上报名单!$B:$F,5,0)</f>
        <v>2021年</v>
      </c>
      <c r="J501" s="31"/>
      <c r="K501" s="6" t="s">
        <v>106</v>
      </c>
      <c r="L501" s="6">
        <v>0</v>
      </c>
      <c r="M501" s="6">
        <v>0</v>
      </c>
      <c r="N501" s="6">
        <v>0</v>
      </c>
      <c r="O501" s="6">
        <v>160</v>
      </c>
      <c r="P501" s="30">
        <v>0</v>
      </c>
      <c r="Q501" s="30">
        <v>1</v>
      </c>
      <c r="R501" s="30">
        <v>1</v>
      </c>
      <c r="S501" s="30">
        <v>0</v>
      </c>
      <c r="T501" s="30">
        <v>0</v>
      </c>
      <c r="U501" s="6">
        <v>40</v>
      </c>
      <c r="V501" s="44">
        <f>VLOOKUP(F501,[9]毕教同事分值收集!B:X,23,0)</f>
        <v>100</v>
      </c>
      <c r="W501" s="44">
        <v>10</v>
      </c>
      <c r="X501" s="44">
        <v>20</v>
      </c>
      <c r="Y501" s="44">
        <v>60</v>
      </c>
      <c r="Z501" s="44">
        <v>60</v>
      </c>
      <c r="AA501" s="53">
        <v>0</v>
      </c>
      <c r="AB501" s="54">
        <f>VLOOKUP(F501,[9]毕教同事分值收集!B:R,17,0)</f>
        <v>100</v>
      </c>
      <c r="AC501" s="54">
        <f>VLOOKUP(F501,[9]毕教同事分值收集!B:T,19,0)</f>
        <v>150</v>
      </c>
      <c r="AD501" s="54">
        <f>VLOOKUP(F501,[9]毕教同事分值收集!B:V,21,0)</f>
        <v>100</v>
      </c>
      <c r="AE501" s="54">
        <f>VLOOKUP(F501,[9]毕教同事分值收集!B:Q,16,0)</f>
        <v>0</v>
      </c>
      <c r="AF501" s="54">
        <f>VLOOKUP(F501,[9]毕教同事分值收集!B:P,15,0)</f>
        <v>0</v>
      </c>
      <c r="AG501" s="54">
        <f>VLOOKUP(F501,[6]毕教同事分值收集!$B:$M,12,0)</f>
        <v>-60</v>
      </c>
      <c r="AH501" s="54">
        <v>0</v>
      </c>
      <c r="AI501" s="54">
        <v>0</v>
      </c>
      <c r="AJ501" s="54">
        <v>0</v>
      </c>
      <c r="AK501" s="54">
        <v>0</v>
      </c>
      <c r="AL501" s="54">
        <v>0</v>
      </c>
      <c r="AM501" s="58">
        <f t="shared" si="48"/>
        <v>740</v>
      </c>
      <c r="AN501" s="54" t="str">
        <f>VLOOKUP(H501,'[2]最终 公布版'!$F:$AL,33,0)</f>
        <v>内科</v>
      </c>
      <c r="AO501" s="59">
        <f>SUMPRODUCT(($AN$4:$AN$1113=AN501)*($AM$4:$AM$1113&gt;AM501))+1</f>
        <v>117</v>
      </c>
      <c r="AP501" s="11">
        <f>COUNTIF(AN:AN,AN501)</f>
        <v>268</v>
      </c>
      <c r="AQ501" s="60">
        <f t="shared" si="43"/>
        <v>0.436567164179104</v>
      </c>
      <c r="AR501" s="11">
        <f t="shared" si="44"/>
        <v>1</v>
      </c>
      <c r="AS501" s="61">
        <v>1200</v>
      </c>
      <c r="AT501" s="62">
        <f>VLOOKUP(F501,[9]毕教同事分值收集!B:Y,24,0)</f>
        <v>21</v>
      </c>
      <c r="AU501" s="63">
        <f t="shared" si="45"/>
        <v>1200</v>
      </c>
      <c r="AV501" s="63">
        <f t="shared" si="46"/>
        <v>1200</v>
      </c>
      <c r="AW501" s="63">
        <v>0</v>
      </c>
      <c r="AX501" s="63">
        <f t="shared" si="47"/>
        <v>1200</v>
      </c>
      <c r="AY501" s="65">
        <v>21</v>
      </c>
    </row>
    <row r="502" spans="1:51">
      <c r="A502" s="4"/>
      <c r="B502" s="4"/>
      <c r="C502" s="5" t="s">
        <v>573</v>
      </c>
      <c r="D502" s="6">
        <v>488</v>
      </c>
      <c r="E502" s="15" t="s">
        <v>666</v>
      </c>
      <c r="F502" s="8" t="str">
        <f>VLOOKUP(E502,[1]需科室上报名单!$A:$B,2,0)</f>
        <v>7AK225</v>
      </c>
      <c r="G502" s="6" t="str">
        <f>VLOOKUP(F502,[3]需科室上报名单!$B:$I,8,0)</f>
        <v>规培研究生</v>
      </c>
      <c r="H502" s="19" t="s">
        <v>552</v>
      </c>
      <c r="I502" s="8" t="str">
        <f>VLOOKUP(F502,[3]需科室上报名单!$B:$F,5,0)</f>
        <v>2020年</v>
      </c>
      <c r="J502" s="29"/>
      <c r="K502" s="6" t="s">
        <v>106</v>
      </c>
      <c r="L502" s="6">
        <v>0</v>
      </c>
      <c r="M502" s="6">
        <v>0</v>
      </c>
      <c r="N502" s="6">
        <v>0</v>
      </c>
      <c r="O502" s="6">
        <v>160</v>
      </c>
      <c r="P502" s="30">
        <v>0</v>
      </c>
      <c r="Q502" s="30">
        <v>5</v>
      </c>
      <c r="R502" s="30">
        <v>2</v>
      </c>
      <c r="S502" s="30">
        <v>0</v>
      </c>
      <c r="T502" s="30">
        <v>0</v>
      </c>
      <c r="U502" s="43">
        <v>140</v>
      </c>
      <c r="V502" s="44">
        <f>VLOOKUP(F502,[9]毕教同事分值收集!B:X,23,0)</f>
        <v>100</v>
      </c>
      <c r="W502" s="44">
        <f>VLOOKUP(E502,[4]肿瘤内科!$B:$H,7,0)</f>
        <v>0</v>
      </c>
      <c r="X502" s="44">
        <f>VLOOKUP(E502,[4]肿瘤内科!$B:$J,9,0)</f>
        <v>20</v>
      </c>
      <c r="Y502" s="44">
        <f>VLOOKUP(E502,[4]肿瘤内科!$B:$F,3,0)</f>
        <v>0</v>
      </c>
      <c r="Z502" s="44">
        <f>VLOOKUP(E502,[4]肿瘤内科!$B:$F,5,0)</f>
        <v>30</v>
      </c>
      <c r="AA502" s="53">
        <v>0</v>
      </c>
      <c r="AB502" s="54">
        <f>VLOOKUP(F502,[9]毕教同事分值收集!B:R,17,0)</f>
        <v>100</v>
      </c>
      <c r="AC502" s="54">
        <f>VLOOKUP(F502,[9]毕教同事分值收集!B:T,19,0)</f>
        <v>150</v>
      </c>
      <c r="AD502" s="54">
        <f>VLOOKUP(F502,[9]毕教同事分值收集!B:V,21,0)</f>
        <v>100</v>
      </c>
      <c r="AE502" s="54">
        <f>VLOOKUP(F502,[9]毕教同事分值收集!B:Q,16,0)</f>
        <v>0</v>
      </c>
      <c r="AF502" s="54">
        <f>VLOOKUP(F502,[9]毕教同事分值收集!B:P,15,0)</f>
        <v>0</v>
      </c>
      <c r="AG502" s="54">
        <f>VLOOKUP(F502,[6]毕教同事分值收集!$B:$M,12,0)</f>
        <v>-60</v>
      </c>
      <c r="AH502" s="54">
        <v>0</v>
      </c>
      <c r="AI502" s="54">
        <v>0</v>
      </c>
      <c r="AJ502" s="54">
        <v>0</v>
      </c>
      <c r="AK502" s="54">
        <v>0</v>
      </c>
      <c r="AL502" s="54">
        <v>0</v>
      </c>
      <c r="AM502" s="58">
        <f t="shared" si="48"/>
        <v>740</v>
      </c>
      <c r="AN502" s="54" t="str">
        <f>VLOOKUP(H502,'[2]最终 公布版'!$F:$AL,33,0)</f>
        <v>内科</v>
      </c>
      <c r="AO502" s="59">
        <f>SUMPRODUCT(($AN$4:$AN$1113=AN502)*($AM$4:$AM$1113&gt;AM502))+1</f>
        <v>117</v>
      </c>
      <c r="AP502" s="11">
        <f>COUNTIF(AN:AN,AN502)</f>
        <v>268</v>
      </c>
      <c r="AQ502" s="60">
        <f t="shared" si="43"/>
        <v>0.436567164179104</v>
      </c>
      <c r="AR502" s="11">
        <f t="shared" si="44"/>
        <v>1</v>
      </c>
      <c r="AS502" s="61">
        <v>1200</v>
      </c>
      <c r="AT502" s="62">
        <f>VLOOKUP(F502,[9]毕教同事分值收集!B:Y,24,0)</f>
        <v>21</v>
      </c>
      <c r="AU502" s="63">
        <f t="shared" si="45"/>
        <v>1200</v>
      </c>
      <c r="AV502" s="63">
        <f t="shared" si="46"/>
        <v>1200</v>
      </c>
      <c r="AW502" s="63">
        <v>0</v>
      </c>
      <c r="AX502" s="63">
        <f t="shared" si="47"/>
        <v>1200</v>
      </c>
      <c r="AY502" s="65">
        <v>21</v>
      </c>
    </row>
    <row r="503" spans="1:51">
      <c r="A503" s="4"/>
      <c r="B503" s="4"/>
      <c r="C503" s="5" t="s">
        <v>571</v>
      </c>
      <c r="D503" s="6">
        <v>516</v>
      </c>
      <c r="E503" s="101" t="s">
        <v>667</v>
      </c>
      <c r="F503" s="8" t="str">
        <f>VLOOKUP(E503,[1]需科室上报名单!$A:$B,2,0)</f>
        <v>7AK218</v>
      </c>
      <c r="G503" s="6" t="str">
        <f>VLOOKUP(F503,[3]需科室上报名单!$B:$I,8,0)</f>
        <v>规培研究生</v>
      </c>
      <c r="H503" s="8" t="str">
        <f>VLOOKUP(F503,[3]需科室上报名单!$B:$D,3,0)</f>
        <v>内科</v>
      </c>
      <c r="I503" s="8" t="str">
        <f>VLOOKUP(F503,[3]需科室上报名单!$B:$F,5,0)</f>
        <v>2020年</v>
      </c>
      <c r="J503" s="31"/>
      <c r="K503" s="71" t="s">
        <v>106</v>
      </c>
      <c r="L503" s="36">
        <v>0</v>
      </c>
      <c r="M503" s="36">
        <v>0</v>
      </c>
      <c r="N503" s="36">
        <v>0</v>
      </c>
      <c r="O503" s="36">
        <v>160</v>
      </c>
      <c r="P503" s="36" t="s">
        <v>203</v>
      </c>
      <c r="Q503" s="36" t="s">
        <v>547</v>
      </c>
      <c r="R503" s="36" t="s">
        <v>203</v>
      </c>
      <c r="S503" s="36" t="s">
        <v>203</v>
      </c>
      <c r="T503" s="36" t="s">
        <v>203</v>
      </c>
      <c r="U503" s="75">
        <v>20</v>
      </c>
      <c r="V503" s="44">
        <f>VLOOKUP(F503,[9]毕教同事分值收集!B:X,23,0)</f>
        <v>100</v>
      </c>
      <c r="W503" s="76">
        <v>0</v>
      </c>
      <c r="X503" s="76">
        <v>40</v>
      </c>
      <c r="Y503" s="76">
        <v>30</v>
      </c>
      <c r="Z503" s="76">
        <v>0</v>
      </c>
      <c r="AA503" s="82">
        <v>40</v>
      </c>
      <c r="AB503" s="54">
        <f>VLOOKUP(F503,[9]毕教同事分值收集!B:R,17,0)</f>
        <v>100</v>
      </c>
      <c r="AC503" s="54">
        <f>VLOOKUP(F503,[9]毕教同事分值收集!B:T,19,0)</f>
        <v>150</v>
      </c>
      <c r="AD503" s="54">
        <f>VLOOKUP(F503,[9]毕教同事分值收集!B:V,21,0)</f>
        <v>100</v>
      </c>
      <c r="AE503" s="54">
        <f>VLOOKUP(F503,[9]毕教同事分值收集!B:Q,16,0)</f>
        <v>0</v>
      </c>
      <c r="AF503" s="54">
        <f>VLOOKUP(F503,[9]毕教同事分值收集!B:P,15,0)</f>
        <v>0</v>
      </c>
      <c r="AG503" s="54">
        <f>VLOOKUP(F503,[6]毕教同事分值收集!$B:$M,12,0)</f>
        <v>0</v>
      </c>
      <c r="AH503" s="54">
        <v>0</v>
      </c>
      <c r="AI503" s="54">
        <v>0</v>
      </c>
      <c r="AJ503" s="54">
        <v>0</v>
      </c>
      <c r="AK503" s="54">
        <v>0</v>
      </c>
      <c r="AL503" s="54">
        <v>0</v>
      </c>
      <c r="AM503" s="58">
        <f t="shared" si="48"/>
        <v>740</v>
      </c>
      <c r="AN503" s="54" t="str">
        <f>VLOOKUP(H503,'[2]最终 公布版'!$F:$AL,33,0)</f>
        <v>内科</v>
      </c>
      <c r="AO503" s="59">
        <f>SUMPRODUCT(($AN$4:$AN$1113=AN503)*($AM$4:$AM$1113&gt;AM503))+1</f>
        <v>117</v>
      </c>
      <c r="AP503" s="11">
        <f>COUNTIF(AN:AN,AN503)</f>
        <v>268</v>
      </c>
      <c r="AQ503" s="60">
        <f t="shared" si="43"/>
        <v>0.436567164179104</v>
      </c>
      <c r="AR503" s="11">
        <f t="shared" si="44"/>
        <v>1</v>
      </c>
      <c r="AS503" s="61">
        <v>1200</v>
      </c>
      <c r="AT503" s="62">
        <f>VLOOKUP(F503,[9]毕教同事分值收集!B:Y,24,0)</f>
        <v>21</v>
      </c>
      <c r="AU503" s="63">
        <f t="shared" si="45"/>
        <v>1200</v>
      </c>
      <c r="AV503" s="63">
        <f t="shared" si="46"/>
        <v>1200</v>
      </c>
      <c r="AW503" s="63">
        <v>0</v>
      </c>
      <c r="AX503" s="63">
        <f t="shared" si="47"/>
        <v>1200</v>
      </c>
      <c r="AY503" s="65">
        <v>21</v>
      </c>
    </row>
    <row r="504" spans="1:51">
      <c r="A504" s="4"/>
      <c r="B504" s="4"/>
      <c r="C504" s="5" t="s">
        <v>646</v>
      </c>
      <c r="D504" s="6">
        <v>517</v>
      </c>
      <c r="E504" s="11" t="s">
        <v>668</v>
      </c>
      <c r="F504" s="8" t="str">
        <f>VLOOKUP(E504,[1]需科室上报名单!$A:$B,2,0)</f>
        <v>7AM186</v>
      </c>
      <c r="G504" s="6" t="str">
        <f>VLOOKUP(F504,[3]需科室上报名单!$B:$I,8,0)</f>
        <v>规培研究生</v>
      </c>
      <c r="H504" s="8" t="str">
        <f>VLOOKUP(F504,[3]需科室上报名单!$B:$D,3,0)</f>
        <v>内科</v>
      </c>
      <c r="I504" s="8" t="str">
        <f>VLOOKUP(F504,[3]需科室上报名单!$B:$F,5,0)</f>
        <v>2021年</v>
      </c>
      <c r="J504" s="31"/>
      <c r="K504" s="6" t="s">
        <v>106</v>
      </c>
      <c r="L504" s="6">
        <v>0</v>
      </c>
      <c r="M504" s="6">
        <v>0</v>
      </c>
      <c r="N504" s="6">
        <v>0</v>
      </c>
      <c r="O504" s="6">
        <v>160</v>
      </c>
      <c r="P504" s="30">
        <v>0</v>
      </c>
      <c r="Q504" s="30">
        <v>1</v>
      </c>
      <c r="R504" s="30">
        <v>1</v>
      </c>
      <c r="S504" s="30">
        <v>0</v>
      </c>
      <c r="T504" s="30">
        <v>0</v>
      </c>
      <c r="U504" s="6">
        <v>40</v>
      </c>
      <c r="V504" s="44">
        <f>VLOOKUP(F504,[9]毕教同事分值收集!B:X,23,0)</f>
        <v>100</v>
      </c>
      <c r="W504" s="44">
        <v>10</v>
      </c>
      <c r="X504" s="44">
        <v>20</v>
      </c>
      <c r="Y504" s="44">
        <v>30</v>
      </c>
      <c r="Z504" s="44">
        <v>30</v>
      </c>
      <c r="AA504" s="53">
        <v>0</v>
      </c>
      <c r="AB504" s="54">
        <f>VLOOKUP(F504,[9]毕教同事分值收集!B:R,17,0)</f>
        <v>100</v>
      </c>
      <c r="AC504" s="54">
        <f>VLOOKUP(F504,[9]毕教同事分值收集!B:T,19,0)</f>
        <v>150</v>
      </c>
      <c r="AD504" s="54">
        <f>VLOOKUP(F504,[9]毕教同事分值收集!B:V,21,0)</f>
        <v>100</v>
      </c>
      <c r="AE504" s="54">
        <f>VLOOKUP(F504,[9]毕教同事分值收集!B:Q,16,0)</f>
        <v>0</v>
      </c>
      <c r="AF504" s="54">
        <f>VLOOKUP(F504,[9]毕教同事分值收集!B:P,15,0)</f>
        <v>0</v>
      </c>
      <c r="AG504" s="54">
        <f>VLOOKUP(F504,[6]毕教同事分值收集!$B:$M,12,0)</f>
        <v>0</v>
      </c>
      <c r="AH504" s="54">
        <v>0</v>
      </c>
      <c r="AI504" s="54">
        <v>0</v>
      </c>
      <c r="AJ504" s="54">
        <v>0</v>
      </c>
      <c r="AK504" s="54">
        <v>0</v>
      </c>
      <c r="AL504" s="54">
        <v>0</v>
      </c>
      <c r="AM504" s="58">
        <f t="shared" si="48"/>
        <v>740</v>
      </c>
      <c r="AN504" s="54" t="str">
        <f>VLOOKUP(H504,'[2]最终 公布版'!$F:$AL,33,0)</f>
        <v>内科</v>
      </c>
      <c r="AO504" s="59">
        <f>SUMPRODUCT(($AN$4:$AN$1113=AN504)*($AM$4:$AM$1113&gt;AM504))+1</f>
        <v>117</v>
      </c>
      <c r="AP504" s="11">
        <f>COUNTIF(AN:AN,AN504)</f>
        <v>268</v>
      </c>
      <c r="AQ504" s="60">
        <f t="shared" si="43"/>
        <v>0.436567164179104</v>
      </c>
      <c r="AR504" s="11">
        <f t="shared" si="44"/>
        <v>1</v>
      </c>
      <c r="AS504" s="61">
        <v>1200</v>
      </c>
      <c r="AT504" s="62">
        <f>VLOOKUP(F504,[9]毕教同事分值收集!B:Y,24,0)</f>
        <v>21</v>
      </c>
      <c r="AU504" s="63">
        <f t="shared" si="45"/>
        <v>1200</v>
      </c>
      <c r="AV504" s="63">
        <f t="shared" si="46"/>
        <v>1200</v>
      </c>
      <c r="AW504" s="63">
        <v>0</v>
      </c>
      <c r="AX504" s="63">
        <f t="shared" si="47"/>
        <v>1200</v>
      </c>
      <c r="AY504" s="65">
        <v>21</v>
      </c>
    </row>
    <row r="505" spans="1:51">
      <c r="A505" s="4"/>
      <c r="B505" s="4"/>
      <c r="C505" s="5" t="s">
        <v>157</v>
      </c>
      <c r="D505" s="6">
        <v>520</v>
      </c>
      <c r="E505" s="126" t="s">
        <v>669</v>
      </c>
      <c r="F505" s="8" t="str">
        <f>VLOOKUP(E505,[1]需科室上报名单!$A:$B,2,0)</f>
        <v>726L62</v>
      </c>
      <c r="G505" s="6" t="s">
        <v>104</v>
      </c>
      <c r="H505" s="126" t="s">
        <v>552</v>
      </c>
      <c r="I505" s="8" t="str">
        <f>VLOOKUP(F505,[3]需科室上报名单!$B:$F,5,0)</f>
        <v>2020年</v>
      </c>
      <c r="J505" s="35"/>
      <c r="K505" s="6" t="s">
        <v>106</v>
      </c>
      <c r="L505" s="6">
        <v>0</v>
      </c>
      <c r="M505" s="6">
        <v>0</v>
      </c>
      <c r="N505" s="6">
        <v>0</v>
      </c>
      <c r="O505" s="6">
        <v>160</v>
      </c>
      <c r="P505" s="30">
        <v>0</v>
      </c>
      <c r="Q505" s="48">
        <v>4</v>
      </c>
      <c r="R505" s="48">
        <v>0</v>
      </c>
      <c r="S505" s="30">
        <v>0</v>
      </c>
      <c r="T505" s="30">
        <v>0</v>
      </c>
      <c r="U505" s="43">
        <v>80</v>
      </c>
      <c r="V505" s="44">
        <f>VLOOKUP(F505,[9]毕教同事分值收集!B:X,23,0)</f>
        <v>100</v>
      </c>
      <c r="W505" s="49">
        <v>10</v>
      </c>
      <c r="X505" s="49">
        <v>40</v>
      </c>
      <c r="Y505" s="49">
        <v>0</v>
      </c>
      <c r="Z505" s="49">
        <v>0</v>
      </c>
      <c r="AA505" s="53">
        <v>0</v>
      </c>
      <c r="AB505" s="54">
        <f>VLOOKUP(F505,[9]毕教同事分值收集!B:R,17,0)</f>
        <v>100</v>
      </c>
      <c r="AC505" s="54">
        <f>VLOOKUP(F505,[9]毕教同事分值收集!B:T,19,0)</f>
        <v>150</v>
      </c>
      <c r="AD505" s="54">
        <f>VLOOKUP(F505,[9]毕教同事分值收集!B:V,21,0)</f>
        <v>100</v>
      </c>
      <c r="AE505" s="54">
        <f>VLOOKUP(F505,[9]毕教同事分值收集!B:Q,16,0)</f>
        <v>0</v>
      </c>
      <c r="AF505" s="54">
        <f>VLOOKUP(F505,[9]毕教同事分值收集!B:P,15,0)</f>
        <v>0</v>
      </c>
      <c r="AG505" s="54">
        <f>VLOOKUP(F505,[6]毕教同事分值收集!$B:$M,12,0)</f>
        <v>0</v>
      </c>
      <c r="AH505" s="54">
        <v>0</v>
      </c>
      <c r="AI505" s="54">
        <v>0</v>
      </c>
      <c r="AJ505" s="54">
        <v>0</v>
      </c>
      <c r="AK505" s="54">
        <v>0</v>
      </c>
      <c r="AL505" s="54">
        <v>0</v>
      </c>
      <c r="AM505" s="58">
        <f t="shared" si="48"/>
        <v>740</v>
      </c>
      <c r="AN505" s="54" t="str">
        <f>VLOOKUP(H505,'[2]最终 公布版'!$F:$AL,33,0)</f>
        <v>内科</v>
      </c>
      <c r="AO505" s="59">
        <f>SUMPRODUCT(($AN$4:$AN$1113=AN505)*($AM$4:$AM$1113&gt;AM505))+1</f>
        <v>117</v>
      </c>
      <c r="AP505" s="11">
        <f>COUNTIF(AN:AN,AN505)</f>
        <v>268</v>
      </c>
      <c r="AQ505" s="60">
        <f t="shared" si="43"/>
        <v>0.436567164179104</v>
      </c>
      <c r="AR505" s="11">
        <f t="shared" si="44"/>
        <v>1</v>
      </c>
      <c r="AS505" s="61">
        <v>1200</v>
      </c>
      <c r="AT505" s="62">
        <f>VLOOKUP(F505,[9]毕教同事分值收集!B:Y,24,0)</f>
        <v>21</v>
      </c>
      <c r="AU505" s="63">
        <f t="shared" si="45"/>
        <v>1200</v>
      </c>
      <c r="AV505" s="63">
        <f t="shared" si="46"/>
        <v>1200</v>
      </c>
      <c r="AW505" s="63">
        <v>0</v>
      </c>
      <c r="AX505" s="63">
        <f t="shared" si="47"/>
        <v>1200</v>
      </c>
      <c r="AY505" s="65">
        <v>21</v>
      </c>
    </row>
    <row r="506" spans="1:51">
      <c r="A506" s="4"/>
      <c r="B506" s="4"/>
      <c r="C506" s="5" t="s">
        <v>157</v>
      </c>
      <c r="D506" s="6">
        <v>507</v>
      </c>
      <c r="E506" s="125" t="s">
        <v>670</v>
      </c>
      <c r="F506" s="8">
        <f>VLOOKUP(E506,[1]需科室上报名单!$A:$B,2,0)</f>
        <v>121006</v>
      </c>
      <c r="G506" s="6" t="s">
        <v>104</v>
      </c>
      <c r="H506" s="8" t="str">
        <f>VLOOKUP(F506,[3]需科室上报名单!$B:$D,3,0)</f>
        <v>内科</v>
      </c>
      <c r="I506" s="8" t="str">
        <f>VLOOKUP(F506,[3]需科室上报名单!$B:$F,5,0)</f>
        <v>2021年</v>
      </c>
      <c r="J506" s="35"/>
      <c r="K506" s="6" t="s">
        <v>106</v>
      </c>
      <c r="L506" s="6">
        <v>0</v>
      </c>
      <c r="M506" s="6">
        <v>0</v>
      </c>
      <c r="N506" s="6">
        <v>0</v>
      </c>
      <c r="O506" s="6">
        <v>160</v>
      </c>
      <c r="P506" s="30">
        <v>0</v>
      </c>
      <c r="Q506" s="48">
        <v>1</v>
      </c>
      <c r="R506" s="6">
        <v>2</v>
      </c>
      <c r="S506" s="30">
        <v>0</v>
      </c>
      <c r="T506" s="30">
        <v>1</v>
      </c>
      <c r="U506" s="43">
        <v>85</v>
      </c>
      <c r="V506" s="44">
        <f>VLOOKUP(F506,[9]毕教同事分值收集!B:X,23,0)</f>
        <v>100</v>
      </c>
      <c r="W506" s="49">
        <v>10</v>
      </c>
      <c r="X506" s="49">
        <v>20</v>
      </c>
      <c r="Y506" s="49">
        <v>30</v>
      </c>
      <c r="Z506" s="49">
        <v>0</v>
      </c>
      <c r="AA506" s="53">
        <v>0</v>
      </c>
      <c r="AB506" s="54">
        <f>VLOOKUP(F506,[9]毕教同事分值收集!B:R,17,0)</f>
        <v>100</v>
      </c>
      <c r="AC506" s="54">
        <f>VLOOKUP(F506,[9]毕教同事分值收集!B:T,19,0)</f>
        <v>150</v>
      </c>
      <c r="AD506" s="54">
        <f>VLOOKUP(F506,[9]毕教同事分值收集!B:V,21,0)</f>
        <v>100</v>
      </c>
      <c r="AE506" s="54">
        <f>VLOOKUP(F506,[9]毕教同事分值收集!B:Q,16,0)</f>
        <v>0</v>
      </c>
      <c r="AF506" s="54">
        <f>VLOOKUP(F506,[9]毕教同事分值收集!B:P,15,0)</f>
        <v>0</v>
      </c>
      <c r="AG506" s="54">
        <f>VLOOKUP(F506,[6]毕教同事分值收集!$B:$M,12,0)</f>
        <v>-20</v>
      </c>
      <c r="AH506" s="54">
        <v>0</v>
      </c>
      <c r="AI506" s="54">
        <v>0</v>
      </c>
      <c r="AJ506" s="54">
        <v>0</v>
      </c>
      <c r="AK506" s="54">
        <v>0</v>
      </c>
      <c r="AL506" s="54">
        <v>0</v>
      </c>
      <c r="AM506" s="58">
        <f t="shared" si="48"/>
        <v>735</v>
      </c>
      <c r="AN506" s="54" t="str">
        <f>VLOOKUP(H506,'[2]最终 公布版'!$F:$AL,33,0)</f>
        <v>内科</v>
      </c>
      <c r="AO506" s="59">
        <f>SUMPRODUCT(($AN$4:$AN$1113=AN506)*($AM$4:$AM$1113&gt;AM506))+1</f>
        <v>123</v>
      </c>
      <c r="AP506" s="11">
        <f>COUNTIF(AN:AN,AN506)</f>
        <v>268</v>
      </c>
      <c r="AQ506" s="60">
        <f t="shared" si="43"/>
        <v>0.458955223880597</v>
      </c>
      <c r="AR506" s="11">
        <f t="shared" si="44"/>
        <v>1</v>
      </c>
      <c r="AS506" s="61">
        <v>1200</v>
      </c>
      <c r="AT506" s="62">
        <f>VLOOKUP(F506,[9]毕教同事分值收集!B:Y,24,0)</f>
        <v>21</v>
      </c>
      <c r="AU506" s="63">
        <f t="shared" si="45"/>
        <v>1200</v>
      </c>
      <c r="AV506" s="63">
        <f t="shared" si="46"/>
        <v>1200</v>
      </c>
      <c r="AW506" s="63">
        <v>0</v>
      </c>
      <c r="AX506" s="63">
        <f t="shared" si="47"/>
        <v>1200</v>
      </c>
      <c r="AY506" s="65">
        <v>21</v>
      </c>
    </row>
    <row r="507" spans="1:51">
      <c r="A507" s="4"/>
      <c r="B507" s="4"/>
      <c r="C507" s="5" t="s">
        <v>637</v>
      </c>
      <c r="D507" s="6">
        <v>521</v>
      </c>
      <c r="E507" s="19" t="s">
        <v>671</v>
      </c>
      <c r="F507" s="8" t="str">
        <f>VLOOKUP(E507,[1]需科室上报名单!$A:$B,2,0)</f>
        <v>7AM169</v>
      </c>
      <c r="G507" s="6" t="str">
        <f>VLOOKUP(F507,[3]需科室上报名单!$B:$I,8,0)</f>
        <v>规培研究生</v>
      </c>
      <c r="H507" s="8" t="str">
        <f>VLOOKUP(F507,[3]需科室上报名单!$B:$D,3,0)</f>
        <v>内科</v>
      </c>
      <c r="I507" s="8" t="str">
        <f>VLOOKUP(F507,[3]需科室上报名单!$B:$F,5,0)</f>
        <v>2021年</v>
      </c>
      <c r="J507" s="19"/>
      <c r="K507" s="128" t="s">
        <v>106</v>
      </c>
      <c r="L507" s="7" t="s">
        <v>408</v>
      </c>
      <c r="M507" s="6">
        <v>0</v>
      </c>
      <c r="N507" s="6">
        <v>0</v>
      </c>
      <c r="O507" s="30">
        <v>160</v>
      </c>
      <c r="P507" s="30">
        <v>0</v>
      </c>
      <c r="Q507" s="30">
        <v>0</v>
      </c>
      <c r="R507" s="30">
        <v>4</v>
      </c>
      <c r="S507" s="30">
        <v>1</v>
      </c>
      <c r="T507" s="30">
        <v>0</v>
      </c>
      <c r="U507" s="43">
        <v>105</v>
      </c>
      <c r="V507" s="44">
        <f>VLOOKUP(F507,[9]毕教同事分值收集!B:X,23,0)</f>
        <v>100</v>
      </c>
      <c r="W507" s="44">
        <v>0</v>
      </c>
      <c r="X507" s="44">
        <v>20</v>
      </c>
      <c r="Y507" s="44">
        <v>0</v>
      </c>
      <c r="Z507" s="44">
        <v>0</v>
      </c>
      <c r="AA507" s="53">
        <v>0</v>
      </c>
      <c r="AB507" s="54">
        <f>VLOOKUP(F507,[9]毕教同事分值收集!B:R,17,0)</f>
        <v>100</v>
      </c>
      <c r="AC507" s="54">
        <f>VLOOKUP(F507,[9]毕教同事分值收集!B:T,19,0)</f>
        <v>150</v>
      </c>
      <c r="AD507" s="54">
        <f>VLOOKUP(F507,[9]毕教同事分值收集!B:V,21,0)</f>
        <v>100</v>
      </c>
      <c r="AE507" s="54">
        <f>VLOOKUP(F507,[9]毕教同事分值收集!B:Q,16,0)</f>
        <v>0</v>
      </c>
      <c r="AF507" s="54">
        <f>VLOOKUP(F507,[9]毕教同事分值收集!B:P,15,0)</f>
        <v>0</v>
      </c>
      <c r="AG507" s="54">
        <f>VLOOKUP(F507,[6]毕教同事分值收集!$B:$M,12,0)</f>
        <v>0</v>
      </c>
      <c r="AH507" s="54">
        <v>0</v>
      </c>
      <c r="AI507" s="54">
        <v>0</v>
      </c>
      <c r="AJ507" s="54">
        <v>0</v>
      </c>
      <c r="AK507" s="54">
        <v>0</v>
      </c>
      <c r="AL507" s="54">
        <v>0</v>
      </c>
      <c r="AM507" s="58">
        <f t="shared" si="48"/>
        <v>735</v>
      </c>
      <c r="AN507" s="54" t="str">
        <f>VLOOKUP(H507,'[2]最终 公布版'!$F:$AL,33,0)</f>
        <v>内科</v>
      </c>
      <c r="AO507" s="59">
        <f>SUMPRODUCT(($AN$4:$AN$1113=AN507)*($AM$4:$AM$1113&gt;AM507))+1</f>
        <v>123</v>
      </c>
      <c r="AP507" s="11">
        <f>COUNTIF(AN:AN,AN507)</f>
        <v>268</v>
      </c>
      <c r="AQ507" s="60">
        <f t="shared" si="43"/>
        <v>0.458955223880597</v>
      </c>
      <c r="AR507" s="11">
        <f t="shared" si="44"/>
        <v>1</v>
      </c>
      <c r="AS507" s="61">
        <v>1200</v>
      </c>
      <c r="AT507" s="62">
        <f>VLOOKUP(F507,[9]毕教同事分值收集!B:Y,24,0)</f>
        <v>21</v>
      </c>
      <c r="AU507" s="63">
        <f t="shared" si="45"/>
        <v>1200</v>
      </c>
      <c r="AV507" s="63">
        <f t="shared" si="46"/>
        <v>1200</v>
      </c>
      <c r="AW507" s="63">
        <v>0</v>
      </c>
      <c r="AX507" s="63">
        <f t="shared" si="47"/>
        <v>1200</v>
      </c>
      <c r="AY507" s="65">
        <v>21</v>
      </c>
    </row>
    <row r="508" spans="1:51">
      <c r="A508" s="4"/>
      <c r="B508" s="4"/>
      <c r="C508" s="5" t="s">
        <v>646</v>
      </c>
      <c r="D508" s="6">
        <v>489</v>
      </c>
      <c r="E508" s="11" t="s">
        <v>672</v>
      </c>
      <c r="F508" s="8" t="str">
        <f>VLOOKUP(E508,[1]需科室上报名单!$A:$B,2,0)</f>
        <v>7AM160</v>
      </c>
      <c r="G508" s="6" t="str">
        <f>VLOOKUP(F508,[3]需科室上报名单!$B:$I,8,0)</f>
        <v>规培研究生</v>
      </c>
      <c r="H508" s="8" t="str">
        <f>VLOOKUP(F508,[3]需科室上报名单!$B:$D,3,0)</f>
        <v>内科</v>
      </c>
      <c r="I508" s="8" t="str">
        <f>VLOOKUP(F508,[3]需科室上报名单!$B:$F,5,0)</f>
        <v>2021年</v>
      </c>
      <c r="J508" s="31"/>
      <c r="K508" s="6" t="s">
        <v>106</v>
      </c>
      <c r="L508" s="6">
        <v>0</v>
      </c>
      <c r="M508" s="6">
        <v>0</v>
      </c>
      <c r="N508" s="6">
        <v>0</v>
      </c>
      <c r="O508" s="6">
        <v>160</v>
      </c>
      <c r="P508" s="30">
        <v>0</v>
      </c>
      <c r="Q508" s="30">
        <v>2</v>
      </c>
      <c r="R508" s="30">
        <v>1</v>
      </c>
      <c r="S508" s="30">
        <v>0</v>
      </c>
      <c r="T508" s="30">
        <v>0</v>
      </c>
      <c r="U508" s="6">
        <v>60</v>
      </c>
      <c r="V508" s="44">
        <f>VLOOKUP(F508,[9]毕教同事分值收集!B:X,23,0)</f>
        <v>100</v>
      </c>
      <c r="W508" s="44">
        <v>10</v>
      </c>
      <c r="X508" s="44">
        <v>20</v>
      </c>
      <c r="Y508" s="44">
        <v>30</v>
      </c>
      <c r="Z508" s="44">
        <v>60</v>
      </c>
      <c r="AA508" s="53">
        <v>0</v>
      </c>
      <c r="AB508" s="54">
        <f>VLOOKUP(F508,[9]毕教同事分值收集!B:R,17,0)</f>
        <v>100</v>
      </c>
      <c r="AC508" s="54">
        <f>VLOOKUP(F508,[9]毕教同事分值收集!B:T,19,0)</f>
        <v>150</v>
      </c>
      <c r="AD508" s="54">
        <f>VLOOKUP(F508,[9]毕教同事分值收集!B:V,21,0)</f>
        <v>100</v>
      </c>
      <c r="AE508" s="54">
        <f>VLOOKUP(F508,[9]毕教同事分值收集!B:Q,16,0)</f>
        <v>0</v>
      </c>
      <c r="AF508" s="54">
        <f>VLOOKUP(F508,[9]毕教同事分值收集!B:P,15,0)</f>
        <v>0</v>
      </c>
      <c r="AG508" s="54">
        <f>VLOOKUP(F508,[6]毕教同事分值收集!$B:$M,12,0)</f>
        <v>-60</v>
      </c>
      <c r="AH508" s="54">
        <v>0</v>
      </c>
      <c r="AI508" s="54">
        <v>0</v>
      </c>
      <c r="AJ508" s="54">
        <v>0</v>
      </c>
      <c r="AK508" s="54">
        <v>0</v>
      </c>
      <c r="AL508" s="54">
        <v>0</v>
      </c>
      <c r="AM508" s="58">
        <f t="shared" si="48"/>
        <v>730</v>
      </c>
      <c r="AN508" s="54" t="str">
        <f>VLOOKUP(H508,'[2]最终 公布版'!$F:$AL,33,0)</f>
        <v>内科</v>
      </c>
      <c r="AO508" s="59">
        <f>SUMPRODUCT(($AN$4:$AN$1113=AN508)*($AM$4:$AM$1113&gt;AM508))+1</f>
        <v>125</v>
      </c>
      <c r="AP508" s="11">
        <f>COUNTIF(AN:AN,AN508)</f>
        <v>268</v>
      </c>
      <c r="AQ508" s="60">
        <f t="shared" si="43"/>
        <v>0.466417910447761</v>
      </c>
      <c r="AR508" s="11">
        <f t="shared" si="44"/>
        <v>1</v>
      </c>
      <c r="AS508" s="61">
        <v>1200</v>
      </c>
      <c r="AT508" s="62">
        <f>VLOOKUP(F508,[9]毕教同事分值收集!B:Y,24,0)</f>
        <v>21</v>
      </c>
      <c r="AU508" s="63">
        <f t="shared" si="45"/>
        <v>1200</v>
      </c>
      <c r="AV508" s="63">
        <f t="shared" si="46"/>
        <v>1200</v>
      </c>
      <c r="AW508" s="63">
        <v>0</v>
      </c>
      <c r="AX508" s="63">
        <f t="shared" si="47"/>
        <v>1200</v>
      </c>
      <c r="AY508" s="65">
        <v>21</v>
      </c>
    </row>
    <row r="509" spans="1:51">
      <c r="A509" s="4"/>
      <c r="B509" s="4"/>
      <c r="C509" s="5" t="s">
        <v>637</v>
      </c>
      <c r="D509" s="6">
        <v>526</v>
      </c>
      <c r="E509" s="19" t="s">
        <v>673</v>
      </c>
      <c r="F509" s="8" t="str">
        <f>VLOOKUP(E509,[1]需科室上报名单!$A:$B,2,0)</f>
        <v>7AM166</v>
      </c>
      <c r="G509" s="6" t="str">
        <f>VLOOKUP(F509,[3]需科室上报名单!$B:$I,8,0)</f>
        <v>规培研究生</v>
      </c>
      <c r="H509" s="8" t="str">
        <f>VLOOKUP(F509,[3]需科室上报名单!$B:$D,3,0)</f>
        <v>内科</v>
      </c>
      <c r="I509" s="8" t="str">
        <f>VLOOKUP(F509,[3]需科室上报名单!$B:$F,5,0)</f>
        <v>2021年</v>
      </c>
      <c r="J509" s="19"/>
      <c r="K509" s="128" t="s">
        <v>106</v>
      </c>
      <c r="L509" s="7" t="s">
        <v>408</v>
      </c>
      <c r="M509" s="6">
        <v>0</v>
      </c>
      <c r="N509" s="6">
        <v>0</v>
      </c>
      <c r="O509" s="30">
        <v>160</v>
      </c>
      <c r="P509" s="30">
        <v>0</v>
      </c>
      <c r="Q509" s="30">
        <v>2</v>
      </c>
      <c r="R509" s="30">
        <v>1</v>
      </c>
      <c r="S509" s="30">
        <v>0</v>
      </c>
      <c r="T509" s="30">
        <v>0</v>
      </c>
      <c r="U509" s="43">
        <v>60</v>
      </c>
      <c r="V509" s="44">
        <f>VLOOKUP(F509,[9]毕教同事分值收集!B:X,23,0)</f>
        <v>100</v>
      </c>
      <c r="W509" s="44">
        <v>0</v>
      </c>
      <c r="X509" s="44">
        <v>0</v>
      </c>
      <c r="Y509" s="44">
        <v>30</v>
      </c>
      <c r="Z509" s="44">
        <v>30</v>
      </c>
      <c r="AA509" s="53">
        <v>0</v>
      </c>
      <c r="AB509" s="54">
        <f>VLOOKUP(F509,[9]毕教同事分值收集!B:R,17,0)</f>
        <v>100</v>
      </c>
      <c r="AC509" s="54">
        <f>VLOOKUP(F509,[9]毕教同事分值收集!B:T,19,0)</f>
        <v>150</v>
      </c>
      <c r="AD509" s="54">
        <f>VLOOKUP(F509,[9]毕教同事分值收集!B:V,21,0)</f>
        <v>100</v>
      </c>
      <c r="AE509" s="54">
        <f>VLOOKUP(F509,[9]毕教同事分值收集!B:Q,16,0)</f>
        <v>0</v>
      </c>
      <c r="AF509" s="54">
        <f>VLOOKUP(F509,[9]毕教同事分值收集!B:P,15,0)</f>
        <v>0</v>
      </c>
      <c r="AG509" s="54">
        <f>VLOOKUP(F509,[6]毕教同事分值收集!$B:$M,12,0)</f>
        <v>0</v>
      </c>
      <c r="AH509" s="54">
        <v>0</v>
      </c>
      <c r="AI509" s="54">
        <v>0</v>
      </c>
      <c r="AJ509" s="54">
        <v>0</v>
      </c>
      <c r="AK509" s="54">
        <v>0</v>
      </c>
      <c r="AL509" s="54">
        <v>0</v>
      </c>
      <c r="AM509" s="58">
        <f t="shared" si="48"/>
        <v>730</v>
      </c>
      <c r="AN509" s="54" t="str">
        <f>VLOOKUP(H509,'[2]最终 公布版'!$F:$AL,33,0)</f>
        <v>内科</v>
      </c>
      <c r="AO509" s="59">
        <f>SUMPRODUCT(($AN$4:$AN$1113=AN509)*($AM$4:$AM$1113&gt;AM509))+1</f>
        <v>125</v>
      </c>
      <c r="AP509" s="11">
        <f>COUNTIF(AN:AN,AN509)</f>
        <v>268</v>
      </c>
      <c r="AQ509" s="60">
        <f t="shared" si="43"/>
        <v>0.466417910447761</v>
      </c>
      <c r="AR509" s="11">
        <f t="shared" si="44"/>
        <v>1</v>
      </c>
      <c r="AS509" s="61">
        <v>1200</v>
      </c>
      <c r="AT509" s="62">
        <f>VLOOKUP(F509,[9]毕教同事分值收集!B:Y,24,0)</f>
        <v>21</v>
      </c>
      <c r="AU509" s="63">
        <f t="shared" si="45"/>
        <v>1200</v>
      </c>
      <c r="AV509" s="63">
        <f t="shared" si="46"/>
        <v>1200</v>
      </c>
      <c r="AW509" s="63">
        <v>0</v>
      </c>
      <c r="AX509" s="63">
        <f t="shared" si="47"/>
        <v>1200</v>
      </c>
      <c r="AY509" s="65">
        <v>21</v>
      </c>
    </row>
    <row r="510" spans="1:51">
      <c r="A510" s="4"/>
      <c r="B510" s="4"/>
      <c r="C510" s="5" t="s">
        <v>157</v>
      </c>
      <c r="D510" s="6">
        <v>527</v>
      </c>
      <c r="E510" s="125" t="s">
        <v>674</v>
      </c>
      <c r="F510" s="8">
        <f>VLOOKUP(E510,[1]需科室上报名单!$A:$B,2,0)</f>
        <v>622024</v>
      </c>
      <c r="G510" s="6" t="s">
        <v>104</v>
      </c>
      <c r="H510" s="125" t="s">
        <v>552</v>
      </c>
      <c r="I510" s="8" t="str">
        <f>VLOOKUP(F510,[3]需科室上报名单!$B:$F,5,0)</f>
        <v>2022年</v>
      </c>
      <c r="J510" s="35"/>
      <c r="K510" s="6" t="s">
        <v>106</v>
      </c>
      <c r="L510" s="6">
        <v>0</v>
      </c>
      <c r="M510" s="6">
        <v>0</v>
      </c>
      <c r="N510" s="6">
        <v>0</v>
      </c>
      <c r="O510" s="6">
        <v>160</v>
      </c>
      <c r="P510" s="30">
        <v>0</v>
      </c>
      <c r="Q510" s="48">
        <v>4</v>
      </c>
      <c r="R510" s="48">
        <v>2</v>
      </c>
      <c r="S510" s="30">
        <v>0</v>
      </c>
      <c r="T510" s="30">
        <v>0</v>
      </c>
      <c r="U510" s="43">
        <v>120</v>
      </c>
      <c r="V510" s="44">
        <f>VLOOKUP(F510,[9]毕教同事分值收集!B:X,23,0)</f>
        <v>100</v>
      </c>
      <c r="W510" s="49">
        <v>0</v>
      </c>
      <c r="X510" s="49">
        <v>0</v>
      </c>
      <c r="Y510" s="49">
        <v>0</v>
      </c>
      <c r="Z510" s="49">
        <v>0</v>
      </c>
      <c r="AA510" s="53">
        <v>0</v>
      </c>
      <c r="AB510" s="54">
        <f>VLOOKUP(F510,[9]毕教同事分值收集!B:R,17,0)</f>
        <v>100</v>
      </c>
      <c r="AC510" s="54">
        <f>VLOOKUP(F510,[9]毕教同事分值收集!B:T,19,0)</f>
        <v>150</v>
      </c>
      <c r="AD510" s="54">
        <f>VLOOKUP(F510,[9]毕教同事分值收集!B:V,21,0)</f>
        <v>100</v>
      </c>
      <c r="AE510" s="54">
        <f>VLOOKUP(F510,[9]毕教同事分值收集!B:Q,16,0)</f>
        <v>0</v>
      </c>
      <c r="AF510" s="54">
        <f>VLOOKUP(F510,[9]毕教同事分值收集!B:P,15,0)</f>
        <v>0</v>
      </c>
      <c r="AG510" s="54">
        <f>VLOOKUP(F510,[6]毕教同事分值收集!$B:$M,12,0)</f>
        <v>0</v>
      </c>
      <c r="AH510" s="54">
        <v>0</v>
      </c>
      <c r="AI510" s="54">
        <v>0</v>
      </c>
      <c r="AJ510" s="54">
        <v>0</v>
      </c>
      <c r="AK510" s="54">
        <v>0</v>
      </c>
      <c r="AL510" s="54">
        <v>0</v>
      </c>
      <c r="AM510" s="58">
        <f t="shared" si="48"/>
        <v>730</v>
      </c>
      <c r="AN510" s="54" t="str">
        <f>VLOOKUP(H510,'[2]最终 公布版'!$F:$AL,33,0)</f>
        <v>内科</v>
      </c>
      <c r="AO510" s="59">
        <f>SUMPRODUCT(($AN$4:$AN$1113=AN510)*($AM$4:$AM$1113&gt;AM510))+1</f>
        <v>125</v>
      </c>
      <c r="AP510" s="11">
        <f>COUNTIF(AN:AN,AN510)</f>
        <v>268</v>
      </c>
      <c r="AQ510" s="60">
        <f t="shared" si="43"/>
        <v>0.466417910447761</v>
      </c>
      <c r="AR510" s="11">
        <f t="shared" si="44"/>
        <v>1</v>
      </c>
      <c r="AS510" s="61">
        <v>1200</v>
      </c>
      <c r="AT510" s="62">
        <f>VLOOKUP(F510,[9]毕教同事分值收集!B:Y,24,0)</f>
        <v>21</v>
      </c>
      <c r="AU510" s="63">
        <f t="shared" si="45"/>
        <v>1200</v>
      </c>
      <c r="AV510" s="63">
        <f t="shared" si="46"/>
        <v>1200</v>
      </c>
      <c r="AW510" s="63">
        <v>0</v>
      </c>
      <c r="AX510" s="63">
        <f t="shared" si="47"/>
        <v>1200</v>
      </c>
      <c r="AY510" s="65">
        <v>21</v>
      </c>
    </row>
    <row r="511" spans="1:51">
      <c r="A511" s="4"/>
      <c r="B511" s="4"/>
      <c r="C511" s="5" t="s">
        <v>637</v>
      </c>
      <c r="D511" s="6">
        <v>494</v>
      </c>
      <c r="E511" s="15" t="s">
        <v>675</v>
      </c>
      <c r="F511" s="8" t="str">
        <f>VLOOKUP(E511,[1]需科室上报名单!$A:$B,2,0)</f>
        <v>7AK216</v>
      </c>
      <c r="G511" s="6" t="str">
        <f>VLOOKUP(F511,[3]需科室上报名单!$B:$I,8,0)</f>
        <v>规培研究生</v>
      </c>
      <c r="H511" s="8" t="str">
        <f>VLOOKUP(F511,[3]需科室上报名单!$B:$D,3,0)</f>
        <v>内科</v>
      </c>
      <c r="I511" s="8" t="str">
        <f>VLOOKUP(F511,[3]需科室上报名单!$B:$F,5,0)</f>
        <v>2020年</v>
      </c>
      <c r="J511" s="19"/>
      <c r="K511" s="128" t="s">
        <v>106</v>
      </c>
      <c r="L511" s="7" t="s">
        <v>408</v>
      </c>
      <c r="M511" s="6">
        <v>0</v>
      </c>
      <c r="N511" s="6">
        <v>0</v>
      </c>
      <c r="O511" s="30">
        <v>160</v>
      </c>
      <c r="P511" s="30">
        <v>0</v>
      </c>
      <c r="Q511" s="30">
        <v>0</v>
      </c>
      <c r="R511" s="30">
        <v>3</v>
      </c>
      <c r="S511" s="30">
        <v>1</v>
      </c>
      <c r="T511" s="30">
        <v>0</v>
      </c>
      <c r="U511" s="43">
        <v>85</v>
      </c>
      <c r="V511" s="44">
        <f>VLOOKUP(F511,[9]毕教同事分值收集!B:X,23,0)</f>
        <v>100</v>
      </c>
      <c r="W511" s="44">
        <v>10</v>
      </c>
      <c r="X511" s="44">
        <v>20</v>
      </c>
      <c r="Y511" s="44">
        <v>60</v>
      </c>
      <c r="Z511" s="44">
        <v>0</v>
      </c>
      <c r="AA511" s="53">
        <v>0</v>
      </c>
      <c r="AB511" s="54">
        <f>VLOOKUP(F511,[9]毕教同事分值收集!B:R,17,0)</f>
        <v>100</v>
      </c>
      <c r="AC511" s="54">
        <f>VLOOKUP(F511,[9]毕教同事分值收集!B:T,19,0)</f>
        <v>150</v>
      </c>
      <c r="AD511" s="54">
        <f>VLOOKUP(F511,[9]毕教同事分值收集!B:V,21,0)</f>
        <v>100</v>
      </c>
      <c r="AE511" s="54">
        <f>VLOOKUP(F511,[9]毕教同事分值收集!B:Q,16,0)</f>
        <v>0</v>
      </c>
      <c r="AF511" s="54">
        <f>VLOOKUP(F511,[9]毕教同事分值收集!B:P,15,0)</f>
        <v>0</v>
      </c>
      <c r="AG511" s="54">
        <f>VLOOKUP(F511,[6]毕教同事分值收集!$B:$M,12,0)</f>
        <v>-60</v>
      </c>
      <c r="AH511" s="54">
        <v>0</v>
      </c>
      <c r="AI511" s="54">
        <v>0</v>
      </c>
      <c r="AJ511" s="54">
        <v>0</v>
      </c>
      <c r="AK511" s="54">
        <v>0</v>
      </c>
      <c r="AL511" s="54">
        <v>0</v>
      </c>
      <c r="AM511" s="58">
        <f t="shared" si="48"/>
        <v>725</v>
      </c>
      <c r="AN511" s="54" t="str">
        <f>VLOOKUP(H511,'[2]最终 公布版'!$F:$AL,33,0)</f>
        <v>内科</v>
      </c>
      <c r="AO511" s="59">
        <f>SUMPRODUCT(($AN$4:$AN$1113=AN511)*($AM$4:$AM$1113&gt;AM511))+1</f>
        <v>128</v>
      </c>
      <c r="AP511" s="11">
        <f>COUNTIF(AN:AN,AN511)</f>
        <v>268</v>
      </c>
      <c r="AQ511" s="60">
        <f t="shared" si="43"/>
        <v>0.477611940298507</v>
      </c>
      <c r="AR511" s="11">
        <f t="shared" si="44"/>
        <v>1</v>
      </c>
      <c r="AS511" s="61">
        <v>1200</v>
      </c>
      <c r="AT511" s="62">
        <f>VLOOKUP(F511,[9]毕教同事分值收集!B:Y,24,0)</f>
        <v>21</v>
      </c>
      <c r="AU511" s="63">
        <f t="shared" si="45"/>
        <v>1200</v>
      </c>
      <c r="AV511" s="63">
        <f t="shared" si="46"/>
        <v>1200</v>
      </c>
      <c r="AW511" s="63">
        <v>0</v>
      </c>
      <c r="AX511" s="63">
        <f t="shared" si="47"/>
        <v>1200</v>
      </c>
      <c r="AY511" s="65">
        <v>21</v>
      </c>
    </row>
    <row r="512" spans="1:51">
      <c r="A512" s="4"/>
      <c r="B512" s="4"/>
      <c r="C512" s="5" t="s">
        <v>637</v>
      </c>
      <c r="D512" s="6">
        <v>497</v>
      </c>
      <c r="E512" s="15" t="s">
        <v>676</v>
      </c>
      <c r="F512" s="8" t="str">
        <f>VLOOKUP(E512,[1]需科室上报名单!$A:$B,2,0)</f>
        <v>7AK196</v>
      </c>
      <c r="G512" s="6" t="str">
        <f>VLOOKUP(F512,[3]需科室上报名单!$B:$I,8,0)</f>
        <v>规培研究生</v>
      </c>
      <c r="H512" s="8" t="str">
        <f>VLOOKUP(F512,[3]需科室上报名单!$B:$D,3,0)</f>
        <v>内科</v>
      </c>
      <c r="I512" s="8" t="str">
        <f>VLOOKUP(F512,[3]需科室上报名单!$B:$F,5,0)</f>
        <v>2020年</v>
      </c>
      <c r="J512" s="19"/>
      <c r="K512" s="128" t="s">
        <v>106</v>
      </c>
      <c r="L512" s="7" t="s">
        <v>408</v>
      </c>
      <c r="M512" s="6">
        <v>0</v>
      </c>
      <c r="N512" s="6">
        <v>0</v>
      </c>
      <c r="O512" s="30">
        <v>160</v>
      </c>
      <c r="P512" s="30">
        <v>0</v>
      </c>
      <c r="Q512" s="30">
        <v>2</v>
      </c>
      <c r="R512" s="30">
        <v>1</v>
      </c>
      <c r="S512" s="30">
        <v>0</v>
      </c>
      <c r="T512" s="30">
        <v>0</v>
      </c>
      <c r="U512" s="43">
        <v>60</v>
      </c>
      <c r="V512" s="44">
        <f>VLOOKUP(F512,[9]毕教同事分值收集!B:X,23,0)</f>
        <v>100</v>
      </c>
      <c r="W512" s="44">
        <v>10</v>
      </c>
      <c r="X512" s="44">
        <v>40</v>
      </c>
      <c r="Y512" s="44">
        <v>30</v>
      </c>
      <c r="Z512" s="44">
        <v>30</v>
      </c>
      <c r="AA512" s="53">
        <v>0</v>
      </c>
      <c r="AB512" s="54">
        <f>VLOOKUP(F512,[9]毕教同事分值收集!B:R,17,0)</f>
        <v>100</v>
      </c>
      <c r="AC512" s="54">
        <f>VLOOKUP(F512,[9]毕教同事分值收集!B:T,19,0)</f>
        <v>150</v>
      </c>
      <c r="AD512" s="54">
        <f>VLOOKUP(F512,[9]毕教同事分值收集!B:V,21,0)</f>
        <v>100</v>
      </c>
      <c r="AE512" s="54">
        <f>VLOOKUP(F512,[9]毕教同事分值收集!B:Q,16,0)</f>
        <v>0</v>
      </c>
      <c r="AF512" s="54">
        <f>VLOOKUP(F512,[9]毕教同事分值收集!B:P,15,0)</f>
        <v>0</v>
      </c>
      <c r="AG512" s="54">
        <f>VLOOKUP(F512,[6]毕教同事分值收集!$B:$M,12,0)</f>
        <v>-60</v>
      </c>
      <c r="AH512" s="54">
        <v>0</v>
      </c>
      <c r="AI512" s="54">
        <v>0</v>
      </c>
      <c r="AJ512" s="54">
        <v>0</v>
      </c>
      <c r="AK512" s="54">
        <v>0</v>
      </c>
      <c r="AL512" s="54">
        <v>0</v>
      </c>
      <c r="AM512" s="58">
        <f t="shared" si="48"/>
        <v>720</v>
      </c>
      <c r="AN512" s="54" t="str">
        <f>VLOOKUP(H512,'[2]最终 公布版'!$F:$AL,33,0)</f>
        <v>内科</v>
      </c>
      <c r="AO512" s="59">
        <f>SUMPRODUCT(($AN$4:$AN$1113=AN512)*($AM$4:$AM$1113&gt;AM512))+1</f>
        <v>129</v>
      </c>
      <c r="AP512" s="11">
        <f>COUNTIF(AN:AN,AN512)</f>
        <v>268</v>
      </c>
      <c r="AQ512" s="60">
        <f t="shared" si="43"/>
        <v>0.48134328358209</v>
      </c>
      <c r="AR512" s="11">
        <f t="shared" si="44"/>
        <v>1</v>
      </c>
      <c r="AS512" s="61">
        <v>1200</v>
      </c>
      <c r="AT512" s="62">
        <f>VLOOKUP(F512,[9]毕教同事分值收集!B:Y,24,0)</f>
        <v>21</v>
      </c>
      <c r="AU512" s="63">
        <f t="shared" si="45"/>
        <v>1200</v>
      </c>
      <c r="AV512" s="63">
        <f t="shared" si="46"/>
        <v>1200</v>
      </c>
      <c r="AW512" s="63">
        <v>0</v>
      </c>
      <c r="AX512" s="63">
        <f t="shared" si="47"/>
        <v>1200</v>
      </c>
      <c r="AY512" s="65">
        <v>21</v>
      </c>
    </row>
    <row r="513" spans="1:51">
      <c r="A513" s="4"/>
      <c r="B513" s="4"/>
      <c r="C513" s="5" t="s">
        <v>201</v>
      </c>
      <c r="D513" s="6">
        <v>498</v>
      </c>
      <c r="E513" s="66" t="s">
        <v>677</v>
      </c>
      <c r="F513" s="8" t="str">
        <f>VLOOKUP(E513,[1]需科室上报名单!$A:$B,2,0)</f>
        <v>7AK215</v>
      </c>
      <c r="G513" s="6" t="str">
        <f>VLOOKUP(F513,[3]需科室上报名单!$B:$I,8,0)</f>
        <v>规培研究生</v>
      </c>
      <c r="H513" s="8" t="str">
        <f>VLOOKUP(F513,[3]需科室上报名单!$B:$D,3,0)</f>
        <v>内科</v>
      </c>
      <c r="I513" s="8" t="str">
        <f>VLOOKUP(F513,[3]需科室上报名单!$B:$F,5,0)</f>
        <v>2020年</v>
      </c>
      <c r="J513" s="72"/>
      <c r="K513" s="6" t="s">
        <v>106</v>
      </c>
      <c r="L513" s="48">
        <v>0</v>
      </c>
      <c r="M513" s="48">
        <v>0</v>
      </c>
      <c r="N513" s="48">
        <v>0</v>
      </c>
      <c r="O513" s="48">
        <v>160</v>
      </c>
      <c r="P513" s="48" t="s">
        <v>203</v>
      </c>
      <c r="Q513" s="48" t="s">
        <v>203</v>
      </c>
      <c r="R513" s="48" t="s">
        <v>203</v>
      </c>
      <c r="S513" s="48" t="s">
        <v>203</v>
      </c>
      <c r="T513" s="48" t="s">
        <v>203</v>
      </c>
      <c r="U513" s="77">
        <v>0</v>
      </c>
      <c r="V513" s="44">
        <f>VLOOKUP(F513,[9]毕教同事分值收集!B:X,23,0)</f>
        <v>100</v>
      </c>
      <c r="W513" s="78">
        <v>10</v>
      </c>
      <c r="X513" s="78">
        <v>40</v>
      </c>
      <c r="Y513" s="78">
        <v>60</v>
      </c>
      <c r="Z513" s="78">
        <v>60</v>
      </c>
      <c r="AA513" s="83">
        <v>0</v>
      </c>
      <c r="AB513" s="54">
        <f>VLOOKUP(F513,[9]毕教同事分值收集!B:R,17,0)</f>
        <v>100</v>
      </c>
      <c r="AC513" s="54">
        <f>VLOOKUP(F513,[9]毕教同事分值收集!B:T,19,0)</f>
        <v>150</v>
      </c>
      <c r="AD513" s="54">
        <f>VLOOKUP(F513,[9]毕教同事分值收集!B:V,21,0)</f>
        <v>100</v>
      </c>
      <c r="AE513" s="54">
        <f>VLOOKUP(F513,[9]毕教同事分值收集!B:Q,16,0)</f>
        <v>0</v>
      </c>
      <c r="AF513" s="54">
        <f>VLOOKUP(F513,[9]毕教同事分值收集!B:P,15,0)</f>
        <v>0</v>
      </c>
      <c r="AG513" s="54">
        <f>VLOOKUP(F513,[6]毕教同事分值收集!$B:$M,12,0)</f>
        <v>-60</v>
      </c>
      <c r="AH513" s="54">
        <v>0</v>
      </c>
      <c r="AI513" s="54">
        <v>0</v>
      </c>
      <c r="AJ513" s="54">
        <v>0</v>
      </c>
      <c r="AK513" s="54">
        <v>0</v>
      </c>
      <c r="AL513" s="54">
        <v>0</v>
      </c>
      <c r="AM513" s="58">
        <f t="shared" si="48"/>
        <v>720</v>
      </c>
      <c r="AN513" s="54" t="str">
        <f>VLOOKUP(H513,'[2]最终 公布版'!$F:$AL,33,0)</f>
        <v>内科</v>
      </c>
      <c r="AO513" s="59">
        <f>SUMPRODUCT(($AN$4:$AN$1113=AN513)*($AM$4:$AM$1113&gt;AM513))+1</f>
        <v>129</v>
      </c>
      <c r="AP513" s="11">
        <f>COUNTIF(AN:AN,AN513)</f>
        <v>268</v>
      </c>
      <c r="AQ513" s="60">
        <f t="shared" si="43"/>
        <v>0.48134328358209</v>
      </c>
      <c r="AR513" s="11">
        <f t="shared" si="44"/>
        <v>1</v>
      </c>
      <c r="AS513" s="61">
        <v>1200</v>
      </c>
      <c r="AT513" s="62">
        <f>VLOOKUP(F513,[9]毕教同事分值收集!B:Y,24,0)</f>
        <v>21</v>
      </c>
      <c r="AU513" s="63">
        <f t="shared" si="45"/>
        <v>1200</v>
      </c>
      <c r="AV513" s="63">
        <f t="shared" si="46"/>
        <v>1200</v>
      </c>
      <c r="AW513" s="63">
        <v>0</v>
      </c>
      <c r="AX513" s="63">
        <f t="shared" si="47"/>
        <v>1200</v>
      </c>
      <c r="AY513" s="65">
        <v>21</v>
      </c>
    </row>
    <row r="514" spans="1:51">
      <c r="A514" s="4"/>
      <c r="B514" s="4"/>
      <c r="C514" s="5" t="s">
        <v>157</v>
      </c>
      <c r="D514" s="6">
        <v>519</v>
      </c>
      <c r="E514" s="20" t="s">
        <v>678</v>
      </c>
      <c r="F514" s="8" t="str">
        <f>VLOOKUP(E514,[1]需科室上报名单!$A:$B,2,0)</f>
        <v>7AK220</v>
      </c>
      <c r="G514" s="6" t="str">
        <f>VLOOKUP(F514,[3]需科室上报名单!$B:$I,8,0)</f>
        <v>规培研究生</v>
      </c>
      <c r="H514" s="20" t="s">
        <v>552</v>
      </c>
      <c r="I514" s="8" t="str">
        <f>VLOOKUP(F514,[3]需科室上报名单!$B:$F,5,0)</f>
        <v>2020年</v>
      </c>
      <c r="J514" s="35"/>
      <c r="K514" s="6" t="s">
        <v>106</v>
      </c>
      <c r="L514" s="6">
        <v>0</v>
      </c>
      <c r="M514" s="6">
        <v>0</v>
      </c>
      <c r="N514" s="6">
        <v>0</v>
      </c>
      <c r="O514" s="6">
        <v>160</v>
      </c>
      <c r="P514" s="30">
        <v>0</v>
      </c>
      <c r="Q514" s="48">
        <v>4</v>
      </c>
      <c r="R514" s="48">
        <v>1</v>
      </c>
      <c r="S514" s="30">
        <v>0</v>
      </c>
      <c r="T514" s="30">
        <v>0</v>
      </c>
      <c r="U514" s="43">
        <v>100</v>
      </c>
      <c r="V514" s="44">
        <f>VLOOKUP(F514,[9]毕教同事分值收集!B:X,23,0)</f>
        <v>100</v>
      </c>
      <c r="W514" s="49">
        <v>0</v>
      </c>
      <c r="X514" s="49">
        <v>0</v>
      </c>
      <c r="Y514" s="49">
        <v>0</v>
      </c>
      <c r="Z514" s="49">
        <v>30</v>
      </c>
      <c r="AA514" s="53">
        <v>0</v>
      </c>
      <c r="AB514" s="54">
        <f>VLOOKUP(F514,[9]毕教同事分值收集!B:R,17,0)</f>
        <v>100</v>
      </c>
      <c r="AC514" s="54">
        <f>VLOOKUP(F514,[9]毕教同事分值收集!B:T,19,0)</f>
        <v>150</v>
      </c>
      <c r="AD514" s="54">
        <f>VLOOKUP(F514,[9]毕教同事分值收集!B:V,21,0)</f>
        <v>100</v>
      </c>
      <c r="AE514" s="54">
        <f>VLOOKUP(F514,[9]毕教同事分值收集!B:Q,16,0)</f>
        <v>0</v>
      </c>
      <c r="AF514" s="54">
        <f>VLOOKUP(F514,[9]毕教同事分值收集!B:P,15,0)</f>
        <v>0</v>
      </c>
      <c r="AG514" s="54">
        <f>VLOOKUP(F514,[6]毕教同事分值收集!$B:$M,12,0)</f>
        <v>-20</v>
      </c>
      <c r="AH514" s="54">
        <v>0</v>
      </c>
      <c r="AI514" s="54">
        <v>0</v>
      </c>
      <c r="AJ514" s="54">
        <v>0</v>
      </c>
      <c r="AK514" s="54">
        <v>0</v>
      </c>
      <c r="AL514" s="54">
        <v>0</v>
      </c>
      <c r="AM514" s="58">
        <f t="shared" si="48"/>
        <v>720</v>
      </c>
      <c r="AN514" s="54" t="str">
        <f>VLOOKUP(H514,'[2]最终 公布版'!$F:$AL,33,0)</f>
        <v>内科</v>
      </c>
      <c r="AO514" s="59">
        <f>SUMPRODUCT(($AN$4:$AN$1113=AN514)*($AM$4:$AM$1113&gt;AM514))+1</f>
        <v>129</v>
      </c>
      <c r="AP514" s="11">
        <f>COUNTIF(AN:AN,AN514)</f>
        <v>268</v>
      </c>
      <c r="AQ514" s="60">
        <f t="shared" si="43"/>
        <v>0.48134328358209</v>
      </c>
      <c r="AR514" s="11">
        <f t="shared" si="44"/>
        <v>1</v>
      </c>
      <c r="AS514" s="61">
        <v>1200</v>
      </c>
      <c r="AT514" s="62">
        <f>VLOOKUP(F514,[9]毕教同事分值收集!B:Y,24,0)</f>
        <v>21</v>
      </c>
      <c r="AU514" s="63">
        <f t="shared" si="45"/>
        <v>1200</v>
      </c>
      <c r="AV514" s="63">
        <f t="shared" si="46"/>
        <v>1200</v>
      </c>
      <c r="AW514" s="63">
        <v>0</v>
      </c>
      <c r="AX514" s="63">
        <f t="shared" si="47"/>
        <v>1200</v>
      </c>
      <c r="AY514" s="65">
        <v>21</v>
      </c>
    </row>
    <row r="515" spans="1:51">
      <c r="A515" s="4"/>
      <c r="B515" s="4"/>
      <c r="C515" s="5" t="s">
        <v>144</v>
      </c>
      <c r="D515" s="6">
        <v>529</v>
      </c>
      <c r="E515" s="6" t="s">
        <v>679</v>
      </c>
      <c r="F515" s="8" t="str">
        <f>VLOOKUP(E515,[1]需科室上报名单!$A:$B,2,0)</f>
        <v>7AK197</v>
      </c>
      <c r="G515" s="6" t="str">
        <f>VLOOKUP(F515,[3]需科室上报名单!$B:$I,8,0)</f>
        <v>规培研究生</v>
      </c>
      <c r="H515" s="17" t="s">
        <v>552</v>
      </c>
      <c r="I515" s="8" t="str">
        <f>VLOOKUP(F515,[3]需科室上报名单!$B:$F,5,0)</f>
        <v>2020年</v>
      </c>
      <c r="J515" s="29"/>
      <c r="K515" s="6" t="s">
        <v>106</v>
      </c>
      <c r="L515" s="6">
        <v>0</v>
      </c>
      <c r="M515" s="6">
        <v>0</v>
      </c>
      <c r="N515" s="6">
        <v>0</v>
      </c>
      <c r="O515" s="6">
        <v>160</v>
      </c>
      <c r="P515" s="30">
        <v>0</v>
      </c>
      <c r="Q515" s="30">
        <v>0</v>
      </c>
      <c r="R515" s="30">
        <v>1</v>
      </c>
      <c r="S515" s="30">
        <v>0</v>
      </c>
      <c r="T515" s="30">
        <v>0</v>
      </c>
      <c r="U515" s="43">
        <v>20</v>
      </c>
      <c r="V515" s="44">
        <f>VLOOKUP(F515,[9]毕教同事分值收集!B:X,23,0)</f>
        <v>100</v>
      </c>
      <c r="W515" s="44">
        <f>VLOOKUP(E515,[4]肿瘤内科!$B:$H,7,0)</f>
        <v>10</v>
      </c>
      <c r="X515" s="44">
        <f>VLOOKUP(E515,[4]肿瘤内科!$B:$J,9,0)</f>
        <v>20</v>
      </c>
      <c r="Y515" s="44">
        <f>VLOOKUP(E515,[4]肿瘤内科!$B:$F,3,0)</f>
        <v>30</v>
      </c>
      <c r="Z515" s="44">
        <f>VLOOKUP(E515,[4]肿瘤内科!$B:$F,5,0)</f>
        <v>30</v>
      </c>
      <c r="AA515" s="53">
        <v>0</v>
      </c>
      <c r="AB515" s="54">
        <f>VLOOKUP(F515,[9]毕教同事分值收集!B:R,17,0)</f>
        <v>100</v>
      </c>
      <c r="AC515" s="54">
        <f>VLOOKUP(F515,[9]毕教同事分值收集!B:T,19,0)</f>
        <v>150</v>
      </c>
      <c r="AD515" s="54">
        <f>VLOOKUP(F515,[9]毕教同事分值收集!B:V,21,0)</f>
        <v>100</v>
      </c>
      <c r="AE515" s="54">
        <f>VLOOKUP(F515,[9]毕教同事分值收集!B:Q,16,0)</f>
        <v>0</v>
      </c>
      <c r="AF515" s="54">
        <f>VLOOKUP(F515,[9]毕教同事分值收集!B:P,15,0)</f>
        <v>0</v>
      </c>
      <c r="AG515" s="54">
        <f>VLOOKUP(F515,[6]毕教同事分值收集!$B:$M,12,0)</f>
        <v>0</v>
      </c>
      <c r="AH515" s="54">
        <v>0</v>
      </c>
      <c r="AI515" s="54">
        <v>0</v>
      </c>
      <c r="AJ515" s="54">
        <v>0</v>
      </c>
      <c r="AK515" s="54">
        <v>0</v>
      </c>
      <c r="AL515" s="54">
        <v>0</v>
      </c>
      <c r="AM515" s="58">
        <f t="shared" si="48"/>
        <v>720</v>
      </c>
      <c r="AN515" s="54" t="str">
        <f>VLOOKUP(H515,'[2]最终 公布版'!$F:$AL,33,0)</f>
        <v>内科</v>
      </c>
      <c r="AO515" s="59">
        <f>SUMPRODUCT(($AN$4:$AN$1113=AN515)*($AM$4:$AM$1113&gt;AM515))+1</f>
        <v>129</v>
      </c>
      <c r="AP515" s="11">
        <f>COUNTIF(AN:AN,AN515)</f>
        <v>268</v>
      </c>
      <c r="AQ515" s="60">
        <f t="shared" si="43"/>
        <v>0.48134328358209</v>
      </c>
      <c r="AR515" s="11">
        <f t="shared" si="44"/>
        <v>1</v>
      </c>
      <c r="AS515" s="61">
        <v>1200</v>
      </c>
      <c r="AT515" s="62">
        <f>VLOOKUP(F515,[9]毕教同事分值收集!B:Y,24,0)</f>
        <v>21</v>
      </c>
      <c r="AU515" s="63">
        <f t="shared" si="45"/>
        <v>1200</v>
      </c>
      <c r="AV515" s="63">
        <f t="shared" si="46"/>
        <v>1200</v>
      </c>
      <c r="AW515" s="63">
        <v>0</v>
      </c>
      <c r="AX515" s="63">
        <f t="shared" si="47"/>
        <v>1200</v>
      </c>
      <c r="AY515" s="65">
        <v>21</v>
      </c>
    </row>
    <row r="516" spans="1:51">
      <c r="A516" s="4"/>
      <c r="B516" s="4"/>
      <c r="C516" s="5" t="s">
        <v>102</v>
      </c>
      <c r="D516" s="6">
        <v>530</v>
      </c>
      <c r="E516" s="11" t="s">
        <v>680</v>
      </c>
      <c r="F516" s="8" t="str">
        <f>VLOOKUP(E516,[1]需科室上报名单!$A:$B,2,0)</f>
        <v>727L89</v>
      </c>
      <c r="G516" s="6" t="s">
        <v>104</v>
      </c>
      <c r="H516" s="6" t="s">
        <v>552</v>
      </c>
      <c r="I516" s="8" t="str">
        <f>VLOOKUP(F516,[3]需科室上报名单!$B:$F,5,0)</f>
        <v>2021年</v>
      </c>
      <c r="J516" s="29"/>
      <c r="K516" s="6" t="s">
        <v>106</v>
      </c>
      <c r="L516" s="6">
        <v>0</v>
      </c>
      <c r="M516" s="6">
        <v>0</v>
      </c>
      <c r="N516" s="6">
        <v>0</v>
      </c>
      <c r="O516" s="6">
        <v>120</v>
      </c>
      <c r="P516" s="30">
        <v>0</v>
      </c>
      <c r="Q516" s="36">
        <v>0</v>
      </c>
      <c r="R516" s="36">
        <v>0</v>
      </c>
      <c r="S516" s="30">
        <v>0</v>
      </c>
      <c r="T516" s="30">
        <v>0</v>
      </c>
      <c r="U516" s="43">
        <v>0</v>
      </c>
      <c r="V516" s="44">
        <f>VLOOKUP(F516,[9]毕教同事分值收集!B:X,23,0)</f>
        <v>100</v>
      </c>
      <c r="W516" s="44">
        <v>10</v>
      </c>
      <c r="X516" s="44">
        <v>80</v>
      </c>
      <c r="Y516" s="44">
        <v>30</v>
      </c>
      <c r="Z516" s="44">
        <v>30</v>
      </c>
      <c r="AA516" s="53">
        <v>0</v>
      </c>
      <c r="AB516" s="54">
        <f>VLOOKUP(F516,[9]毕教同事分值收集!B:R,17,0)</f>
        <v>100</v>
      </c>
      <c r="AC516" s="54">
        <f>VLOOKUP(F516,[9]毕教同事分值收集!B:T,19,0)</f>
        <v>150</v>
      </c>
      <c r="AD516" s="54">
        <f>VLOOKUP(F516,[9]毕教同事分值收集!B:V,21,0)</f>
        <v>100</v>
      </c>
      <c r="AE516" s="54">
        <f>VLOOKUP(F516,[9]毕教同事分值收集!B:Q,16,0)</f>
        <v>0</v>
      </c>
      <c r="AF516" s="54">
        <f>VLOOKUP(F516,[9]毕教同事分值收集!B:P,15,0)</f>
        <v>0</v>
      </c>
      <c r="AG516" s="54">
        <f>VLOOKUP(F516,[6]毕教同事分值收集!$B:$M,12,0)</f>
        <v>0</v>
      </c>
      <c r="AH516" s="54">
        <v>0</v>
      </c>
      <c r="AI516" s="54">
        <v>0</v>
      </c>
      <c r="AJ516" s="54">
        <v>0</v>
      </c>
      <c r="AK516" s="54">
        <v>0</v>
      </c>
      <c r="AL516" s="54">
        <v>0</v>
      </c>
      <c r="AM516" s="58">
        <f t="shared" si="48"/>
        <v>720</v>
      </c>
      <c r="AN516" s="54" t="str">
        <f>VLOOKUP(H516,'[2]最终 公布版'!$F:$AL,33,0)</f>
        <v>内科</v>
      </c>
      <c r="AO516" s="59">
        <f>SUMPRODUCT(($AN$4:$AN$1113=AN516)*($AM$4:$AM$1113&gt;AM516))+1</f>
        <v>129</v>
      </c>
      <c r="AP516" s="11">
        <f>COUNTIF(AN:AN,AN516)</f>
        <v>268</v>
      </c>
      <c r="AQ516" s="60">
        <f t="shared" si="43"/>
        <v>0.48134328358209</v>
      </c>
      <c r="AR516" s="11">
        <f t="shared" si="44"/>
        <v>1</v>
      </c>
      <c r="AS516" s="61">
        <v>1200</v>
      </c>
      <c r="AT516" s="62">
        <f>VLOOKUP(F516,[9]毕教同事分值收集!B:Y,24,0)</f>
        <v>21</v>
      </c>
      <c r="AU516" s="63">
        <f t="shared" si="45"/>
        <v>1200</v>
      </c>
      <c r="AV516" s="63">
        <f t="shared" si="46"/>
        <v>1200</v>
      </c>
      <c r="AW516" s="63">
        <v>0</v>
      </c>
      <c r="AX516" s="63">
        <f t="shared" si="47"/>
        <v>1200</v>
      </c>
      <c r="AY516" s="65">
        <v>21</v>
      </c>
    </row>
    <row r="517" spans="1:51">
      <c r="A517" s="4"/>
      <c r="B517" s="4"/>
      <c r="C517" s="5" t="s">
        <v>110</v>
      </c>
      <c r="D517" s="6">
        <v>500</v>
      </c>
      <c r="E517" s="15" t="s">
        <v>681</v>
      </c>
      <c r="F517" s="8" t="str">
        <f>VLOOKUP(E517,[1]需科室上报名单!$A:$B,2,0)</f>
        <v>7AK231</v>
      </c>
      <c r="G517" s="6" t="str">
        <f>VLOOKUP(F517,[3]需科室上报名单!$B:$I,8,0)</f>
        <v>规培研究生</v>
      </c>
      <c r="H517" s="8" t="str">
        <f>VLOOKUP(F517,[3]需科室上报名单!$B:$D,3,0)</f>
        <v>内科</v>
      </c>
      <c r="I517" s="8" t="str">
        <f>VLOOKUP(F517,[3]需科室上报名单!$B:$F,5,0)</f>
        <v>2020年</v>
      </c>
      <c r="J517" s="31"/>
      <c r="K517" s="6" t="s">
        <v>106</v>
      </c>
      <c r="L517" s="6">
        <v>0</v>
      </c>
      <c r="M517" s="6">
        <v>0</v>
      </c>
      <c r="N517" s="6">
        <v>0</v>
      </c>
      <c r="O517" s="6">
        <v>160</v>
      </c>
      <c r="P517" s="30">
        <v>0</v>
      </c>
      <c r="Q517" s="30">
        <v>4</v>
      </c>
      <c r="R517" s="30">
        <v>3</v>
      </c>
      <c r="S517" s="30">
        <v>1</v>
      </c>
      <c r="T517" s="30">
        <v>0</v>
      </c>
      <c r="U517" s="43">
        <v>165</v>
      </c>
      <c r="V517" s="44">
        <f>VLOOKUP(F517,[9]毕教同事分值收集!B:X,23,0)</f>
        <v>100</v>
      </c>
      <c r="W517" s="44">
        <v>0</v>
      </c>
      <c r="X517" s="44">
        <v>0</v>
      </c>
      <c r="Y517" s="44">
        <v>0</v>
      </c>
      <c r="Z517" s="44">
        <v>0</v>
      </c>
      <c r="AA517" s="53">
        <v>0</v>
      </c>
      <c r="AB517" s="54">
        <f>VLOOKUP(F517,[9]毕教同事分值收集!B:R,17,0)</f>
        <v>100</v>
      </c>
      <c r="AC517" s="54">
        <f>VLOOKUP(F517,[9]毕教同事分值收集!B:T,19,0)</f>
        <v>150</v>
      </c>
      <c r="AD517" s="54">
        <f>VLOOKUP(F517,[9]毕教同事分值收集!B:V,21,0)</f>
        <v>100</v>
      </c>
      <c r="AE517" s="54">
        <f>VLOOKUP(F517,[9]毕教同事分值收集!B:Q,16,0)</f>
        <v>0</v>
      </c>
      <c r="AF517" s="54">
        <f>VLOOKUP(F517,[9]毕教同事分值收集!B:P,15,0)</f>
        <v>0</v>
      </c>
      <c r="AG517" s="54">
        <f>VLOOKUP(F517,[6]毕教同事分值收集!$B:$M,12,0)</f>
        <v>-60</v>
      </c>
      <c r="AH517" s="54">
        <v>0</v>
      </c>
      <c r="AI517" s="54">
        <v>0</v>
      </c>
      <c r="AJ517" s="54">
        <v>0</v>
      </c>
      <c r="AK517" s="54">
        <v>0</v>
      </c>
      <c r="AL517" s="54">
        <v>0</v>
      </c>
      <c r="AM517" s="58">
        <f t="shared" si="48"/>
        <v>715</v>
      </c>
      <c r="AN517" s="54" t="str">
        <f>VLOOKUP(H517,'[2]最终 公布版'!$F:$AL,33,0)</f>
        <v>内科</v>
      </c>
      <c r="AO517" s="59">
        <f>SUMPRODUCT(($AN$4:$AN$1113=AN517)*($AM$4:$AM$1113&gt;AM517))+1</f>
        <v>134</v>
      </c>
      <c r="AP517" s="11">
        <f>COUNTIF(AN:AN,AN517)</f>
        <v>268</v>
      </c>
      <c r="AQ517" s="60">
        <f t="shared" si="43"/>
        <v>0.5</v>
      </c>
      <c r="AR517" s="11">
        <f t="shared" si="44"/>
        <v>1</v>
      </c>
      <c r="AS517" s="61">
        <v>1200</v>
      </c>
      <c r="AT517" s="62">
        <f>VLOOKUP(F517,[9]毕教同事分值收集!B:Y,24,0)</f>
        <v>21</v>
      </c>
      <c r="AU517" s="63">
        <f t="shared" si="45"/>
        <v>1200</v>
      </c>
      <c r="AV517" s="63">
        <f t="shared" si="46"/>
        <v>1200</v>
      </c>
      <c r="AW517" s="63">
        <v>0</v>
      </c>
      <c r="AX517" s="63">
        <f t="shared" si="47"/>
        <v>1200</v>
      </c>
      <c r="AY517" s="65">
        <v>21</v>
      </c>
    </row>
    <row r="518" spans="1:51">
      <c r="A518" s="4"/>
      <c r="B518" s="4"/>
      <c r="C518" s="5" t="s">
        <v>571</v>
      </c>
      <c r="D518" s="6">
        <v>501</v>
      </c>
      <c r="E518" s="101" t="s">
        <v>682</v>
      </c>
      <c r="F518" s="8">
        <f>VLOOKUP(E518,[1]需科室上报名单!$A:$B,2,0)</f>
        <v>622035</v>
      </c>
      <c r="G518" s="6" t="s">
        <v>104</v>
      </c>
      <c r="H518" s="8" t="str">
        <f>VLOOKUP(F518,[3]需科室上报名单!$B:$D,3,0)</f>
        <v>内科</v>
      </c>
      <c r="I518" s="8" t="str">
        <f>VLOOKUP(F518,[3]需科室上报名单!$B:$F,5,0)</f>
        <v>2022年</v>
      </c>
      <c r="J518" s="31"/>
      <c r="K518" s="71" t="s">
        <v>106</v>
      </c>
      <c r="L518" s="36">
        <v>0</v>
      </c>
      <c r="M518" s="36">
        <v>0</v>
      </c>
      <c r="N518" s="36">
        <v>0</v>
      </c>
      <c r="O518" s="36">
        <v>160</v>
      </c>
      <c r="P518" s="36" t="s">
        <v>203</v>
      </c>
      <c r="Q518" s="36" t="s">
        <v>547</v>
      </c>
      <c r="R518" s="36" t="s">
        <v>547</v>
      </c>
      <c r="S518" s="36" t="s">
        <v>203</v>
      </c>
      <c r="T518" s="36" t="s">
        <v>203</v>
      </c>
      <c r="U518" s="75">
        <v>40</v>
      </c>
      <c r="V518" s="96">
        <v>90</v>
      </c>
      <c r="W518" s="76">
        <v>0</v>
      </c>
      <c r="X518" s="76">
        <v>20</v>
      </c>
      <c r="Y518" s="76">
        <v>30</v>
      </c>
      <c r="Z518" s="76">
        <v>60</v>
      </c>
      <c r="AA518" s="82">
        <v>20</v>
      </c>
      <c r="AB518" s="54">
        <f>VLOOKUP(F518,[9]毕教同事分值收集!B:R,17,0)</f>
        <v>100</v>
      </c>
      <c r="AC518" s="54">
        <f>VLOOKUP(F518,[9]毕教同事分值收集!B:T,19,0)</f>
        <v>150</v>
      </c>
      <c r="AD518" s="54">
        <f>VLOOKUP(F518,[9]毕教同事分值收集!B:V,21,0)</f>
        <v>100</v>
      </c>
      <c r="AE518" s="54">
        <f>VLOOKUP(F518,[9]毕教同事分值收集!B:Q,16,0)</f>
        <v>0</v>
      </c>
      <c r="AF518" s="54">
        <f>VLOOKUP(F518,[9]毕教同事分值收集!B:P,15,0)</f>
        <v>0</v>
      </c>
      <c r="AG518" s="54">
        <f>VLOOKUP(F518,[6]毕教同事分值收集!$B:$M,12,0)</f>
        <v>-60</v>
      </c>
      <c r="AH518" s="54">
        <v>0</v>
      </c>
      <c r="AI518" s="54">
        <v>0</v>
      </c>
      <c r="AJ518" s="54">
        <v>0</v>
      </c>
      <c r="AK518" s="54">
        <v>0</v>
      </c>
      <c r="AL518" s="54">
        <v>0</v>
      </c>
      <c r="AM518" s="58">
        <f t="shared" si="48"/>
        <v>710</v>
      </c>
      <c r="AN518" s="54" t="str">
        <f>VLOOKUP(H518,'[2]最终 公布版'!$F:$AL,33,0)</f>
        <v>内科</v>
      </c>
      <c r="AO518" s="59">
        <f>SUMPRODUCT(($AN$4:$AN$1113=AN518)*($AM$4:$AM$1113&gt;AM518))+1</f>
        <v>135</v>
      </c>
      <c r="AP518" s="11">
        <f>COUNTIF(AN:AN,AN518)</f>
        <v>268</v>
      </c>
      <c r="AQ518" s="60">
        <f t="shared" ref="AQ518:AQ581" si="49">AO518/AP518</f>
        <v>0.503731343283582</v>
      </c>
      <c r="AR518" s="11">
        <f t="shared" ref="AR518:AR581" si="50">IF(AQ518&lt;=10%,1.5,(IF(AQ518&lt;=40%,1.25,IF(AQ518&lt;=60%,1,IF(AQ518&lt;90%,0.75,0.5)))))</f>
        <v>1</v>
      </c>
      <c r="AS518" s="61">
        <v>1200</v>
      </c>
      <c r="AT518" s="62">
        <f>VLOOKUP(F518,[9]毕教同事分值收集!B:Y,24,0)</f>
        <v>21</v>
      </c>
      <c r="AU518" s="63">
        <f t="shared" ref="AU518:AU581" si="51">AS518*AR518*(AT518/AY518)</f>
        <v>1200</v>
      </c>
      <c r="AV518" s="63">
        <f t="shared" ref="AV518:AV581" si="52">ROUND(AU518,0)</f>
        <v>1200</v>
      </c>
      <c r="AW518" s="63">
        <v>0</v>
      </c>
      <c r="AX518" s="63">
        <f t="shared" ref="AX518:AX581" si="53">AV518+AW518</f>
        <v>1200</v>
      </c>
      <c r="AY518" s="65">
        <v>21</v>
      </c>
    </row>
    <row r="519" spans="1:51">
      <c r="A519" s="4"/>
      <c r="B519" s="4"/>
      <c r="C519" s="5" t="s">
        <v>157</v>
      </c>
      <c r="D519" s="6">
        <v>503</v>
      </c>
      <c r="E519" s="20" t="s">
        <v>683</v>
      </c>
      <c r="F519" s="8" t="str">
        <f>VLOOKUP(E519,[1]需科室上报名单!$A:$B,2,0)</f>
        <v>7AK004</v>
      </c>
      <c r="G519" s="6" t="str">
        <f>VLOOKUP(F519,[3]需科室上报名单!$B:$I,8,0)</f>
        <v>规培研究生</v>
      </c>
      <c r="H519" s="8" t="str">
        <f>VLOOKUP(F519,[3]需科室上报名单!$B:$D,3,0)</f>
        <v>内科</v>
      </c>
      <c r="I519" s="8" t="str">
        <f>VLOOKUP(F519,[3]需科室上报名单!$B:$F,5,0)</f>
        <v>2020年</v>
      </c>
      <c r="J519" s="35"/>
      <c r="K519" s="6" t="s">
        <v>106</v>
      </c>
      <c r="L519" s="6">
        <v>0</v>
      </c>
      <c r="M519" s="6">
        <v>0</v>
      </c>
      <c r="N519" s="6">
        <v>0</v>
      </c>
      <c r="O519" s="6">
        <v>160</v>
      </c>
      <c r="P519" s="30">
        <v>0</v>
      </c>
      <c r="Q519" s="48">
        <v>3</v>
      </c>
      <c r="R519" s="48">
        <v>2</v>
      </c>
      <c r="S519" s="30">
        <v>0</v>
      </c>
      <c r="T519" s="30">
        <v>0</v>
      </c>
      <c r="U519" s="43">
        <v>100</v>
      </c>
      <c r="V519" s="44">
        <f>VLOOKUP(F519,[9]毕教同事分值收集!B:X,23,0)</f>
        <v>100</v>
      </c>
      <c r="W519" s="49">
        <v>10</v>
      </c>
      <c r="X519" s="49">
        <v>60</v>
      </c>
      <c r="Y519" s="49">
        <v>30</v>
      </c>
      <c r="Z519" s="49">
        <v>60</v>
      </c>
      <c r="AA519" s="53">
        <v>0</v>
      </c>
      <c r="AB519" s="54">
        <f>VLOOKUP(F519,[9]毕教同事分值收集!B:R,17,0)</f>
        <v>100</v>
      </c>
      <c r="AC519" s="54">
        <f>VLOOKUP(F519,[9]毕教同事分值收集!B:T,19,0)</f>
        <v>150</v>
      </c>
      <c r="AD519" s="54">
        <f>VLOOKUP(F519,[9]毕教同事分值收集!B:V,21,0)</f>
        <v>0</v>
      </c>
      <c r="AE519" s="54">
        <f>VLOOKUP(F519,[9]毕教同事分值收集!B:Q,16,0)</f>
        <v>0</v>
      </c>
      <c r="AF519" s="54">
        <f>VLOOKUP(F519,[9]毕教同事分值收集!B:P,15,0)</f>
        <v>0</v>
      </c>
      <c r="AG519" s="54">
        <f>VLOOKUP(F519,[6]毕教同事分值收集!$B:$M,12,0)</f>
        <v>-60</v>
      </c>
      <c r="AH519" s="54">
        <v>0</v>
      </c>
      <c r="AI519" s="54">
        <v>0</v>
      </c>
      <c r="AJ519" s="54">
        <v>0</v>
      </c>
      <c r="AK519" s="54">
        <v>0</v>
      </c>
      <c r="AL519" s="54">
        <v>0</v>
      </c>
      <c r="AM519" s="58">
        <f t="shared" si="48"/>
        <v>710</v>
      </c>
      <c r="AN519" s="54" t="str">
        <f>VLOOKUP(H519,'[2]最终 公布版'!$F:$AL,33,0)</f>
        <v>内科</v>
      </c>
      <c r="AO519" s="59">
        <f>SUMPRODUCT(($AN$4:$AN$1113=AN519)*($AM$4:$AM$1113&gt;AM519))+1</f>
        <v>135</v>
      </c>
      <c r="AP519" s="11">
        <f>COUNTIF(AN:AN,AN519)</f>
        <v>268</v>
      </c>
      <c r="AQ519" s="60">
        <f t="shared" si="49"/>
        <v>0.503731343283582</v>
      </c>
      <c r="AR519" s="11">
        <f t="shared" si="50"/>
        <v>1</v>
      </c>
      <c r="AS519" s="61">
        <v>1200</v>
      </c>
      <c r="AT519" s="62">
        <f>VLOOKUP(F519,[9]毕教同事分值收集!B:Y,24,0)</f>
        <v>21</v>
      </c>
      <c r="AU519" s="63">
        <f t="shared" si="51"/>
        <v>1200</v>
      </c>
      <c r="AV519" s="63">
        <f t="shared" si="52"/>
        <v>1200</v>
      </c>
      <c r="AW519" s="63">
        <v>0</v>
      </c>
      <c r="AX519" s="63">
        <f t="shared" si="53"/>
        <v>1200</v>
      </c>
      <c r="AY519" s="65">
        <v>21</v>
      </c>
    </row>
    <row r="520" spans="1:51">
      <c r="A520" s="4"/>
      <c r="B520" s="4"/>
      <c r="C520" s="5" t="s">
        <v>571</v>
      </c>
      <c r="D520" s="6">
        <v>509</v>
      </c>
      <c r="E520" s="101" t="s">
        <v>684</v>
      </c>
      <c r="F520" s="8" t="str">
        <f>VLOOKUP(E520,[1]需科室上报名单!$A:$B,2,0)</f>
        <v>727L85</v>
      </c>
      <c r="G520" s="6" t="s">
        <v>104</v>
      </c>
      <c r="H520" s="8" t="str">
        <f>VLOOKUP(F520,[3]需科室上报名单!$B:$D,3,0)</f>
        <v>内科</v>
      </c>
      <c r="I520" s="8" t="str">
        <f>VLOOKUP(F520,[3]需科室上报名单!$B:$F,5,0)</f>
        <v>2021年</v>
      </c>
      <c r="J520" s="31"/>
      <c r="K520" s="71" t="s">
        <v>106</v>
      </c>
      <c r="L520" s="36">
        <v>0</v>
      </c>
      <c r="M520" s="36">
        <v>0</v>
      </c>
      <c r="N520" s="36">
        <v>0</v>
      </c>
      <c r="O520" s="36">
        <v>160</v>
      </c>
      <c r="P520" s="36" t="s">
        <v>203</v>
      </c>
      <c r="Q520" s="36" t="s">
        <v>536</v>
      </c>
      <c r="R520" s="36" t="s">
        <v>547</v>
      </c>
      <c r="S520" s="36" t="s">
        <v>203</v>
      </c>
      <c r="T520" s="36" t="s">
        <v>203</v>
      </c>
      <c r="U520" s="75">
        <v>60</v>
      </c>
      <c r="V520" s="44">
        <f>VLOOKUP(F520,[9]毕教同事分值收集!B:X,23,0)</f>
        <v>100</v>
      </c>
      <c r="W520" s="76">
        <v>0</v>
      </c>
      <c r="X520" s="76">
        <v>40</v>
      </c>
      <c r="Y520" s="76">
        <v>30</v>
      </c>
      <c r="Z520" s="76">
        <v>90</v>
      </c>
      <c r="AA520" s="82">
        <v>20</v>
      </c>
      <c r="AB520" s="54">
        <f>VLOOKUP(F520,[9]毕教同事分值收集!B:R,17,0)</f>
        <v>100</v>
      </c>
      <c r="AC520" s="54">
        <f>VLOOKUP(F520,[9]毕教同事分值收集!B:T,19,0)</f>
        <v>150</v>
      </c>
      <c r="AD520" s="54">
        <f>VLOOKUP(F520,[9]毕教同事分值收集!B:V,21,0)</f>
        <v>0</v>
      </c>
      <c r="AE520" s="54">
        <f>VLOOKUP(F520,[9]毕教同事分值收集!B:Q,16,0)</f>
        <v>0</v>
      </c>
      <c r="AF520" s="54">
        <f>VLOOKUP(F520,[9]毕教同事分值收集!B:P,15,0)</f>
        <v>0</v>
      </c>
      <c r="AG520" s="54">
        <f>VLOOKUP(F520,[6]毕教同事分值收集!$B:$M,12,0)</f>
        <v>-40</v>
      </c>
      <c r="AH520" s="54">
        <v>0</v>
      </c>
      <c r="AI520" s="54">
        <v>0</v>
      </c>
      <c r="AJ520" s="54">
        <v>0</v>
      </c>
      <c r="AK520" s="54">
        <v>0</v>
      </c>
      <c r="AL520" s="54">
        <v>0</v>
      </c>
      <c r="AM520" s="58">
        <f t="shared" si="48"/>
        <v>710</v>
      </c>
      <c r="AN520" s="54" t="str">
        <f>VLOOKUP(H520,'[2]最终 公布版'!$F:$AL,33,0)</f>
        <v>内科</v>
      </c>
      <c r="AO520" s="59">
        <f>SUMPRODUCT(($AN$4:$AN$1113=AN520)*($AM$4:$AM$1113&gt;AM520))+1</f>
        <v>135</v>
      </c>
      <c r="AP520" s="11">
        <f>COUNTIF(AN:AN,AN520)</f>
        <v>268</v>
      </c>
      <c r="AQ520" s="60">
        <f t="shared" si="49"/>
        <v>0.503731343283582</v>
      </c>
      <c r="AR520" s="11">
        <f t="shared" si="50"/>
        <v>1</v>
      </c>
      <c r="AS520" s="61">
        <v>1200</v>
      </c>
      <c r="AT520" s="62">
        <f>VLOOKUP(F520,[9]毕教同事分值收集!B:Y,24,0)</f>
        <v>21</v>
      </c>
      <c r="AU520" s="63">
        <f t="shared" si="51"/>
        <v>1200</v>
      </c>
      <c r="AV520" s="63">
        <f t="shared" si="52"/>
        <v>1200</v>
      </c>
      <c r="AW520" s="63">
        <v>0</v>
      </c>
      <c r="AX520" s="63">
        <f t="shared" si="53"/>
        <v>1200</v>
      </c>
      <c r="AY520" s="65">
        <v>21</v>
      </c>
    </row>
    <row r="521" spans="1:51">
      <c r="A521" s="4" t="s">
        <v>685</v>
      </c>
      <c r="B521" s="4"/>
      <c r="C521" s="5" t="s">
        <v>646</v>
      </c>
      <c r="D521" s="6">
        <v>512</v>
      </c>
      <c r="E521" s="7" t="s">
        <v>686</v>
      </c>
      <c r="F521" s="8" t="str">
        <f>VLOOKUP(E521,[1]需科室上报名单!$A:$B,2,0)</f>
        <v>730L51</v>
      </c>
      <c r="G521" s="6" t="s">
        <v>104</v>
      </c>
      <c r="H521" s="8" t="str">
        <f>VLOOKUP(F521,[3]需科室上报名单!$B:$D,3,0)</f>
        <v>内科</v>
      </c>
      <c r="I521" s="8" t="str">
        <f>VLOOKUP(F521,[3]需科室上报名单!$B:$F,5,0)</f>
        <v>2022年</v>
      </c>
      <c r="J521" s="31"/>
      <c r="K521" s="6" t="s">
        <v>106</v>
      </c>
      <c r="L521" s="6">
        <v>0</v>
      </c>
      <c r="M521" s="6">
        <v>0</v>
      </c>
      <c r="N521" s="6">
        <v>0</v>
      </c>
      <c r="O521" s="6">
        <v>160</v>
      </c>
      <c r="P521" s="30">
        <v>0</v>
      </c>
      <c r="Q521" s="30">
        <v>1</v>
      </c>
      <c r="R521" s="36">
        <v>0</v>
      </c>
      <c r="S521" s="30">
        <v>0</v>
      </c>
      <c r="T521" s="30">
        <v>0</v>
      </c>
      <c r="U521" s="6">
        <v>20</v>
      </c>
      <c r="V521" s="44">
        <f>VLOOKUP(F521,[9]毕教同事分值收集!B:X,23,0)</f>
        <v>100</v>
      </c>
      <c r="W521" s="44">
        <v>10</v>
      </c>
      <c r="X521" s="44">
        <v>20</v>
      </c>
      <c r="Y521" s="44">
        <v>30</v>
      </c>
      <c r="Z521" s="44">
        <v>60</v>
      </c>
      <c r="AA521" s="53">
        <v>0</v>
      </c>
      <c r="AB521" s="54">
        <f>VLOOKUP(F521,[9]毕教同事分值收集!B:R,17,0)</f>
        <v>100</v>
      </c>
      <c r="AC521" s="54">
        <f>VLOOKUP(F521,[9]毕教同事分值收集!B:T,19,0)</f>
        <v>150</v>
      </c>
      <c r="AD521" s="54">
        <f>VLOOKUP(F521,[9]毕教同事分值收集!B:V,21,0)</f>
        <v>100</v>
      </c>
      <c r="AE521" s="54">
        <f>VLOOKUP(F521,[9]毕教同事分值收集!B:Q,16,0)</f>
        <v>0</v>
      </c>
      <c r="AF521" s="54">
        <f>VLOOKUP(F521,[9]毕教同事分值收集!B:P,15,0)</f>
        <v>0</v>
      </c>
      <c r="AG521" s="54">
        <f>VLOOKUP(F521,[6]毕教同事分值收集!$B:$M,12,0)</f>
        <v>-40</v>
      </c>
      <c r="AH521" s="54">
        <v>0</v>
      </c>
      <c r="AI521" s="54">
        <v>0</v>
      </c>
      <c r="AJ521" s="54">
        <v>0</v>
      </c>
      <c r="AK521" s="54">
        <v>0</v>
      </c>
      <c r="AL521" s="54">
        <v>0</v>
      </c>
      <c r="AM521" s="58">
        <f t="shared" si="48"/>
        <v>710</v>
      </c>
      <c r="AN521" s="54" t="str">
        <f>VLOOKUP(H521,'[2]最终 公布版'!$F:$AL,33,0)</f>
        <v>内科</v>
      </c>
      <c r="AO521" s="59">
        <f>SUMPRODUCT(($AN$4:$AN$1113=AN521)*($AM$4:$AM$1113&gt;AM521))+1</f>
        <v>135</v>
      </c>
      <c r="AP521" s="11">
        <f>COUNTIF(AN:AN,AN521)</f>
        <v>268</v>
      </c>
      <c r="AQ521" s="60">
        <f t="shared" si="49"/>
        <v>0.503731343283582</v>
      </c>
      <c r="AR521" s="11">
        <f t="shared" si="50"/>
        <v>1</v>
      </c>
      <c r="AS521" s="61">
        <v>1200</v>
      </c>
      <c r="AT521" s="62">
        <f>VLOOKUP(F521,[9]毕教同事分值收集!B:Y,24,0)</f>
        <v>21</v>
      </c>
      <c r="AU521" s="63">
        <f t="shared" si="51"/>
        <v>1200</v>
      </c>
      <c r="AV521" s="63">
        <f t="shared" si="52"/>
        <v>1200</v>
      </c>
      <c r="AW521" s="63">
        <v>0</v>
      </c>
      <c r="AX521" s="63">
        <f t="shared" si="53"/>
        <v>1200</v>
      </c>
      <c r="AY521" s="65">
        <v>21</v>
      </c>
    </row>
    <row r="522" spans="1:51">
      <c r="A522" s="4"/>
      <c r="B522" s="4"/>
      <c r="C522" s="91" t="s">
        <v>322</v>
      </c>
      <c r="D522" s="6">
        <v>513</v>
      </c>
      <c r="E522" s="11" t="s">
        <v>687</v>
      </c>
      <c r="F522" s="8" t="str">
        <f>VLOOKUP(E522,[1]需科室上报名单!$A:$B,2,0)</f>
        <v>7AK239</v>
      </c>
      <c r="G522" s="6" t="str">
        <f>VLOOKUP(F522,[3]需科室上报名单!$B:$I,8,0)</f>
        <v>规培研究生</v>
      </c>
      <c r="H522" s="11" t="s">
        <v>552</v>
      </c>
      <c r="I522" s="8" t="str">
        <f>VLOOKUP(F522,[3]需科室上报名单!$B:$F,5,0)</f>
        <v>2020年</v>
      </c>
      <c r="J522" s="29"/>
      <c r="K522" s="6" t="s">
        <v>106</v>
      </c>
      <c r="L522" s="6">
        <v>0</v>
      </c>
      <c r="M522" s="6">
        <v>0</v>
      </c>
      <c r="N522" s="6">
        <v>0</v>
      </c>
      <c r="O522" s="6">
        <v>120</v>
      </c>
      <c r="P522" s="30">
        <v>0</v>
      </c>
      <c r="Q522" s="30">
        <v>2</v>
      </c>
      <c r="R522" s="30">
        <v>0</v>
      </c>
      <c r="S522" s="30">
        <v>0</v>
      </c>
      <c r="T522" s="30">
        <v>0</v>
      </c>
      <c r="U522" s="43">
        <f>P522*50+Q522*20+R522*20+S522*25+T522*25</f>
        <v>40</v>
      </c>
      <c r="V522" s="44">
        <f>VLOOKUP(F522,[9]毕教同事分值收集!B:X,23,0)</f>
        <v>100</v>
      </c>
      <c r="W522" s="44">
        <v>10</v>
      </c>
      <c r="X522" s="44">
        <v>40</v>
      </c>
      <c r="Y522" s="44">
        <v>30</v>
      </c>
      <c r="Z522" s="44">
        <v>60</v>
      </c>
      <c r="AA522" s="53">
        <v>0</v>
      </c>
      <c r="AB522" s="54">
        <f>VLOOKUP(F522,[9]毕教同事分值收集!B:R,17,0)</f>
        <v>100</v>
      </c>
      <c r="AC522" s="54">
        <f>VLOOKUP(F522,[9]毕教同事分值收集!B:T,19,0)</f>
        <v>150</v>
      </c>
      <c r="AD522" s="54">
        <f>VLOOKUP(F522,[9]毕教同事分值收集!B:V,21,0)</f>
        <v>100</v>
      </c>
      <c r="AE522" s="54">
        <f>VLOOKUP(F522,[9]毕教同事分值收集!B:Q,16,0)</f>
        <v>0</v>
      </c>
      <c r="AF522" s="54">
        <f>VLOOKUP(F522,[9]毕教同事分值收集!B:P,15,0)</f>
        <v>0</v>
      </c>
      <c r="AG522" s="54">
        <f>VLOOKUP(F522,[6]毕教同事分值收集!$B:$M,12,0)</f>
        <v>-40</v>
      </c>
      <c r="AH522" s="54">
        <v>0</v>
      </c>
      <c r="AI522" s="54">
        <v>0</v>
      </c>
      <c r="AJ522" s="54">
        <v>0</v>
      </c>
      <c r="AK522" s="54">
        <v>0</v>
      </c>
      <c r="AL522" s="54">
        <v>0</v>
      </c>
      <c r="AM522" s="58">
        <f t="shared" si="48"/>
        <v>710</v>
      </c>
      <c r="AN522" s="54" t="str">
        <f>VLOOKUP(H522,'[2]最终 公布版'!$F:$AL,33,0)</f>
        <v>内科</v>
      </c>
      <c r="AO522" s="59">
        <f>SUMPRODUCT(($AN$4:$AN$1113=AN522)*($AM$4:$AM$1113&gt;AM522))+1</f>
        <v>135</v>
      </c>
      <c r="AP522" s="11">
        <f>COUNTIF(AN:AN,AN522)</f>
        <v>268</v>
      </c>
      <c r="AQ522" s="60">
        <f t="shared" si="49"/>
        <v>0.503731343283582</v>
      </c>
      <c r="AR522" s="11">
        <f t="shared" si="50"/>
        <v>1</v>
      </c>
      <c r="AS522" s="61">
        <v>1200</v>
      </c>
      <c r="AT522" s="62">
        <f>VLOOKUP(F522,[9]毕教同事分值收集!B:Y,24,0)</f>
        <v>21</v>
      </c>
      <c r="AU522" s="63">
        <f t="shared" si="51"/>
        <v>1200</v>
      </c>
      <c r="AV522" s="63">
        <f t="shared" si="52"/>
        <v>1200</v>
      </c>
      <c r="AW522" s="63">
        <v>0</v>
      </c>
      <c r="AX522" s="63">
        <f t="shared" si="53"/>
        <v>1200</v>
      </c>
      <c r="AY522" s="65">
        <v>21</v>
      </c>
    </row>
    <row r="523" spans="1:51">
      <c r="A523" s="4"/>
      <c r="B523" s="4" t="s">
        <v>688</v>
      </c>
      <c r="C523" s="5" t="s">
        <v>120</v>
      </c>
      <c r="D523" s="6">
        <v>522</v>
      </c>
      <c r="E523" s="19" t="s">
        <v>689</v>
      </c>
      <c r="F523" s="8" t="str">
        <f>VLOOKUP(E523,[1]需科室上报名单!$A:$B,2,0)</f>
        <v>7AM367</v>
      </c>
      <c r="G523" s="6" t="str">
        <f>VLOOKUP(F523,[3]需科室上报名单!$B:$I,8,0)</f>
        <v>规培研究生</v>
      </c>
      <c r="H523" s="8" t="str">
        <f>VLOOKUP(F523,[3]需科室上报名单!$B:$D,3,0)</f>
        <v>内科</v>
      </c>
      <c r="I523" s="8" t="str">
        <f>VLOOKUP(F523,[3]需科室上报名单!$B:$F,5,0)</f>
        <v>2021年</v>
      </c>
      <c r="J523" s="31"/>
      <c r="K523" s="6" t="s">
        <v>106</v>
      </c>
      <c r="L523" s="6">
        <v>0</v>
      </c>
      <c r="M523" s="6">
        <v>0</v>
      </c>
      <c r="N523" s="6">
        <v>0</v>
      </c>
      <c r="O523" s="6">
        <v>160</v>
      </c>
      <c r="P523" s="30">
        <v>0</v>
      </c>
      <c r="Q523" s="45">
        <v>0</v>
      </c>
      <c r="R523" s="45">
        <v>0</v>
      </c>
      <c r="S523" s="45">
        <v>0</v>
      </c>
      <c r="T523" s="45">
        <v>0</v>
      </c>
      <c r="U523" s="43">
        <v>0</v>
      </c>
      <c r="V523" s="44">
        <f>VLOOKUP(F523,[9]毕教同事分值收集!B:X,23,0)</f>
        <v>100</v>
      </c>
      <c r="W523" s="44">
        <v>0</v>
      </c>
      <c r="X523" s="44">
        <v>0</v>
      </c>
      <c r="Y523" s="44">
        <v>90</v>
      </c>
      <c r="Z523" s="44">
        <v>30</v>
      </c>
      <c r="AA523" s="53">
        <v>0</v>
      </c>
      <c r="AB523" s="54">
        <f>VLOOKUP(F523,[9]毕教同事分值收集!B:R,17,0)</f>
        <v>100</v>
      </c>
      <c r="AC523" s="54">
        <f>VLOOKUP(F523,[9]毕教同事分值收集!B:T,19,0)</f>
        <v>150</v>
      </c>
      <c r="AD523" s="54">
        <f>VLOOKUP(F523,[9]毕教同事分值收集!B:V,21,0)</f>
        <v>100</v>
      </c>
      <c r="AE523" s="54">
        <f>VLOOKUP(F523,[9]毕教同事分值收集!B:Q,16,0)</f>
        <v>0</v>
      </c>
      <c r="AF523" s="54">
        <f>VLOOKUP(F523,[9]毕教同事分值收集!B:P,15,0)</f>
        <v>0</v>
      </c>
      <c r="AG523" s="54">
        <f>VLOOKUP(F523,[6]毕教同事分值收集!$B:$M,12,0)</f>
        <v>-20</v>
      </c>
      <c r="AH523" s="54">
        <v>0</v>
      </c>
      <c r="AI523" s="54">
        <v>0</v>
      </c>
      <c r="AJ523" s="54">
        <v>0</v>
      </c>
      <c r="AK523" s="54">
        <v>0</v>
      </c>
      <c r="AL523" s="54">
        <v>0</v>
      </c>
      <c r="AM523" s="58">
        <f t="shared" si="48"/>
        <v>710</v>
      </c>
      <c r="AN523" s="54" t="str">
        <f>VLOOKUP(H523,'[2]最终 公布版'!$F:$AL,33,0)</f>
        <v>内科</v>
      </c>
      <c r="AO523" s="59">
        <f>SUMPRODUCT(($AN$4:$AN$1113=AN523)*($AM$4:$AM$1113&gt;AM523))+1</f>
        <v>135</v>
      </c>
      <c r="AP523" s="11">
        <f>COUNTIF(AN:AN,AN523)</f>
        <v>268</v>
      </c>
      <c r="AQ523" s="60">
        <f t="shared" si="49"/>
        <v>0.503731343283582</v>
      </c>
      <c r="AR523" s="11">
        <f t="shared" si="50"/>
        <v>1</v>
      </c>
      <c r="AS523" s="61">
        <v>1200</v>
      </c>
      <c r="AT523" s="62">
        <f>VLOOKUP(F523,[9]毕教同事分值收集!B:Y,24,0)</f>
        <v>21</v>
      </c>
      <c r="AU523" s="63">
        <f t="shared" si="51"/>
        <v>1200</v>
      </c>
      <c r="AV523" s="63">
        <f t="shared" si="52"/>
        <v>1200</v>
      </c>
      <c r="AW523" s="63">
        <v>0</v>
      </c>
      <c r="AX523" s="63">
        <f t="shared" si="53"/>
        <v>1200</v>
      </c>
      <c r="AY523" s="65">
        <v>21</v>
      </c>
    </row>
    <row r="524" spans="1:51">
      <c r="A524" s="4"/>
      <c r="B524" s="4"/>
      <c r="C524" s="5" t="s">
        <v>201</v>
      </c>
      <c r="D524" s="6">
        <v>537</v>
      </c>
      <c r="E524" s="66" t="s">
        <v>690</v>
      </c>
      <c r="F524" s="8" t="str">
        <f>VLOOKUP(E524,[1]需科室上报名单!$A:$B,2,0)</f>
        <v>7AO256</v>
      </c>
      <c r="G524" s="6" t="str">
        <f>VLOOKUP(F524,[3]需科室上报名单!$B:$I,8,0)</f>
        <v>规培研究生</v>
      </c>
      <c r="H524" s="8" t="str">
        <f>VLOOKUP(F524,[3]需科室上报名单!$B:$D,3,0)</f>
        <v>内科</v>
      </c>
      <c r="I524" s="8" t="str">
        <f>VLOOKUP(F524,[3]需科室上报名单!$B:$F,5,0)</f>
        <v>2022年</v>
      </c>
      <c r="J524" s="72"/>
      <c r="K524" s="6" t="s">
        <v>106</v>
      </c>
      <c r="L524" s="48">
        <v>0</v>
      </c>
      <c r="M524" s="48">
        <v>0</v>
      </c>
      <c r="N524" s="48">
        <v>0</v>
      </c>
      <c r="O524" s="48">
        <v>160</v>
      </c>
      <c r="P524" s="48" t="s">
        <v>203</v>
      </c>
      <c r="Q524" s="48" t="s">
        <v>541</v>
      </c>
      <c r="R524" s="48" t="s">
        <v>536</v>
      </c>
      <c r="S524" s="48" t="s">
        <v>203</v>
      </c>
      <c r="T524" s="48" t="s">
        <v>203</v>
      </c>
      <c r="U524" s="77">
        <v>120</v>
      </c>
      <c r="V524" s="44">
        <f>VLOOKUP(F524,[9]毕教同事分值收集!B:X,23,0)</f>
        <v>100</v>
      </c>
      <c r="W524" s="78">
        <v>10</v>
      </c>
      <c r="X524" s="78">
        <v>80</v>
      </c>
      <c r="Y524" s="78">
        <v>120</v>
      </c>
      <c r="Z524" s="78">
        <v>120</v>
      </c>
      <c r="AA524" s="83">
        <v>0</v>
      </c>
      <c r="AB524" s="54">
        <f>VLOOKUP(F524,[9]毕教同事分值收集!B:R,17,0)</f>
        <v>0</v>
      </c>
      <c r="AC524" s="54">
        <f>VLOOKUP(F524,[9]毕教同事分值收集!B:T,19,0)</f>
        <v>0</v>
      </c>
      <c r="AD524" s="54">
        <f>VLOOKUP(F524,[9]毕教同事分值收集!B:V,21,0)</f>
        <v>0</v>
      </c>
      <c r="AE524" s="54">
        <f>VLOOKUP(F524,[9]毕教同事分值收集!B:Q,16,0)</f>
        <v>0</v>
      </c>
      <c r="AF524" s="54">
        <f>VLOOKUP(F524,[9]毕教同事分值收集!B:P,15,0)</f>
        <v>0</v>
      </c>
      <c r="AG524" s="54">
        <f>VLOOKUP(F524,[6]毕教同事分值收集!$B:$M,12,0)</f>
        <v>0</v>
      </c>
      <c r="AH524" s="54">
        <v>0</v>
      </c>
      <c r="AI524" s="54">
        <v>0</v>
      </c>
      <c r="AJ524" s="54">
        <v>0</v>
      </c>
      <c r="AK524" s="54">
        <v>0</v>
      </c>
      <c r="AL524" s="54">
        <v>0</v>
      </c>
      <c r="AM524" s="58">
        <f t="shared" si="48"/>
        <v>710</v>
      </c>
      <c r="AN524" s="54" t="str">
        <f>VLOOKUP(H524,'[2]最终 公布版'!$F:$AL,33,0)</f>
        <v>内科</v>
      </c>
      <c r="AO524" s="59">
        <f>SUMPRODUCT(($AN$4:$AN$1113=AN524)*($AM$4:$AM$1113&gt;AM524))+1</f>
        <v>135</v>
      </c>
      <c r="AP524" s="11">
        <f>COUNTIF(AN:AN,AN524)</f>
        <v>268</v>
      </c>
      <c r="AQ524" s="60">
        <f t="shared" si="49"/>
        <v>0.503731343283582</v>
      </c>
      <c r="AR524" s="11">
        <f t="shared" si="50"/>
        <v>1</v>
      </c>
      <c r="AS524" s="61">
        <v>1200</v>
      </c>
      <c r="AT524" s="62">
        <f>VLOOKUP(F524,[9]毕教同事分值收集!B:Y,24,0)</f>
        <v>21</v>
      </c>
      <c r="AU524" s="63">
        <f t="shared" si="51"/>
        <v>1200</v>
      </c>
      <c r="AV524" s="63">
        <f t="shared" si="52"/>
        <v>1200</v>
      </c>
      <c r="AW524" s="63">
        <f>VLOOKUP(F524,[7]涉及需要退费清单!$B:$S,18,0)</f>
        <v>-300</v>
      </c>
      <c r="AX524" s="63">
        <f t="shared" si="53"/>
        <v>900</v>
      </c>
      <c r="AY524" s="65">
        <v>21</v>
      </c>
    </row>
    <row r="525" spans="1:51">
      <c r="A525" s="4"/>
      <c r="B525" s="4"/>
      <c r="C525" s="91" t="s">
        <v>322</v>
      </c>
      <c r="D525" s="6">
        <v>538</v>
      </c>
      <c r="E525" s="7" t="s">
        <v>691</v>
      </c>
      <c r="F525" s="8">
        <f>VLOOKUP(E525,[1]需科室上报名单!$A:$B,2,0)</f>
        <v>120025</v>
      </c>
      <c r="G525" s="6" t="s">
        <v>104</v>
      </c>
      <c r="H525" s="9" t="s">
        <v>552</v>
      </c>
      <c r="I525" s="8" t="str">
        <f>VLOOKUP(F525,[3]需科室上报名单!$B:$F,5,0)</f>
        <v>2020年</v>
      </c>
      <c r="J525" s="29"/>
      <c r="K525" s="6" t="s">
        <v>106</v>
      </c>
      <c r="L525" s="6">
        <v>0</v>
      </c>
      <c r="M525" s="6">
        <v>0</v>
      </c>
      <c r="N525" s="6">
        <v>0</v>
      </c>
      <c r="O525" s="6">
        <v>120</v>
      </c>
      <c r="P525" s="30">
        <v>0</v>
      </c>
      <c r="Q525" s="30">
        <v>2</v>
      </c>
      <c r="R525" s="30">
        <v>0</v>
      </c>
      <c r="S525" s="30">
        <v>0</v>
      </c>
      <c r="T525" s="30">
        <v>0</v>
      </c>
      <c r="U525" s="43">
        <f>P525*50+Q525*20+R525*20+S525*25+T525*25</f>
        <v>40</v>
      </c>
      <c r="V525" s="44">
        <f>VLOOKUP(F525,[9]毕教同事分值收集!B:X,23,0)</f>
        <v>100</v>
      </c>
      <c r="W525" s="44">
        <v>10</v>
      </c>
      <c r="X525" s="44">
        <v>0</v>
      </c>
      <c r="Y525" s="44">
        <v>0</v>
      </c>
      <c r="Z525" s="44">
        <v>90</v>
      </c>
      <c r="AA525" s="44">
        <v>0</v>
      </c>
      <c r="AB525" s="54">
        <f>VLOOKUP(F525,[9]毕教同事分值收集!B:R,17,0)</f>
        <v>100</v>
      </c>
      <c r="AC525" s="54">
        <f>VLOOKUP(F525,[9]毕教同事分值收集!B:T,19,0)</f>
        <v>150</v>
      </c>
      <c r="AD525" s="54">
        <f>VLOOKUP(F525,[9]毕教同事分值收集!B:V,21,0)</f>
        <v>100</v>
      </c>
      <c r="AE525" s="54">
        <f>VLOOKUP(F525,[9]毕教同事分值收集!B:Q,16,0)</f>
        <v>0</v>
      </c>
      <c r="AF525" s="54">
        <f>VLOOKUP(F525,[9]毕教同事分值收集!B:P,15,0)</f>
        <v>0</v>
      </c>
      <c r="AG525" s="54">
        <f>VLOOKUP(F525,[6]毕教同事分值收集!$B:$M,12,0)</f>
        <v>0</v>
      </c>
      <c r="AH525" s="54">
        <v>0</v>
      </c>
      <c r="AI525" s="54">
        <v>0</v>
      </c>
      <c r="AJ525" s="54">
        <v>0</v>
      </c>
      <c r="AK525" s="54">
        <v>0</v>
      </c>
      <c r="AL525" s="54">
        <v>0</v>
      </c>
      <c r="AM525" s="58">
        <f t="shared" si="48"/>
        <v>710</v>
      </c>
      <c r="AN525" s="54" t="str">
        <f>VLOOKUP(H525,'[2]最终 公布版'!$F:$AL,33,0)</f>
        <v>内科</v>
      </c>
      <c r="AO525" s="59">
        <f>SUMPRODUCT(($AN$4:$AN$1113=AN525)*($AM$4:$AM$1113&gt;AM525))+1</f>
        <v>135</v>
      </c>
      <c r="AP525" s="11">
        <f>COUNTIF(AN:AN,AN525)</f>
        <v>268</v>
      </c>
      <c r="AQ525" s="60">
        <f t="shared" si="49"/>
        <v>0.503731343283582</v>
      </c>
      <c r="AR525" s="11">
        <f t="shared" si="50"/>
        <v>1</v>
      </c>
      <c r="AS525" s="61">
        <v>1200</v>
      </c>
      <c r="AT525" s="62">
        <f>VLOOKUP(F525,[9]毕教同事分值收集!B:Y,24,0)</f>
        <v>21</v>
      </c>
      <c r="AU525" s="63">
        <f t="shared" si="51"/>
        <v>1200</v>
      </c>
      <c r="AV525" s="63">
        <f t="shared" si="52"/>
        <v>1200</v>
      </c>
      <c r="AW525" s="63">
        <v>0</v>
      </c>
      <c r="AX525" s="63">
        <f t="shared" si="53"/>
        <v>1200</v>
      </c>
      <c r="AY525" s="65">
        <v>21</v>
      </c>
    </row>
    <row r="526" spans="1:51">
      <c r="A526" s="4" t="s">
        <v>366</v>
      </c>
      <c r="B526" s="4"/>
      <c r="C526" s="5" t="s">
        <v>201</v>
      </c>
      <c r="D526" s="6">
        <v>535</v>
      </c>
      <c r="E526" s="66" t="s">
        <v>692</v>
      </c>
      <c r="F526" s="8" t="str">
        <f>VLOOKUP(E526,[1]需科室上报名单!$A:$B,2,0)</f>
        <v>7AO225</v>
      </c>
      <c r="G526" s="6" t="str">
        <f>VLOOKUP(F526,[3]需科室上报名单!$B:$I,8,0)</f>
        <v>规培研究生</v>
      </c>
      <c r="H526" s="8" t="str">
        <f>VLOOKUP(F526,[3]需科室上报名单!$B:$D,3,0)</f>
        <v>内科</v>
      </c>
      <c r="I526" s="8" t="str">
        <f>VLOOKUP(F526,[3]需科室上报名单!$B:$F,5,0)</f>
        <v>2022年</v>
      </c>
      <c r="J526" s="72"/>
      <c r="K526" s="6" t="s">
        <v>106</v>
      </c>
      <c r="L526" s="48">
        <v>0</v>
      </c>
      <c r="M526" s="48">
        <v>0</v>
      </c>
      <c r="N526" s="48">
        <v>0</v>
      </c>
      <c r="O526" s="48">
        <v>160</v>
      </c>
      <c r="P526" s="48" t="s">
        <v>203</v>
      </c>
      <c r="Q526" s="48" t="s">
        <v>541</v>
      </c>
      <c r="R526" s="48" t="s">
        <v>536</v>
      </c>
      <c r="S526" s="48" t="s">
        <v>203</v>
      </c>
      <c r="T526" s="48" t="s">
        <v>203</v>
      </c>
      <c r="U526" s="77">
        <v>120</v>
      </c>
      <c r="V526" s="44">
        <f>VLOOKUP(F526,[9]毕教同事分值收集!B:X,23,0)</f>
        <v>100</v>
      </c>
      <c r="W526" s="78">
        <v>10</v>
      </c>
      <c r="X526" s="78">
        <v>80</v>
      </c>
      <c r="Y526" s="78">
        <v>120</v>
      </c>
      <c r="Z526" s="78">
        <v>120</v>
      </c>
      <c r="AA526" s="83">
        <v>0</v>
      </c>
      <c r="AB526" s="54">
        <f>VLOOKUP(F526,[9]毕教同事分值收集!B:R,17,0)</f>
        <v>0</v>
      </c>
      <c r="AC526" s="54">
        <f>VLOOKUP(F526,[9]毕教同事分值收集!B:T,19,0)</f>
        <v>0</v>
      </c>
      <c r="AD526" s="54">
        <f>VLOOKUP(F526,[9]毕教同事分值收集!B:V,21,0)</f>
        <v>0</v>
      </c>
      <c r="AE526" s="54">
        <f>VLOOKUP(F526,[9]毕教同事分值收集!B:Q,16,0)</f>
        <v>0</v>
      </c>
      <c r="AF526" s="54">
        <f>VLOOKUP(F526,[9]毕教同事分值收集!B:P,15,0)</f>
        <v>0</v>
      </c>
      <c r="AG526" s="54">
        <f>VLOOKUP(F526,'[8]0831修改'!$B:$M,12,0)</f>
        <v>0</v>
      </c>
      <c r="AH526" s="54">
        <v>0</v>
      </c>
      <c r="AI526" s="54">
        <v>0</v>
      </c>
      <c r="AJ526" s="54">
        <v>0</v>
      </c>
      <c r="AK526" s="54">
        <v>0</v>
      </c>
      <c r="AL526" s="54">
        <v>0</v>
      </c>
      <c r="AM526" s="58">
        <f t="shared" si="48"/>
        <v>710</v>
      </c>
      <c r="AN526" s="54" t="str">
        <f>VLOOKUP(H526,'[2]最终 公布版'!$F:$AL,33,0)</f>
        <v>内科</v>
      </c>
      <c r="AO526" s="59">
        <f>SUMPRODUCT(($AN$4:$AN$1113=AN526)*($AM$4:$AM$1113&gt;AM526))+1</f>
        <v>135</v>
      </c>
      <c r="AP526" s="11">
        <f>COUNTIF(AN:AN,AN526)</f>
        <v>268</v>
      </c>
      <c r="AQ526" s="60">
        <f t="shared" si="49"/>
        <v>0.503731343283582</v>
      </c>
      <c r="AR526" s="11">
        <f t="shared" si="50"/>
        <v>1</v>
      </c>
      <c r="AS526" s="61">
        <v>1200</v>
      </c>
      <c r="AT526" s="62">
        <f>VLOOKUP(F526,[9]毕教同事分值收集!B:Y,24,0)</f>
        <v>21</v>
      </c>
      <c r="AU526" s="63">
        <f t="shared" si="51"/>
        <v>1200</v>
      </c>
      <c r="AV526" s="63">
        <f t="shared" si="52"/>
        <v>1200</v>
      </c>
      <c r="AW526" s="63">
        <v>0</v>
      </c>
      <c r="AX526" s="63">
        <f t="shared" si="53"/>
        <v>1200</v>
      </c>
      <c r="AY526" s="65">
        <v>21</v>
      </c>
    </row>
    <row r="527" spans="1:51">
      <c r="A527" s="4"/>
      <c r="B527" s="4"/>
      <c r="C527" s="5" t="s">
        <v>201</v>
      </c>
      <c r="D527" s="6">
        <v>539</v>
      </c>
      <c r="E527" s="66" t="s">
        <v>693</v>
      </c>
      <c r="F527" s="8" t="str">
        <f>VLOOKUP(E527,[1]需科室上报名单!$A:$B,2,0)</f>
        <v>729L29</v>
      </c>
      <c r="G527" s="6" t="s">
        <v>104</v>
      </c>
      <c r="H527" s="8" t="str">
        <f>VLOOKUP(F527,[3]需科室上报名单!$B:$D,3,0)</f>
        <v>内科</v>
      </c>
      <c r="I527" s="8" t="str">
        <f>VLOOKUP(F527,[3]需科室上报名单!$B:$F,5,0)</f>
        <v>2021年</v>
      </c>
      <c r="J527" s="72"/>
      <c r="K527" s="6" t="s">
        <v>106</v>
      </c>
      <c r="L527" s="48">
        <v>0</v>
      </c>
      <c r="M527" s="48">
        <v>0</v>
      </c>
      <c r="N527" s="48">
        <v>0</v>
      </c>
      <c r="O527" s="48">
        <v>160</v>
      </c>
      <c r="P527" s="48" t="s">
        <v>203</v>
      </c>
      <c r="Q527" s="48" t="s">
        <v>541</v>
      </c>
      <c r="R527" s="48" t="s">
        <v>547</v>
      </c>
      <c r="S527" s="48" t="s">
        <v>203</v>
      </c>
      <c r="T527" s="48" t="s">
        <v>203</v>
      </c>
      <c r="U527" s="77">
        <v>100</v>
      </c>
      <c r="V527" s="96">
        <f>VLOOKUP(F527,[9]毕教同事分值收集!B:X,23,0)</f>
        <v>71.4285714285714</v>
      </c>
      <c r="W527" s="78">
        <v>10</v>
      </c>
      <c r="X527" s="78">
        <v>80</v>
      </c>
      <c r="Y527" s="78">
        <v>120</v>
      </c>
      <c r="Z527" s="78">
        <v>120</v>
      </c>
      <c r="AA527" s="83">
        <v>0</v>
      </c>
      <c r="AB527" s="54">
        <f>VLOOKUP(F527,[9]毕教同事分值收集!B:R,17,0)</f>
        <v>0</v>
      </c>
      <c r="AC527" s="54">
        <f>VLOOKUP(F527,[9]毕教同事分值收集!B:T,19,0)</f>
        <v>0</v>
      </c>
      <c r="AD527" s="54">
        <f>VLOOKUP(F527,[9]毕教同事分值收集!B:V,21,0)</f>
        <v>0</v>
      </c>
      <c r="AE527" s="54">
        <f>VLOOKUP(F527,[9]毕教同事分值收集!B:Q,16,0)</f>
        <v>0</v>
      </c>
      <c r="AF527" s="54">
        <f>VLOOKUP(F527,[9]毕教同事分值收集!B:P,15,0)</f>
        <v>40</v>
      </c>
      <c r="AG527" s="54">
        <f>VLOOKUP(F527,[6]毕教同事分值收集!$B:$M,12,0)</f>
        <v>0</v>
      </c>
      <c r="AH527" s="54">
        <v>0</v>
      </c>
      <c r="AI527" s="54">
        <v>0</v>
      </c>
      <c r="AJ527" s="54">
        <v>0</v>
      </c>
      <c r="AK527" s="54">
        <v>0</v>
      </c>
      <c r="AL527" s="54">
        <v>0</v>
      </c>
      <c r="AM527" s="58">
        <f t="shared" si="48"/>
        <v>701.428571428571</v>
      </c>
      <c r="AN527" s="54" t="str">
        <f>VLOOKUP(H527,'[2]最终 公布版'!$F:$AL,33,0)</f>
        <v>内科</v>
      </c>
      <c r="AO527" s="59">
        <f>SUMPRODUCT(($AN$4:$AN$1113=AN527)*($AM$4:$AM$1113&gt;AM527))+1</f>
        <v>144</v>
      </c>
      <c r="AP527" s="11">
        <f>COUNTIF(AN:AN,AN527)</f>
        <v>268</v>
      </c>
      <c r="AQ527" s="60">
        <f t="shared" si="49"/>
        <v>0.537313432835821</v>
      </c>
      <c r="AR527" s="11">
        <f t="shared" si="50"/>
        <v>1</v>
      </c>
      <c r="AS527" s="61">
        <v>1200</v>
      </c>
      <c r="AT527" s="62">
        <f>VLOOKUP(F527,[9]毕教同事分值收集!B:Y,24,0)</f>
        <v>15</v>
      </c>
      <c r="AU527" s="63">
        <f t="shared" si="51"/>
        <v>857.142857142857</v>
      </c>
      <c r="AV527" s="63">
        <f t="shared" si="52"/>
        <v>857</v>
      </c>
      <c r="AW527" s="63">
        <v>0</v>
      </c>
      <c r="AX527" s="63">
        <f t="shared" si="53"/>
        <v>857</v>
      </c>
      <c r="AY527" s="65">
        <v>21</v>
      </c>
    </row>
    <row r="528" spans="1:51">
      <c r="A528" s="4"/>
      <c r="B528" s="4"/>
      <c r="C528" s="5" t="s">
        <v>144</v>
      </c>
      <c r="D528" s="6">
        <v>505</v>
      </c>
      <c r="E528" s="67" t="s">
        <v>694</v>
      </c>
      <c r="F528" s="8" t="str">
        <f>VLOOKUP(E528,[1]需科室上报名单!$A:$B,2,0)</f>
        <v>7AK190</v>
      </c>
      <c r="G528" s="6" t="str">
        <f>VLOOKUP(F528,[3]需科室上报名单!$B:$I,8,0)</f>
        <v>规培研究生</v>
      </c>
      <c r="H528" s="17" t="s">
        <v>552</v>
      </c>
      <c r="I528" s="8" t="str">
        <f>VLOOKUP(F528,[3]需科室上报名单!$B:$F,5,0)</f>
        <v>2020年</v>
      </c>
      <c r="J528" s="29"/>
      <c r="K528" s="6" t="s">
        <v>106</v>
      </c>
      <c r="L528" s="6">
        <v>0</v>
      </c>
      <c r="M528" s="6">
        <v>0</v>
      </c>
      <c r="N528" s="6">
        <v>0</v>
      </c>
      <c r="O528" s="6">
        <v>160</v>
      </c>
      <c r="P528" s="30">
        <v>0</v>
      </c>
      <c r="Q528" s="30">
        <v>4</v>
      </c>
      <c r="R528" s="30">
        <v>1</v>
      </c>
      <c r="S528" s="30">
        <v>0</v>
      </c>
      <c r="T528" s="30">
        <v>0</v>
      </c>
      <c r="U528" s="43">
        <v>100</v>
      </c>
      <c r="V528" s="44">
        <f>VLOOKUP(F528,[9]毕教同事分值收集!B:X,23,0)</f>
        <v>100</v>
      </c>
      <c r="W528" s="44">
        <f>VLOOKUP(E528,[4]肿瘤内科!$B:$H,7,0)</f>
        <v>0</v>
      </c>
      <c r="X528" s="44">
        <f>VLOOKUP(E528,[4]肿瘤内科!$B:$J,9,0)</f>
        <v>20</v>
      </c>
      <c r="Y528" s="44">
        <f>VLOOKUP(E528,[4]肿瘤内科!$B:$F,3,0)</f>
        <v>30</v>
      </c>
      <c r="Z528" s="44">
        <f>VLOOKUP(E528,[4]肿瘤内科!$B:$F,5,0)</f>
        <v>0</v>
      </c>
      <c r="AA528" s="53">
        <v>0</v>
      </c>
      <c r="AB528" s="54">
        <f>VLOOKUP(F528,[9]毕教同事分值收集!B:R,17,0)</f>
        <v>100</v>
      </c>
      <c r="AC528" s="54">
        <f>VLOOKUP(F528,[9]毕教同事分值收集!B:T,19,0)</f>
        <v>150</v>
      </c>
      <c r="AD528" s="54">
        <f>VLOOKUP(F528,[9]毕教同事分值收集!B:V,21,0)</f>
        <v>100</v>
      </c>
      <c r="AE528" s="54">
        <f>VLOOKUP(F528,[9]毕教同事分值收集!B:Q,16,0)</f>
        <v>0</v>
      </c>
      <c r="AF528" s="54">
        <f>VLOOKUP(F528,[9]毕教同事分值收集!B:P,15,0)</f>
        <v>0</v>
      </c>
      <c r="AG528" s="54">
        <f>VLOOKUP(F528,[6]毕教同事分值收集!$B:$M,12,0)</f>
        <v>-60</v>
      </c>
      <c r="AH528" s="54">
        <v>0</v>
      </c>
      <c r="AI528" s="54">
        <v>0</v>
      </c>
      <c r="AJ528" s="54">
        <v>0</v>
      </c>
      <c r="AK528" s="54">
        <v>0</v>
      </c>
      <c r="AL528" s="54">
        <v>0</v>
      </c>
      <c r="AM528" s="58">
        <f t="shared" si="48"/>
        <v>700</v>
      </c>
      <c r="AN528" s="54" t="str">
        <f>VLOOKUP(H528,'[2]最终 公布版'!$F:$AL,33,0)</f>
        <v>内科</v>
      </c>
      <c r="AO528" s="59">
        <f>SUMPRODUCT(($AN$4:$AN$1113=AN528)*($AM$4:$AM$1113&gt;AM528))+1</f>
        <v>145</v>
      </c>
      <c r="AP528" s="11">
        <f>COUNTIF(AN:AN,AN528)</f>
        <v>268</v>
      </c>
      <c r="AQ528" s="60">
        <f t="shared" si="49"/>
        <v>0.541044776119403</v>
      </c>
      <c r="AR528" s="11">
        <f t="shared" si="50"/>
        <v>1</v>
      </c>
      <c r="AS528" s="61">
        <v>1200</v>
      </c>
      <c r="AT528" s="62">
        <f>VLOOKUP(F528,[9]毕教同事分值收集!B:Y,24,0)</f>
        <v>21</v>
      </c>
      <c r="AU528" s="63">
        <f t="shared" si="51"/>
        <v>1200</v>
      </c>
      <c r="AV528" s="63">
        <f t="shared" si="52"/>
        <v>1200</v>
      </c>
      <c r="AW528" s="63">
        <v>0</v>
      </c>
      <c r="AX528" s="63">
        <f t="shared" si="53"/>
        <v>1200</v>
      </c>
      <c r="AY528" s="65">
        <v>21</v>
      </c>
    </row>
    <row r="529" spans="1:51">
      <c r="A529" s="4"/>
      <c r="B529" s="4"/>
      <c r="C529" s="5" t="s">
        <v>144</v>
      </c>
      <c r="D529" s="6">
        <v>506</v>
      </c>
      <c r="E529" s="67" t="s">
        <v>695</v>
      </c>
      <c r="F529" s="8" t="str">
        <f>VLOOKUP(E529,[1]需科室上报名单!$A:$B,2,0)</f>
        <v>7AK181</v>
      </c>
      <c r="G529" s="6" t="str">
        <f>VLOOKUP(F529,[3]需科室上报名单!$B:$I,8,0)</f>
        <v>规培研究生</v>
      </c>
      <c r="H529" s="17" t="s">
        <v>552</v>
      </c>
      <c r="I529" s="8" t="str">
        <f>VLOOKUP(F529,[3]需科室上报名单!$B:$F,5,0)</f>
        <v>2020年</v>
      </c>
      <c r="J529" s="29"/>
      <c r="K529" s="6" t="s">
        <v>106</v>
      </c>
      <c r="L529" s="6">
        <v>0</v>
      </c>
      <c r="M529" s="6">
        <v>0</v>
      </c>
      <c r="N529" s="6">
        <v>0</v>
      </c>
      <c r="O529" s="6">
        <v>160</v>
      </c>
      <c r="P529" s="30">
        <v>0</v>
      </c>
      <c r="Q529" s="30">
        <v>4</v>
      </c>
      <c r="R529" s="30">
        <v>1</v>
      </c>
      <c r="S529" s="30">
        <v>0</v>
      </c>
      <c r="T529" s="30">
        <v>0</v>
      </c>
      <c r="U529" s="43">
        <v>100</v>
      </c>
      <c r="V529" s="44">
        <f>VLOOKUP(F529,[9]毕教同事分值收集!B:X,23,0)</f>
        <v>100</v>
      </c>
      <c r="W529" s="44">
        <f>VLOOKUP(E529,[4]肿瘤内科!$B:$H,7,0)</f>
        <v>0</v>
      </c>
      <c r="X529" s="44">
        <f>VLOOKUP(E529,[4]肿瘤内科!$B:$J,9,0)</f>
        <v>20</v>
      </c>
      <c r="Y529" s="44">
        <f>VLOOKUP(E529,[4]肿瘤内科!$B:$F,3,0)</f>
        <v>0</v>
      </c>
      <c r="Z529" s="44">
        <f>VLOOKUP(E529,[4]肿瘤内科!$B:$F,5,0)</f>
        <v>30</v>
      </c>
      <c r="AA529" s="53">
        <v>0</v>
      </c>
      <c r="AB529" s="54">
        <f>VLOOKUP(F529,[9]毕教同事分值收集!B:R,17,0)</f>
        <v>100</v>
      </c>
      <c r="AC529" s="54">
        <f>VLOOKUP(F529,[9]毕教同事分值收集!B:T,19,0)</f>
        <v>150</v>
      </c>
      <c r="AD529" s="54">
        <f>VLOOKUP(F529,[9]毕教同事分值收集!B:V,21,0)</f>
        <v>100</v>
      </c>
      <c r="AE529" s="54">
        <f>VLOOKUP(F529,[9]毕教同事分值收集!B:Q,16,0)</f>
        <v>0</v>
      </c>
      <c r="AF529" s="54">
        <f>VLOOKUP(F529,[9]毕教同事分值收集!B:P,15,0)</f>
        <v>0</v>
      </c>
      <c r="AG529" s="54">
        <f>VLOOKUP(F529,[6]毕教同事分值收集!$B:$M,12,0)</f>
        <v>-60</v>
      </c>
      <c r="AH529" s="54">
        <v>0</v>
      </c>
      <c r="AI529" s="54">
        <v>0</v>
      </c>
      <c r="AJ529" s="54">
        <v>0</v>
      </c>
      <c r="AK529" s="54">
        <v>0</v>
      </c>
      <c r="AL529" s="54">
        <v>0</v>
      </c>
      <c r="AM529" s="58">
        <f t="shared" si="48"/>
        <v>700</v>
      </c>
      <c r="AN529" s="54" t="str">
        <f>VLOOKUP(H529,'[2]最终 公布版'!$F:$AL,33,0)</f>
        <v>内科</v>
      </c>
      <c r="AO529" s="59">
        <f>SUMPRODUCT(($AN$4:$AN$1113=AN529)*($AM$4:$AM$1113&gt;AM529))+1</f>
        <v>145</v>
      </c>
      <c r="AP529" s="11">
        <f>COUNTIF(AN:AN,AN529)</f>
        <v>268</v>
      </c>
      <c r="AQ529" s="60">
        <f t="shared" si="49"/>
        <v>0.541044776119403</v>
      </c>
      <c r="AR529" s="11">
        <f t="shared" si="50"/>
        <v>1</v>
      </c>
      <c r="AS529" s="61">
        <v>1200</v>
      </c>
      <c r="AT529" s="62">
        <f>VLOOKUP(F529,[9]毕教同事分值收集!B:Y,24,0)</f>
        <v>21</v>
      </c>
      <c r="AU529" s="63">
        <f t="shared" si="51"/>
        <v>1200</v>
      </c>
      <c r="AV529" s="63">
        <f t="shared" si="52"/>
        <v>1200</v>
      </c>
      <c r="AW529" s="63">
        <v>0</v>
      </c>
      <c r="AX529" s="63">
        <f t="shared" si="53"/>
        <v>1200</v>
      </c>
      <c r="AY529" s="65">
        <v>21</v>
      </c>
    </row>
    <row r="530" spans="1:51">
      <c r="A530" s="4"/>
      <c r="B530" s="4"/>
      <c r="C530" s="5" t="s">
        <v>157</v>
      </c>
      <c r="D530" s="6">
        <v>518</v>
      </c>
      <c r="E530" s="20" t="s">
        <v>696</v>
      </c>
      <c r="F530" s="8" t="str">
        <f>VLOOKUP(E530,[1]需科室上报名单!$A:$B,2,0)</f>
        <v>7AK217</v>
      </c>
      <c r="G530" s="6" t="str">
        <f>VLOOKUP(F530,[3]需科室上报名单!$B:$I,8,0)</f>
        <v>规培研究生</v>
      </c>
      <c r="H530" s="8" t="str">
        <f>VLOOKUP(F530,[3]需科室上报名单!$B:$D,3,0)</f>
        <v>内科</v>
      </c>
      <c r="I530" s="8" t="str">
        <f>VLOOKUP(F530,[3]需科室上报名单!$B:$F,5,0)</f>
        <v>2020年</v>
      </c>
      <c r="J530" s="35"/>
      <c r="K530" s="6" t="s">
        <v>106</v>
      </c>
      <c r="L530" s="6">
        <v>0</v>
      </c>
      <c r="M530" s="6">
        <v>0</v>
      </c>
      <c r="N530" s="6">
        <v>0</v>
      </c>
      <c r="O530" s="6">
        <v>160</v>
      </c>
      <c r="P530" s="30">
        <v>0</v>
      </c>
      <c r="Q530" s="48">
        <v>3</v>
      </c>
      <c r="R530" s="48">
        <v>2</v>
      </c>
      <c r="S530" s="30">
        <v>0</v>
      </c>
      <c r="T530" s="30">
        <v>0</v>
      </c>
      <c r="U530" s="43">
        <v>100</v>
      </c>
      <c r="V530" s="44">
        <f>VLOOKUP(F530,[9]毕教同事分值收集!B:X,23,0)</f>
        <v>100</v>
      </c>
      <c r="W530" s="49">
        <v>10</v>
      </c>
      <c r="X530" s="49">
        <v>60</v>
      </c>
      <c r="Y530" s="49">
        <v>30</v>
      </c>
      <c r="Z530" s="49">
        <v>30</v>
      </c>
      <c r="AA530" s="53">
        <v>0</v>
      </c>
      <c r="AB530" s="54">
        <f>VLOOKUP(F530,[9]毕教同事分值收集!B:R,17,0)</f>
        <v>100</v>
      </c>
      <c r="AC530" s="54">
        <f>VLOOKUP(F530,[9]毕教同事分值收集!B:T,19,0)</f>
        <v>150</v>
      </c>
      <c r="AD530" s="54">
        <f>VLOOKUP(F530,[9]毕教同事分值收集!B:V,21,0)</f>
        <v>0</v>
      </c>
      <c r="AE530" s="54">
        <f>VLOOKUP(F530,[9]毕教同事分值收集!B:Q,16,0)</f>
        <v>0</v>
      </c>
      <c r="AF530" s="54">
        <f>VLOOKUP(F530,[9]毕教同事分值收集!B:P,15,0)</f>
        <v>0</v>
      </c>
      <c r="AG530" s="54">
        <f>VLOOKUP(F530,[6]毕教同事分值收集!$B:$M,12,0)</f>
        <v>-40</v>
      </c>
      <c r="AH530" s="54">
        <v>0</v>
      </c>
      <c r="AI530" s="54">
        <v>0</v>
      </c>
      <c r="AJ530" s="54">
        <v>0</v>
      </c>
      <c r="AK530" s="54">
        <v>0</v>
      </c>
      <c r="AL530" s="54">
        <v>0</v>
      </c>
      <c r="AM530" s="58">
        <f t="shared" si="48"/>
        <v>700</v>
      </c>
      <c r="AN530" s="54" t="str">
        <f>VLOOKUP(H530,'[2]最终 公布版'!$F:$AL,33,0)</f>
        <v>内科</v>
      </c>
      <c r="AO530" s="59">
        <f>SUMPRODUCT(($AN$4:$AN$1113=AN530)*($AM$4:$AM$1113&gt;AM530))+1</f>
        <v>145</v>
      </c>
      <c r="AP530" s="11">
        <f>COUNTIF(AN:AN,AN530)</f>
        <v>268</v>
      </c>
      <c r="AQ530" s="60">
        <f t="shared" si="49"/>
        <v>0.541044776119403</v>
      </c>
      <c r="AR530" s="11">
        <f t="shared" si="50"/>
        <v>1</v>
      </c>
      <c r="AS530" s="61">
        <v>1200</v>
      </c>
      <c r="AT530" s="62">
        <f>VLOOKUP(F530,[9]毕教同事分值收集!B:Y,24,0)</f>
        <v>21</v>
      </c>
      <c r="AU530" s="63">
        <f t="shared" si="51"/>
        <v>1200</v>
      </c>
      <c r="AV530" s="63">
        <f t="shared" si="52"/>
        <v>1200</v>
      </c>
      <c r="AW530" s="63">
        <v>0</v>
      </c>
      <c r="AX530" s="63">
        <f t="shared" si="53"/>
        <v>1200</v>
      </c>
      <c r="AY530" s="65">
        <v>21</v>
      </c>
    </row>
    <row r="531" ht="16.5" spans="1:51">
      <c r="A531" s="4"/>
      <c r="B531" s="4"/>
      <c r="C531" s="5" t="s">
        <v>336</v>
      </c>
      <c r="D531" s="6">
        <v>540</v>
      </c>
      <c r="E531" s="106" t="s">
        <v>697</v>
      </c>
      <c r="F531" s="8" t="str">
        <f>VLOOKUP(E531,[1]需科室上报名单!$A:$B,2,0)</f>
        <v>7AM206</v>
      </c>
      <c r="G531" s="6" t="str">
        <f>VLOOKUP(F531,[3]需科室上报名单!$B:$I,8,0)</f>
        <v>规培研究生</v>
      </c>
      <c r="H531" s="8" t="str">
        <f>VLOOKUP(F531,[3]需科室上报名单!$B:$D,3,0)</f>
        <v>内科</v>
      </c>
      <c r="I531" s="8" t="str">
        <f>VLOOKUP(F531,[3]需科室上报名单!$B:$F,5,0)</f>
        <v>2021年</v>
      </c>
      <c r="J531" s="29"/>
      <c r="K531" s="6" t="s">
        <v>106</v>
      </c>
      <c r="L531" s="6">
        <v>0</v>
      </c>
      <c r="M531" s="6">
        <v>0</v>
      </c>
      <c r="N531" s="6">
        <v>0</v>
      </c>
      <c r="O531" s="6">
        <v>160</v>
      </c>
      <c r="P531" s="30">
        <v>0</v>
      </c>
      <c r="Q531" s="30">
        <v>2</v>
      </c>
      <c r="R531" s="30">
        <v>1.5</v>
      </c>
      <c r="S531" s="30">
        <v>0</v>
      </c>
      <c r="T531" s="30">
        <v>0</v>
      </c>
      <c r="U531" s="43">
        <v>70</v>
      </c>
      <c r="V531" s="44">
        <f>VLOOKUP(F531,[9]毕教同事分值收集!B:X,23,0)</f>
        <v>100</v>
      </c>
      <c r="W531" s="44">
        <v>10</v>
      </c>
      <c r="X531" s="44">
        <v>20</v>
      </c>
      <c r="Y531" s="44">
        <v>30</v>
      </c>
      <c r="Z531" s="44">
        <v>0</v>
      </c>
      <c r="AA531" s="53">
        <v>20</v>
      </c>
      <c r="AB531" s="54">
        <f>VLOOKUP(F531,[9]毕教同事分值收集!B:R,17,0)</f>
        <v>100</v>
      </c>
      <c r="AC531" s="54">
        <f>VLOOKUP(F531,[9]毕教同事分值收集!B:T,19,0)</f>
        <v>150</v>
      </c>
      <c r="AD531" s="54">
        <f>VLOOKUP(F531,[9]毕教同事分值收集!B:V,21,0)</f>
        <v>0</v>
      </c>
      <c r="AE531" s="54">
        <f>VLOOKUP(F531,[9]毕教同事分值收集!B:Q,16,0)</f>
        <v>0</v>
      </c>
      <c r="AF531" s="54">
        <f>VLOOKUP(F531,[9]毕教同事分值收集!B:P,15,0)</f>
        <v>40</v>
      </c>
      <c r="AG531" s="54">
        <f>VLOOKUP(F531,[6]毕教同事分值收集!$B:$M,12,0)</f>
        <v>0</v>
      </c>
      <c r="AH531" s="54">
        <v>0</v>
      </c>
      <c r="AI531" s="54">
        <v>0</v>
      </c>
      <c r="AJ531" s="54">
        <v>0</v>
      </c>
      <c r="AK531" s="54">
        <v>0</v>
      </c>
      <c r="AL531" s="54">
        <v>0</v>
      </c>
      <c r="AM531" s="58">
        <f t="shared" si="48"/>
        <v>700</v>
      </c>
      <c r="AN531" s="54" t="str">
        <f>VLOOKUP(H531,'[2]最终 公布版'!$F:$AL,33,0)</f>
        <v>内科</v>
      </c>
      <c r="AO531" s="59">
        <f>SUMPRODUCT(($AN$4:$AN$1113=AN531)*($AM$4:$AM$1113&gt;AM531))+1</f>
        <v>145</v>
      </c>
      <c r="AP531" s="11">
        <f>COUNTIF(AN:AN,AN531)</f>
        <v>268</v>
      </c>
      <c r="AQ531" s="60">
        <f t="shared" si="49"/>
        <v>0.541044776119403</v>
      </c>
      <c r="AR531" s="11">
        <f t="shared" si="50"/>
        <v>1</v>
      </c>
      <c r="AS531" s="61">
        <v>1200</v>
      </c>
      <c r="AT531" s="62">
        <f>VLOOKUP(F531,[9]毕教同事分值收集!B:Y,24,0)</f>
        <v>21</v>
      </c>
      <c r="AU531" s="63">
        <f t="shared" si="51"/>
        <v>1200</v>
      </c>
      <c r="AV531" s="63">
        <f t="shared" si="52"/>
        <v>1200</v>
      </c>
      <c r="AW531" s="63">
        <v>0</v>
      </c>
      <c r="AX531" s="63">
        <f t="shared" si="53"/>
        <v>1200</v>
      </c>
      <c r="AY531" s="65">
        <v>21</v>
      </c>
    </row>
    <row r="532" spans="1:51">
      <c r="A532" s="4"/>
      <c r="B532" s="4"/>
      <c r="C532" s="5" t="s">
        <v>201</v>
      </c>
      <c r="D532" s="6">
        <v>542</v>
      </c>
      <c r="E532" s="66" t="s">
        <v>698</v>
      </c>
      <c r="F532" s="8" t="str">
        <f>VLOOKUP(E532,[1]需科室上报名单!$A:$B,2,0)</f>
        <v>7AO220</v>
      </c>
      <c r="G532" s="6" t="str">
        <f>VLOOKUP(F532,[3]需科室上报名单!$B:$I,8,0)</f>
        <v>规培研究生</v>
      </c>
      <c r="H532" s="8" t="str">
        <f>VLOOKUP(F532,[3]需科室上报名单!$B:$D,3,0)</f>
        <v>内科</v>
      </c>
      <c r="I532" s="8" t="str">
        <f>VLOOKUP(F532,[3]需科室上报名单!$B:$F,5,0)</f>
        <v>2022年</v>
      </c>
      <c r="J532" s="72"/>
      <c r="K532" s="6" t="s">
        <v>106</v>
      </c>
      <c r="L532" s="48">
        <v>0</v>
      </c>
      <c r="M532" s="48">
        <v>0</v>
      </c>
      <c r="N532" s="48">
        <v>0</v>
      </c>
      <c r="O532" s="48">
        <v>160</v>
      </c>
      <c r="P532" s="48" t="s">
        <v>203</v>
      </c>
      <c r="Q532" s="48" t="s">
        <v>544</v>
      </c>
      <c r="R532" s="48" t="s">
        <v>547</v>
      </c>
      <c r="S532" s="48" t="s">
        <v>203</v>
      </c>
      <c r="T532" s="48" t="s">
        <v>203</v>
      </c>
      <c r="U532" s="77">
        <v>120</v>
      </c>
      <c r="V532" s="44">
        <f>VLOOKUP(F532,[9]毕教同事分值收集!B:X,23,0)</f>
        <v>100</v>
      </c>
      <c r="W532" s="78">
        <v>0</v>
      </c>
      <c r="X532" s="78">
        <v>80</v>
      </c>
      <c r="Y532" s="78">
        <v>120</v>
      </c>
      <c r="Z532" s="78">
        <v>120</v>
      </c>
      <c r="AA532" s="83">
        <v>0</v>
      </c>
      <c r="AB532" s="54">
        <f>VLOOKUP(F532,[9]毕教同事分值收集!B:R,17,0)</f>
        <v>0</v>
      </c>
      <c r="AC532" s="54">
        <f>VLOOKUP(F532,[9]毕教同事分值收集!B:T,19,0)</f>
        <v>0</v>
      </c>
      <c r="AD532" s="54">
        <f>VLOOKUP(F532,[9]毕教同事分值收集!B:V,21,0)</f>
        <v>0</v>
      </c>
      <c r="AE532" s="54">
        <f>VLOOKUP(F532,[9]毕教同事分值收集!B:Q,16,0)</f>
        <v>0</v>
      </c>
      <c r="AF532" s="54">
        <f>VLOOKUP(F532,[9]毕教同事分值收集!B:P,15,0)</f>
        <v>0</v>
      </c>
      <c r="AG532" s="54">
        <f>VLOOKUP(F532,[6]毕教同事分值收集!$B:$M,12,0)</f>
        <v>0</v>
      </c>
      <c r="AH532" s="54">
        <v>0</v>
      </c>
      <c r="AI532" s="54">
        <v>0</v>
      </c>
      <c r="AJ532" s="54">
        <v>0</v>
      </c>
      <c r="AK532" s="54">
        <v>0</v>
      </c>
      <c r="AL532" s="54">
        <v>0</v>
      </c>
      <c r="AM532" s="58">
        <f t="shared" si="48"/>
        <v>700</v>
      </c>
      <c r="AN532" s="54" t="str">
        <f>VLOOKUP(H532,'[2]最终 公布版'!$F:$AL,33,0)</f>
        <v>内科</v>
      </c>
      <c r="AO532" s="59">
        <f>SUMPRODUCT(($AN$4:$AN$1113=AN532)*($AM$4:$AM$1113&gt;AM532))+1</f>
        <v>145</v>
      </c>
      <c r="AP532" s="11">
        <f>COUNTIF(AN:AN,AN532)</f>
        <v>268</v>
      </c>
      <c r="AQ532" s="60">
        <f t="shared" si="49"/>
        <v>0.541044776119403</v>
      </c>
      <c r="AR532" s="11">
        <f t="shared" si="50"/>
        <v>1</v>
      </c>
      <c r="AS532" s="61">
        <v>1200</v>
      </c>
      <c r="AT532" s="62">
        <f>VLOOKUP(F532,[9]毕教同事分值收集!B:Y,24,0)</f>
        <v>21</v>
      </c>
      <c r="AU532" s="63">
        <f t="shared" si="51"/>
        <v>1200</v>
      </c>
      <c r="AV532" s="63">
        <f t="shared" si="52"/>
        <v>1200</v>
      </c>
      <c r="AW532" s="63">
        <v>0</v>
      </c>
      <c r="AX532" s="63">
        <f t="shared" si="53"/>
        <v>1200</v>
      </c>
      <c r="AY532" s="65">
        <v>21</v>
      </c>
    </row>
    <row r="533" spans="1:51">
      <c r="A533" s="4"/>
      <c r="B533" s="4"/>
      <c r="C533" s="5" t="s">
        <v>120</v>
      </c>
      <c r="D533" s="6">
        <v>508</v>
      </c>
      <c r="E533" s="15" t="s">
        <v>699</v>
      </c>
      <c r="F533" s="8" t="str">
        <f>VLOOKUP(E533,[1]需科室上报名单!$A:$B,2,0)</f>
        <v>7AK221</v>
      </c>
      <c r="G533" s="6" t="str">
        <f>VLOOKUP(F533,[3]需科室上报名单!$B:$I,8,0)</f>
        <v>规培研究生</v>
      </c>
      <c r="H533" s="8" t="str">
        <f>VLOOKUP(F533,[3]需科室上报名单!$B:$D,3,0)</f>
        <v>内科</v>
      </c>
      <c r="I533" s="8" t="str">
        <f>VLOOKUP(F533,[3]需科室上报名单!$B:$F,5,0)</f>
        <v>2020年</v>
      </c>
      <c r="J533" s="31"/>
      <c r="K533" s="6" t="s">
        <v>106</v>
      </c>
      <c r="L533" s="6">
        <v>0</v>
      </c>
      <c r="M533" s="6">
        <v>0</v>
      </c>
      <c r="N533" s="6">
        <v>0</v>
      </c>
      <c r="O533" s="6">
        <v>160</v>
      </c>
      <c r="P533" s="30">
        <v>0</v>
      </c>
      <c r="Q533" s="45">
        <v>1</v>
      </c>
      <c r="R533" s="45">
        <v>1</v>
      </c>
      <c r="S533" s="45">
        <v>0</v>
      </c>
      <c r="T533" s="45">
        <v>0</v>
      </c>
      <c r="U533" s="43">
        <v>40</v>
      </c>
      <c r="V533" s="44">
        <f>VLOOKUP(F533,[9]毕教同事分值收集!B:X,23,0)</f>
        <v>100</v>
      </c>
      <c r="W533" s="44">
        <v>10</v>
      </c>
      <c r="X533" s="44">
        <v>0</v>
      </c>
      <c r="Y533" s="44">
        <v>30</v>
      </c>
      <c r="Z533" s="44">
        <v>60</v>
      </c>
      <c r="AA533" s="53">
        <v>0</v>
      </c>
      <c r="AB533" s="54">
        <f>VLOOKUP(F533,[9]毕教同事分值收集!B:R,17,0)</f>
        <v>100</v>
      </c>
      <c r="AC533" s="54">
        <f>VLOOKUP(F533,[9]毕教同事分值收集!B:T,19,0)</f>
        <v>150</v>
      </c>
      <c r="AD533" s="54">
        <f>VLOOKUP(F533,[9]毕教同事分值收集!B:V,21,0)</f>
        <v>100</v>
      </c>
      <c r="AE533" s="54">
        <f>VLOOKUP(F533,[9]毕教同事分值收集!B:Q,16,0)</f>
        <v>0</v>
      </c>
      <c r="AF533" s="54">
        <f>VLOOKUP(F533,[9]毕教同事分值收集!B:P,15,0)</f>
        <v>0</v>
      </c>
      <c r="AG533" s="54">
        <f>VLOOKUP(F533,[6]毕教同事分值收集!$B:$M,12,0)</f>
        <v>-60</v>
      </c>
      <c r="AH533" s="54">
        <v>0</v>
      </c>
      <c r="AI533" s="54">
        <v>0</v>
      </c>
      <c r="AJ533" s="54">
        <v>0</v>
      </c>
      <c r="AK533" s="54">
        <v>0</v>
      </c>
      <c r="AL533" s="54">
        <v>0</v>
      </c>
      <c r="AM533" s="58">
        <f t="shared" si="48"/>
        <v>690</v>
      </c>
      <c r="AN533" s="54" t="str">
        <f>VLOOKUP(H533,'[2]最终 公布版'!$F:$AL,33,0)</f>
        <v>内科</v>
      </c>
      <c r="AO533" s="59">
        <f>SUMPRODUCT(($AN$4:$AN$1113=AN533)*($AM$4:$AM$1113&gt;AM533))+1</f>
        <v>150</v>
      </c>
      <c r="AP533" s="11">
        <f>COUNTIF(AN:AN,AN533)</f>
        <v>268</v>
      </c>
      <c r="AQ533" s="60">
        <f t="shared" si="49"/>
        <v>0.559701492537313</v>
      </c>
      <c r="AR533" s="11">
        <f t="shared" si="50"/>
        <v>1</v>
      </c>
      <c r="AS533" s="61">
        <v>1200</v>
      </c>
      <c r="AT533" s="62">
        <f>VLOOKUP(F533,[9]毕教同事分值收集!B:Y,24,0)</f>
        <v>21</v>
      </c>
      <c r="AU533" s="63">
        <f t="shared" si="51"/>
        <v>1200</v>
      </c>
      <c r="AV533" s="63">
        <f t="shared" si="52"/>
        <v>1200</v>
      </c>
      <c r="AW533" s="63">
        <v>0</v>
      </c>
      <c r="AX533" s="63">
        <f t="shared" si="53"/>
        <v>1200</v>
      </c>
      <c r="AY533" s="65">
        <v>21</v>
      </c>
    </row>
    <row r="534" spans="1:51">
      <c r="A534" s="4"/>
      <c r="B534" s="4"/>
      <c r="C534" s="5" t="s">
        <v>207</v>
      </c>
      <c r="D534" s="6">
        <v>510</v>
      </c>
      <c r="E534" s="10" t="s">
        <v>700</v>
      </c>
      <c r="F534" s="8">
        <f>VLOOKUP(E534,[1]需科室上报名单!$A:$B,2,0)</f>
        <v>120010</v>
      </c>
      <c r="G534" s="6" t="s">
        <v>104</v>
      </c>
      <c r="H534" s="8" t="str">
        <f>VLOOKUP(F534,[3]需科室上报名单!$B:$D,3,0)</f>
        <v>内科</v>
      </c>
      <c r="I534" s="8" t="str">
        <f>VLOOKUP(F534,[3]需科室上报名单!$B:$F,5,0)</f>
        <v>2020年</v>
      </c>
      <c r="J534" s="31"/>
      <c r="K534" s="6" t="s">
        <v>106</v>
      </c>
      <c r="L534" s="6">
        <v>0</v>
      </c>
      <c r="M534" s="6">
        <v>0</v>
      </c>
      <c r="N534" s="6">
        <v>0</v>
      </c>
      <c r="O534" s="73">
        <v>160</v>
      </c>
      <c r="P534" s="74">
        <v>0</v>
      </c>
      <c r="Q534" s="74">
        <v>0</v>
      </c>
      <c r="R534" s="74">
        <v>0</v>
      </c>
      <c r="S534" s="74">
        <v>0</v>
      </c>
      <c r="T534" s="73">
        <v>0</v>
      </c>
      <c r="U534" s="79">
        <v>0</v>
      </c>
      <c r="V534" s="44">
        <f>VLOOKUP(F534,[9]毕教同事分值收集!B:X,23,0)</f>
        <v>100</v>
      </c>
      <c r="W534" s="80">
        <v>0</v>
      </c>
      <c r="X534" s="80">
        <v>20</v>
      </c>
      <c r="Y534" s="80">
        <v>60</v>
      </c>
      <c r="Z534" s="80">
        <v>60</v>
      </c>
      <c r="AA534" s="13">
        <v>0</v>
      </c>
      <c r="AB534" s="54">
        <f>VLOOKUP(F534,[9]毕教同事分值收集!B:R,17,0)</f>
        <v>100</v>
      </c>
      <c r="AC534" s="54">
        <f>VLOOKUP(F534,[9]毕教同事分值收集!B:T,19,0)</f>
        <v>150</v>
      </c>
      <c r="AD534" s="54">
        <f>VLOOKUP(F534,[9]毕教同事分值收集!B:V,21,0)</f>
        <v>100</v>
      </c>
      <c r="AE534" s="54">
        <f>VLOOKUP(F534,[9]毕教同事分值收集!B:Q,16,0)</f>
        <v>0</v>
      </c>
      <c r="AF534" s="54">
        <f>VLOOKUP(F534,[9]毕教同事分值收集!B:P,15,0)</f>
        <v>0</v>
      </c>
      <c r="AG534" s="54">
        <f>VLOOKUP(F534,[6]毕教同事分值收集!$B:$M,12,0)</f>
        <v>-60</v>
      </c>
      <c r="AH534" s="54">
        <v>0</v>
      </c>
      <c r="AI534" s="54">
        <v>0</v>
      </c>
      <c r="AJ534" s="54">
        <v>0</v>
      </c>
      <c r="AK534" s="54">
        <v>0</v>
      </c>
      <c r="AL534" s="54">
        <v>0</v>
      </c>
      <c r="AM534" s="58">
        <f t="shared" si="48"/>
        <v>690</v>
      </c>
      <c r="AN534" s="54" t="str">
        <f>VLOOKUP(H534,'[2]最终 公布版'!$F:$AL,33,0)</f>
        <v>内科</v>
      </c>
      <c r="AO534" s="59">
        <f>SUMPRODUCT(($AN$4:$AN$1113=AN534)*($AM$4:$AM$1113&gt;AM534))+1</f>
        <v>150</v>
      </c>
      <c r="AP534" s="11">
        <f>COUNTIF(AN:AN,AN534)</f>
        <v>268</v>
      </c>
      <c r="AQ534" s="60">
        <f t="shared" si="49"/>
        <v>0.559701492537313</v>
      </c>
      <c r="AR534" s="11">
        <f t="shared" si="50"/>
        <v>1</v>
      </c>
      <c r="AS534" s="61">
        <v>1200</v>
      </c>
      <c r="AT534" s="62">
        <f>VLOOKUP(F534,[9]毕教同事分值收集!B:Y,24,0)</f>
        <v>21</v>
      </c>
      <c r="AU534" s="63">
        <f t="shared" si="51"/>
        <v>1200</v>
      </c>
      <c r="AV534" s="63">
        <f t="shared" si="52"/>
        <v>1200</v>
      </c>
      <c r="AW534" s="63">
        <v>0</v>
      </c>
      <c r="AX534" s="63">
        <f t="shared" si="53"/>
        <v>1200</v>
      </c>
      <c r="AY534" s="65">
        <v>21</v>
      </c>
    </row>
    <row r="535" spans="1:51">
      <c r="A535" s="4"/>
      <c r="B535" s="4"/>
      <c r="C535" s="5" t="s">
        <v>110</v>
      </c>
      <c r="D535" s="6">
        <v>511</v>
      </c>
      <c r="E535" s="19" t="s">
        <v>701</v>
      </c>
      <c r="F535" s="8" t="str">
        <f>VLOOKUP(E535,[1]需科室上报名单!$A:$B,2,0)</f>
        <v>7AM395</v>
      </c>
      <c r="G535" s="6" t="str">
        <f>VLOOKUP(F535,[3]需科室上报名单!$B:$I,8,0)</f>
        <v>规培研究生</v>
      </c>
      <c r="H535" s="8" t="str">
        <f>VLOOKUP(F535,[3]需科室上报名单!$B:$D,3,0)</f>
        <v>内科</v>
      </c>
      <c r="I535" s="8" t="str">
        <f>VLOOKUP(F535,[3]需科室上报名单!$B:$F,5,0)</f>
        <v>2021年</v>
      </c>
      <c r="J535" s="31"/>
      <c r="K535" s="6" t="s">
        <v>106</v>
      </c>
      <c r="L535" s="6">
        <v>0</v>
      </c>
      <c r="M535" s="6">
        <v>0</v>
      </c>
      <c r="N535" s="6">
        <v>0</v>
      </c>
      <c r="O535" s="6">
        <v>160</v>
      </c>
      <c r="P535" s="30">
        <v>0</v>
      </c>
      <c r="Q535" s="30">
        <v>6</v>
      </c>
      <c r="R535" s="30">
        <v>4</v>
      </c>
      <c r="S535" s="30">
        <v>0</v>
      </c>
      <c r="T535" s="30">
        <v>0</v>
      </c>
      <c r="U535" s="43">
        <v>200</v>
      </c>
      <c r="V535" s="44">
        <f>VLOOKUP(F535,[9]毕教同事分值收集!B:X,23,0)</f>
        <v>100</v>
      </c>
      <c r="W535" s="44">
        <v>10</v>
      </c>
      <c r="X535" s="44">
        <v>40</v>
      </c>
      <c r="Y535" s="44">
        <v>60</v>
      </c>
      <c r="Z535" s="44">
        <v>60</v>
      </c>
      <c r="AA535" s="53">
        <v>20</v>
      </c>
      <c r="AB535" s="54">
        <f>VLOOKUP(F535,[9]毕教同事分值收集!B:R,17,0)</f>
        <v>100</v>
      </c>
      <c r="AC535" s="54">
        <f>VLOOKUP(F535,[9]毕教同事分值收集!B:T,19,0)</f>
        <v>0</v>
      </c>
      <c r="AD535" s="54">
        <f>VLOOKUP(F535,[9]毕教同事分值收集!B:V,21,0)</f>
        <v>0</v>
      </c>
      <c r="AE535" s="54">
        <f>VLOOKUP(F535,[9]毕教同事分值收集!B:Q,16,0)</f>
        <v>0</v>
      </c>
      <c r="AF535" s="54">
        <f>VLOOKUP(F535,[9]毕教同事分值收集!B:P,15,0)</f>
        <v>0</v>
      </c>
      <c r="AG535" s="54">
        <f>VLOOKUP(F535,[6]毕教同事分值收集!$B:$M,12,0)</f>
        <v>-60</v>
      </c>
      <c r="AH535" s="54">
        <v>0</v>
      </c>
      <c r="AI535" s="54">
        <v>0</v>
      </c>
      <c r="AJ535" s="54">
        <v>0</v>
      </c>
      <c r="AK535" s="54">
        <v>0</v>
      </c>
      <c r="AL535" s="54">
        <v>0</v>
      </c>
      <c r="AM535" s="58">
        <f t="shared" si="48"/>
        <v>690</v>
      </c>
      <c r="AN535" s="54" t="str">
        <f>VLOOKUP(H535,'[2]最终 公布版'!$F:$AL,33,0)</f>
        <v>内科</v>
      </c>
      <c r="AO535" s="59">
        <f>SUMPRODUCT(($AN$4:$AN$1113=AN535)*($AM$4:$AM$1113&gt;AM535))+1</f>
        <v>150</v>
      </c>
      <c r="AP535" s="11">
        <f>COUNTIF(AN:AN,AN535)</f>
        <v>268</v>
      </c>
      <c r="AQ535" s="60">
        <f t="shared" si="49"/>
        <v>0.559701492537313</v>
      </c>
      <c r="AR535" s="11">
        <f t="shared" si="50"/>
        <v>1</v>
      </c>
      <c r="AS535" s="61">
        <v>1200</v>
      </c>
      <c r="AT535" s="62">
        <f>VLOOKUP(F535,[9]毕教同事分值收集!B:Y,24,0)</f>
        <v>21</v>
      </c>
      <c r="AU535" s="63">
        <f t="shared" si="51"/>
        <v>1200</v>
      </c>
      <c r="AV535" s="63">
        <f t="shared" si="52"/>
        <v>1200</v>
      </c>
      <c r="AW535" s="63">
        <v>0</v>
      </c>
      <c r="AX535" s="63">
        <f t="shared" si="53"/>
        <v>1200</v>
      </c>
      <c r="AY535" s="65">
        <v>21</v>
      </c>
    </row>
    <row r="536" spans="1:51">
      <c r="A536" s="4"/>
      <c r="B536" s="4"/>
      <c r="C536" s="5" t="s">
        <v>646</v>
      </c>
      <c r="D536" s="6">
        <v>523</v>
      </c>
      <c r="E536" s="7" t="s">
        <v>702</v>
      </c>
      <c r="F536" s="8">
        <f>VLOOKUP(E536,[1]需科室上报名单!$A:$B,2,0)</f>
        <v>622012</v>
      </c>
      <c r="G536" s="6" t="s">
        <v>104</v>
      </c>
      <c r="H536" s="8" t="str">
        <f>VLOOKUP(F536,[3]需科室上报名单!$B:$D,3,0)</f>
        <v>内科</v>
      </c>
      <c r="I536" s="8" t="str">
        <f>VLOOKUP(F536,[3]需科室上报名单!$B:$F,5,0)</f>
        <v>2022年</v>
      </c>
      <c r="J536" s="31"/>
      <c r="K536" s="6" t="s">
        <v>106</v>
      </c>
      <c r="L536" s="6">
        <v>0</v>
      </c>
      <c r="M536" s="6">
        <v>0</v>
      </c>
      <c r="N536" s="6">
        <v>0</v>
      </c>
      <c r="O536" s="6">
        <v>160</v>
      </c>
      <c r="P536" s="30">
        <v>0</v>
      </c>
      <c r="Q536" s="30">
        <v>2</v>
      </c>
      <c r="R536" s="30">
        <v>1</v>
      </c>
      <c r="S536" s="30">
        <v>0</v>
      </c>
      <c r="T536" s="30">
        <v>0</v>
      </c>
      <c r="U536" s="6">
        <v>60</v>
      </c>
      <c r="V536" s="44">
        <f>VLOOKUP(F536,[9]毕教同事分值收集!B:X,23,0)</f>
        <v>100</v>
      </c>
      <c r="W536" s="44">
        <v>10</v>
      </c>
      <c r="X536" s="44">
        <v>20</v>
      </c>
      <c r="Y536" s="44">
        <v>0</v>
      </c>
      <c r="Z536" s="44">
        <v>30</v>
      </c>
      <c r="AA536" s="53">
        <v>0</v>
      </c>
      <c r="AB536" s="54">
        <f>VLOOKUP(F536,[9]毕教同事分值收集!B:R,17,0)</f>
        <v>100</v>
      </c>
      <c r="AC536" s="54">
        <f>VLOOKUP(F536,[9]毕教同事分值收集!B:T,19,0)</f>
        <v>150</v>
      </c>
      <c r="AD536" s="54">
        <f>VLOOKUP(F536,[9]毕教同事分值收集!B:V,21,0)</f>
        <v>100</v>
      </c>
      <c r="AE536" s="54">
        <f>VLOOKUP(F536,[9]毕教同事分值收集!B:Q,16,0)</f>
        <v>0</v>
      </c>
      <c r="AF536" s="54">
        <f>VLOOKUP(F536,[9]毕教同事分值收集!B:P,15,0)</f>
        <v>0</v>
      </c>
      <c r="AG536" s="54">
        <f>VLOOKUP(F536,[6]毕教同事分值收集!$B:$M,12,0)</f>
        <v>-40</v>
      </c>
      <c r="AH536" s="54">
        <v>0</v>
      </c>
      <c r="AI536" s="54">
        <v>0</v>
      </c>
      <c r="AJ536" s="54">
        <v>0</v>
      </c>
      <c r="AK536" s="54">
        <v>0</v>
      </c>
      <c r="AL536" s="54">
        <v>0</v>
      </c>
      <c r="AM536" s="58">
        <f t="shared" si="48"/>
        <v>690</v>
      </c>
      <c r="AN536" s="54" t="str">
        <f>VLOOKUP(H536,'[2]最终 公布版'!$F:$AL,33,0)</f>
        <v>内科</v>
      </c>
      <c r="AO536" s="59">
        <f>SUMPRODUCT(($AN$4:$AN$1113=AN536)*($AM$4:$AM$1113&gt;AM536))+1</f>
        <v>150</v>
      </c>
      <c r="AP536" s="11">
        <f>COUNTIF(AN:AN,AN536)</f>
        <v>268</v>
      </c>
      <c r="AQ536" s="60">
        <f t="shared" si="49"/>
        <v>0.559701492537313</v>
      </c>
      <c r="AR536" s="11">
        <f t="shared" si="50"/>
        <v>1</v>
      </c>
      <c r="AS536" s="61">
        <v>1200</v>
      </c>
      <c r="AT536" s="62">
        <f>VLOOKUP(F536,[9]毕教同事分值收集!B:Y,24,0)</f>
        <v>21</v>
      </c>
      <c r="AU536" s="63">
        <f t="shared" si="51"/>
        <v>1200</v>
      </c>
      <c r="AV536" s="63">
        <f t="shared" si="52"/>
        <v>1200</v>
      </c>
      <c r="AW536" s="63">
        <v>0</v>
      </c>
      <c r="AX536" s="63">
        <f t="shared" si="53"/>
        <v>1200</v>
      </c>
      <c r="AY536" s="65">
        <v>21</v>
      </c>
    </row>
    <row r="537" spans="1:51">
      <c r="A537" s="4"/>
      <c r="B537" s="4"/>
      <c r="C537" s="5" t="s">
        <v>646</v>
      </c>
      <c r="D537" s="6">
        <v>525</v>
      </c>
      <c r="E537" s="11" t="s">
        <v>703</v>
      </c>
      <c r="F537" s="8" t="str">
        <f>VLOOKUP(E537,[1]需科室上报名单!$A:$B,2,0)</f>
        <v>7AK192</v>
      </c>
      <c r="G537" s="6" t="str">
        <f>VLOOKUP(F537,[3]需科室上报名单!$B:$I,8,0)</f>
        <v>规培研究生</v>
      </c>
      <c r="H537" s="8" t="str">
        <f>VLOOKUP(F537,[3]需科室上报名单!$B:$D,3,0)</f>
        <v>内科</v>
      </c>
      <c r="I537" s="8" t="str">
        <f>VLOOKUP(F537,[3]需科室上报名单!$B:$F,5,0)</f>
        <v>2020年</v>
      </c>
      <c r="J537" s="31"/>
      <c r="K537" s="6" t="s">
        <v>106</v>
      </c>
      <c r="L537" s="6">
        <v>0</v>
      </c>
      <c r="M537" s="6">
        <v>0</v>
      </c>
      <c r="N537" s="6">
        <v>0</v>
      </c>
      <c r="O537" s="6">
        <v>160</v>
      </c>
      <c r="P537" s="30">
        <v>0</v>
      </c>
      <c r="Q537" s="30">
        <v>1</v>
      </c>
      <c r="R537" s="30">
        <v>1</v>
      </c>
      <c r="S537" s="30">
        <v>0</v>
      </c>
      <c r="T537" s="30">
        <v>0</v>
      </c>
      <c r="U537" s="6">
        <v>40</v>
      </c>
      <c r="V537" s="44">
        <f>VLOOKUP(F537,[9]毕教同事分值收集!B:X,23,0)</f>
        <v>100</v>
      </c>
      <c r="W537" s="44">
        <v>0</v>
      </c>
      <c r="X537" s="44">
        <v>20</v>
      </c>
      <c r="Y537" s="44">
        <v>30</v>
      </c>
      <c r="Z537" s="44">
        <v>30</v>
      </c>
      <c r="AA537" s="53">
        <v>0</v>
      </c>
      <c r="AB537" s="54">
        <f>VLOOKUP(F537,[9]毕教同事分值收集!B:R,17,0)</f>
        <v>100</v>
      </c>
      <c r="AC537" s="54">
        <f>VLOOKUP(F537,[9]毕教同事分值收集!B:T,19,0)</f>
        <v>150</v>
      </c>
      <c r="AD537" s="54">
        <f>VLOOKUP(F537,[9]毕教同事分值收集!B:V,21,0)</f>
        <v>100</v>
      </c>
      <c r="AE537" s="54">
        <f>VLOOKUP(F537,[9]毕教同事分值收集!B:Q,16,0)</f>
        <v>0</v>
      </c>
      <c r="AF537" s="54">
        <f>VLOOKUP(F537,[9]毕教同事分值收集!B:P,15,0)</f>
        <v>0</v>
      </c>
      <c r="AG537" s="54">
        <f>VLOOKUP(F537,[6]毕教同事分值收集!$B:$M,12,0)</f>
        <v>-40</v>
      </c>
      <c r="AH537" s="54">
        <v>0</v>
      </c>
      <c r="AI537" s="54">
        <v>0</v>
      </c>
      <c r="AJ537" s="54">
        <v>0</v>
      </c>
      <c r="AK537" s="54">
        <v>0</v>
      </c>
      <c r="AL537" s="54">
        <v>0</v>
      </c>
      <c r="AM537" s="58">
        <f t="shared" si="48"/>
        <v>690</v>
      </c>
      <c r="AN537" s="54" t="str">
        <f>VLOOKUP(H537,'[2]最终 公布版'!$F:$AL,33,0)</f>
        <v>内科</v>
      </c>
      <c r="AO537" s="59">
        <f>SUMPRODUCT(($AN$4:$AN$1113=AN537)*($AM$4:$AM$1113&gt;AM537))+1</f>
        <v>150</v>
      </c>
      <c r="AP537" s="11">
        <f>COUNTIF(AN:AN,AN537)</f>
        <v>268</v>
      </c>
      <c r="AQ537" s="60">
        <f t="shared" si="49"/>
        <v>0.559701492537313</v>
      </c>
      <c r="AR537" s="11">
        <f t="shared" si="50"/>
        <v>1</v>
      </c>
      <c r="AS537" s="61">
        <v>1200</v>
      </c>
      <c r="AT537" s="62">
        <f>VLOOKUP(F537,[9]毕教同事分值收集!B:Y,24,0)</f>
        <v>21</v>
      </c>
      <c r="AU537" s="63">
        <f t="shared" si="51"/>
        <v>1200</v>
      </c>
      <c r="AV537" s="63">
        <f t="shared" si="52"/>
        <v>1200</v>
      </c>
      <c r="AW537" s="63">
        <v>0</v>
      </c>
      <c r="AX537" s="63">
        <f t="shared" si="53"/>
        <v>1200</v>
      </c>
      <c r="AY537" s="65">
        <v>21</v>
      </c>
    </row>
    <row r="538" spans="1:51">
      <c r="A538" s="4" t="s">
        <v>366</v>
      </c>
      <c r="B538" s="4"/>
      <c r="C538" s="5" t="s">
        <v>201</v>
      </c>
      <c r="D538" s="6">
        <v>536</v>
      </c>
      <c r="E538" s="66" t="s">
        <v>704</v>
      </c>
      <c r="F538" s="8" t="str">
        <f>VLOOKUP(E538,[1]需科室上报名单!$A:$B,2,0)</f>
        <v>7AO237</v>
      </c>
      <c r="G538" s="6" t="str">
        <f>VLOOKUP(F538,[3]需科室上报名单!$B:$I,8,0)</f>
        <v>规培研究生</v>
      </c>
      <c r="H538" s="8" t="str">
        <f>VLOOKUP(F538,[3]需科室上报名单!$B:$D,3,0)</f>
        <v>内科</v>
      </c>
      <c r="I538" s="8" t="str">
        <f>VLOOKUP(F538,[3]需科室上报名单!$B:$F,5,0)</f>
        <v>2022年</v>
      </c>
      <c r="J538" s="72"/>
      <c r="K538" s="6" t="s">
        <v>106</v>
      </c>
      <c r="L538" s="48">
        <v>0</v>
      </c>
      <c r="M538" s="48">
        <v>0</v>
      </c>
      <c r="N538" s="48">
        <v>0</v>
      </c>
      <c r="O538" s="48">
        <v>160</v>
      </c>
      <c r="P538" s="48" t="s">
        <v>203</v>
      </c>
      <c r="Q538" s="48" t="s">
        <v>541</v>
      </c>
      <c r="R538" s="48" t="s">
        <v>536</v>
      </c>
      <c r="S538" s="48" t="s">
        <v>203</v>
      </c>
      <c r="T538" s="48" t="s">
        <v>203</v>
      </c>
      <c r="U538" s="77">
        <v>120</v>
      </c>
      <c r="V538" s="44">
        <f>VLOOKUP(F538,[9]毕教同事分值收集!B:X,23,0)</f>
        <v>100</v>
      </c>
      <c r="W538" s="78">
        <v>10</v>
      </c>
      <c r="X538" s="78">
        <v>80</v>
      </c>
      <c r="Y538" s="78">
        <v>120</v>
      </c>
      <c r="Z538" s="78">
        <v>120</v>
      </c>
      <c r="AA538" s="83">
        <v>0</v>
      </c>
      <c r="AB538" s="54">
        <f>VLOOKUP(F538,[9]毕教同事分值收集!B:R,17,0)</f>
        <v>0</v>
      </c>
      <c r="AC538" s="54">
        <f>VLOOKUP(F538,[9]毕教同事分值收集!B:T,19,0)</f>
        <v>0</v>
      </c>
      <c r="AD538" s="54">
        <f>VLOOKUP(F538,[9]毕教同事分值收集!B:V,21,0)</f>
        <v>0</v>
      </c>
      <c r="AE538" s="54">
        <f>VLOOKUP(F538,[9]毕教同事分值收集!B:Q,16,0)</f>
        <v>0</v>
      </c>
      <c r="AF538" s="54">
        <f>VLOOKUP(F538,[9]毕教同事分值收集!B:P,15,0)</f>
        <v>0</v>
      </c>
      <c r="AG538" s="54">
        <f>VLOOKUP(F538,[6]毕教同事分值收集!$B:$M,12,0)</f>
        <v>-20</v>
      </c>
      <c r="AH538" s="54">
        <v>0</v>
      </c>
      <c r="AI538" s="54">
        <v>0</v>
      </c>
      <c r="AJ538" s="54">
        <v>0</v>
      </c>
      <c r="AK538" s="54">
        <v>0</v>
      </c>
      <c r="AL538" s="54">
        <v>0</v>
      </c>
      <c r="AM538" s="58">
        <f t="shared" si="48"/>
        <v>690</v>
      </c>
      <c r="AN538" s="54" t="str">
        <f>VLOOKUP(H538,'[2]最终 公布版'!$F:$AL,33,0)</f>
        <v>内科</v>
      </c>
      <c r="AO538" s="59">
        <f>SUMPRODUCT(($AN$4:$AN$1113=AN538)*($AM$4:$AM$1113&gt;AM538))+1</f>
        <v>150</v>
      </c>
      <c r="AP538" s="11">
        <f>COUNTIF(AN:AN,AN538)</f>
        <v>268</v>
      </c>
      <c r="AQ538" s="60">
        <f t="shared" si="49"/>
        <v>0.559701492537313</v>
      </c>
      <c r="AR538" s="11">
        <f t="shared" si="50"/>
        <v>1</v>
      </c>
      <c r="AS538" s="61">
        <v>1200</v>
      </c>
      <c r="AT538" s="62">
        <f>VLOOKUP(F538,[9]毕教同事分值收集!B:Y,24,0)</f>
        <v>21</v>
      </c>
      <c r="AU538" s="63">
        <f t="shared" si="51"/>
        <v>1200</v>
      </c>
      <c r="AV538" s="63">
        <f t="shared" si="52"/>
        <v>1200</v>
      </c>
      <c r="AW538" s="63">
        <v>0</v>
      </c>
      <c r="AX538" s="63">
        <f t="shared" si="53"/>
        <v>1200</v>
      </c>
      <c r="AY538" s="65">
        <v>21</v>
      </c>
    </row>
    <row r="539" spans="1:51">
      <c r="A539" s="4"/>
      <c r="B539" s="4"/>
      <c r="C539" s="5" t="s">
        <v>110</v>
      </c>
      <c r="D539" s="6">
        <v>514</v>
      </c>
      <c r="E539" s="19" t="s">
        <v>705</v>
      </c>
      <c r="F539" s="8" t="str">
        <f>VLOOKUP(E539,[1]需科室上报名单!$A:$B,2,0)</f>
        <v>7AM389</v>
      </c>
      <c r="G539" s="6" t="str">
        <f>VLOOKUP(F539,[3]需科室上报名单!$B:$I,8,0)</f>
        <v>规培研究生</v>
      </c>
      <c r="H539" s="8" t="str">
        <f>VLOOKUP(F539,[3]需科室上报名单!$B:$D,3,0)</f>
        <v>内科</v>
      </c>
      <c r="I539" s="8" t="str">
        <f>VLOOKUP(F539,[3]需科室上报名单!$B:$F,5,0)</f>
        <v>2021年</v>
      </c>
      <c r="J539" s="31"/>
      <c r="K539" s="6" t="s">
        <v>106</v>
      </c>
      <c r="L539" s="6">
        <v>0</v>
      </c>
      <c r="M539" s="6">
        <v>0</v>
      </c>
      <c r="N539" s="6">
        <v>0</v>
      </c>
      <c r="O539" s="6">
        <v>160</v>
      </c>
      <c r="P539" s="30">
        <v>0</v>
      </c>
      <c r="Q539" s="30">
        <v>6</v>
      </c>
      <c r="R539" s="30">
        <v>3</v>
      </c>
      <c r="S539" s="30">
        <v>0</v>
      </c>
      <c r="T539" s="30">
        <v>1</v>
      </c>
      <c r="U539" s="43">
        <v>205</v>
      </c>
      <c r="V539" s="44">
        <f>VLOOKUP(F539,[9]毕教同事分值收集!B:X,23,0)</f>
        <v>100</v>
      </c>
      <c r="W539" s="44">
        <v>10</v>
      </c>
      <c r="X539" s="44">
        <v>40</v>
      </c>
      <c r="Y539" s="44">
        <v>60</v>
      </c>
      <c r="Z539" s="44">
        <v>30</v>
      </c>
      <c r="AA539" s="53">
        <v>0</v>
      </c>
      <c r="AB539" s="54">
        <f>VLOOKUP(F539,[9]毕教同事分值收集!B:R,17,0)</f>
        <v>100</v>
      </c>
      <c r="AC539" s="54">
        <f>VLOOKUP(F539,[9]毕教同事分值收集!B:T,19,0)</f>
        <v>0</v>
      </c>
      <c r="AD539" s="54">
        <f>VLOOKUP(F539,[9]毕教同事分值收集!B:V,21,0)</f>
        <v>0</v>
      </c>
      <c r="AE539" s="54">
        <f>VLOOKUP(F539,[9]毕教同事分值收集!B:Q,16,0)</f>
        <v>20</v>
      </c>
      <c r="AF539" s="54">
        <f>VLOOKUP(F539,[9]毕教同事分值收集!B:P,15,0)</f>
        <v>20</v>
      </c>
      <c r="AG539" s="54">
        <f>VLOOKUP(F539,[6]毕教同事分值收集!$B:$M,12,0)</f>
        <v>-60</v>
      </c>
      <c r="AH539" s="54">
        <v>0</v>
      </c>
      <c r="AI539" s="54">
        <v>0</v>
      </c>
      <c r="AJ539" s="54">
        <v>0</v>
      </c>
      <c r="AK539" s="54">
        <v>0</v>
      </c>
      <c r="AL539" s="54">
        <v>0</v>
      </c>
      <c r="AM539" s="58">
        <f t="shared" si="48"/>
        <v>685</v>
      </c>
      <c r="AN539" s="54" t="str">
        <f>VLOOKUP(H539,'[2]最终 公布版'!$F:$AL,33,0)</f>
        <v>内科</v>
      </c>
      <c r="AO539" s="59">
        <f>SUMPRODUCT(($AN$4:$AN$1113=AN539)*($AM$4:$AM$1113&gt;AM539))+1</f>
        <v>156</v>
      </c>
      <c r="AP539" s="11">
        <f>COUNTIF(AN:AN,AN539)</f>
        <v>268</v>
      </c>
      <c r="AQ539" s="60">
        <f t="shared" si="49"/>
        <v>0.582089552238806</v>
      </c>
      <c r="AR539" s="11">
        <f t="shared" si="50"/>
        <v>1</v>
      </c>
      <c r="AS539" s="61">
        <v>1200</v>
      </c>
      <c r="AT539" s="62">
        <f>VLOOKUP(F539,[9]毕教同事分值收集!B:Y,24,0)</f>
        <v>21</v>
      </c>
      <c r="AU539" s="63">
        <f t="shared" si="51"/>
        <v>1200</v>
      </c>
      <c r="AV539" s="63">
        <f t="shared" si="52"/>
        <v>1200</v>
      </c>
      <c r="AW539" s="63">
        <v>0</v>
      </c>
      <c r="AX539" s="63">
        <f t="shared" si="53"/>
        <v>1200</v>
      </c>
      <c r="AY539" s="65">
        <v>21</v>
      </c>
    </row>
    <row r="540" spans="1:51">
      <c r="A540" s="4"/>
      <c r="B540" s="4"/>
      <c r="C540" s="5" t="s">
        <v>157</v>
      </c>
      <c r="D540" s="6">
        <v>515</v>
      </c>
      <c r="E540" s="20" t="s">
        <v>706</v>
      </c>
      <c r="F540" s="8" t="str">
        <f>VLOOKUP(E540,[1]需科室上报名单!$A:$B,2,0)</f>
        <v>7AK207</v>
      </c>
      <c r="G540" s="6" t="str">
        <f>VLOOKUP(F540,[3]需科室上报名单!$B:$I,8,0)</f>
        <v>规培研究生</v>
      </c>
      <c r="H540" s="8" t="str">
        <f>VLOOKUP(F540,[3]需科室上报名单!$B:$D,3,0)</f>
        <v>内科</v>
      </c>
      <c r="I540" s="8" t="str">
        <f>VLOOKUP(F540,[3]需科室上报名单!$B:$F,5,0)</f>
        <v>2020年</v>
      </c>
      <c r="J540" s="35"/>
      <c r="K540" s="6" t="s">
        <v>106</v>
      </c>
      <c r="L540" s="6">
        <v>0</v>
      </c>
      <c r="M540" s="6">
        <v>0</v>
      </c>
      <c r="N540" s="6">
        <v>0</v>
      </c>
      <c r="O540" s="6">
        <v>160</v>
      </c>
      <c r="P540" s="30">
        <v>0</v>
      </c>
      <c r="Q540" s="48">
        <v>3</v>
      </c>
      <c r="R540" s="48">
        <v>1</v>
      </c>
      <c r="S540" s="30">
        <v>0</v>
      </c>
      <c r="T540" s="30">
        <v>1</v>
      </c>
      <c r="U540" s="43">
        <v>105</v>
      </c>
      <c r="V540" s="44">
        <f>VLOOKUP(F540,[9]毕教同事分值收集!B:X,23,0)</f>
        <v>100</v>
      </c>
      <c r="W540" s="49">
        <v>10</v>
      </c>
      <c r="X540" s="49">
        <v>20</v>
      </c>
      <c r="Y540" s="49">
        <v>0</v>
      </c>
      <c r="Z540" s="49">
        <v>0</v>
      </c>
      <c r="AA540" s="53">
        <v>0</v>
      </c>
      <c r="AB540" s="54">
        <f>VLOOKUP(F540,[9]毕教同事分值收集!B:R,17,0)</f>
        <v>100</v>
      </c>
      <c r="AC540" s="54">
        <f>VLOOKUP(F540,[9]毕教同事分值收集!B:T,19,0)</f>
        <v>150</v>
      </c>
      <c r="AD540" s="54">
        <f>VLOOKUP(F540,[9]毕教同事分值收集!B:V,21,0)</f>
        <v>100</v>
      </c>
      <c r="AE540" s="54">
        <f>VLOOKUP(F540,[9]毕教同事分值收集!B:Q,16,0)</f>
        <v>0</v>
      </c>
      <c r="AF540" s="54">
        <f>VLOOKUP(F540,[9]毕教同事分值收集!B:P,15,0)</f>
        <v>0</v>
      </c>
      <c r="AG540" s="54">
        <f>VLOOKUP(F540,[6]毕教同事分值收集!$B:$M,12,0)</f>
        <v>-60</v>
      </c>
      <c r="AH540" s="54">
        <v>0</v>
      </c>
      <c r="AI540" s="54">
        <v>0</v>
      </c>
      <c r="AJ540" s="54">
        <v>0</v>
      </c>
      <c r="AK540" s="54">
        <v>0</v>
      </c>
      <c r="AL540" s="54">
        <v>0</v>
      </c>
      <c r="AM540" s="58">
        <f t="shared" si="48"/>
        <v>685</v>
      </c>
      <c r="AN540" s="54" t="str">
        <f>VLOOKUP(H540,'[2]最终 公布版'!$F:$AL,33,0)</f>
        <v>内科</v>
      </c>
      <c r="AO540" s="59">
        <f>SUMPRODUCT(($AN$4:$AN$1113=AN540)*($AM$4:$AM$1113&gt;AM540))+1</f>
        <v>156</v>
      </c>
      <c r="AP540" s="11">
        <f>COUNTIF(AN:AN,AN540)</f>
        <v>268</v>
      </c>
      <c r="AQ540" s="60">
        <f t="shared" si="49"/>
        <v>0.582089552238806</v>
      </c>
      <c r="AR540" s="11">
        <f t="shared" si="50"/>
        <v>1</v>
      </c>
      <c r="AS540" s="61">
        <v>1200</v>
      </c>
      <c r="AT540" s="62">
        <f>VLOOKUP(F540,[9]毕教同事分值收集!B:Y,24,0)</f>
        <v>21</v>
      </c>
      <c r="AU540" s="63">
        <f t="shared" si="51"/>
        <v>1200</v>
      </c>
      <c r="AV540" s="63">
        <f t="shared" si="52"/>
        <v>1200</v>
      </c>
      <c r="AW540" s="63">
        <v>0</v>
      </c>
      <c r="AX540" s="63">
        <f t="shared" si="53"/>
        <v>1200</v>
      </c>
      <c r="AY540" s="65">
        <v>21</v>
      </c>
    </row>
    <row r="541" spans="1:51">
      <c r="A541" s="4"/>
      <c r="B541" s="4"/>
      <c r="C541" s="5" t="s">
        <v>318</v>
      </c>
      <c r="D541" s="6">
        <v>550</v>
      </c>
      <c r="E541" s="15" t="s">
        <v>707</v>
      </c>
      <c r="F541" s="8" t="str">
        <f>VLOOKUP(E541,[1]需科室上报名单!$A:$B,2,0)</f>
        <v>7AK201</v>
      </c>
      <c r="G541" s="6" t="str">
        <f>VLOOKUP(F541,[3]需科室上报名单!$B:$I,8,0)</f>
        <v>规培研究生</v>
      </c>
      <c r="H541" s="8" t="str">
        <f>VLOOKUP(F541,[3]需科室上报名单!$B:$D,3,0)</f>
        <v>内科</v>
      </c>
      <c r="I541" s="8" t="str">
        <f>VLOOKUP(F541,[3]需科室上报名单!$B:$F,5,0)</f>
        <v>2020年</v>
      </c>
      <c r="J541" s="31"/>
      <c r="K541" s="6" t="s">
        <v>106</v>
      </c>
      <c r="L541" s="6">
        <v>0</v>
      </c>
      <c r="M541" s="6">
        <v>0</v>
      </c>
      <c r="N541" s="6">
        <v>0</v>
      </c>
      <c r="O541" s="6">
        <v>160</v>
      </c>
      <c r="P541" s="30">
        <v>0</v>
      </c>
      <c r="Q541" s="101">
        <v>0</v>
      </c>
      <c r="R541" s="101">
        <v>0</v>
      </c>
      <c r="S541" s="101">
        <v>0</v>
      </c>
      <c r="T541" s="101">
        <v>0</v>
      </c>
      <c r="U541" s="43">
        <v>0</v>
      </c>
      <c r="V541" s="44">
        <f>VLOOKUP(F541,[9]毕教同事分值收集!B:X,23,0)</f>
        <v>100</v>
      </c>
      <c r="W541" s="44">
        <v>10</v>
      </c>
      <c r="X541" s="44">
        <v>0</v>
      </c>
      <c r="Y541" s="44">
        <v>0</v>
      </c>
      <c r="Z541" s="44">
        <v>0</v>
      </c>
      <c r="AA541" s="44">
        <v>60</v>
      </c>
      <c r="AB541" s="54">
        <f>VLOOKUP(F541,[9]毕教同事分值收集!B:R,17,0)</f>
        <v>100</v>
      </c>
      <c r="AC541" s="54">
        <f>VLOOKUP(F541,[9]毕教同事分值收集!B:T,19,0)</f>
        <v>150</v>
      </c>
      <c r="AD541" s="54">
        <f>VLOOKUP(F541,[9]毕教同事分值收集!B:V,21,0)</f>
        <v>100</v>
      </c>
      <c r="AE541" s="54">
        <f>VLOOKUP(F541,[9]毕教同事分值收集!B:Q,16,0)</f>
        <v>0</v>
      </c>
      <c r="AF541" s="54">
        <f>VLOOKUP(F541,[9]毕教同事分值收集!B:P,15,0)</f>
        <v>0</v>
      </c>
      <c r="AG541" s="54">
        <f>VLOOKUP(F541,[6]毕教同事分值收集!$B:$M,12,0)</f>
        <v>0</v>
      </c>
      <c r="AH541" s="54">
        <v>0</v>
      </c>
      <c r="AI541" s="54">
        <v>0</v>
      </c>
      <c r="AJ541" s="54">
        <v>0</v>
      </c>
      <c r="AK541" s="54">
        <v>0</v>
      </c>
      <c r="AL541" s="54">
        <v>0</v>
      </c>
      <c r="AM541" s="58">
        <f t="shared" si="48"/>
        <v>680</v>
      </c>
      <c r="AN541" s="54" t="str">
        <f>VLOOKUP(H541,'[2]最终 公布版'!$F:$AL,33,0)</f>
        <v>内科</v>
      </c>
      <c r="AO541" s="59">
        <f>SUMPRODUCT(($AN$4:$AN$1113=AN541)*($AM$4:$AM$1113&gt;AM541))+1</f>
        <v>158</v>
      </c>
      <c r="AP541" s="11">
        <f>COUNTIF(AN:AN,AN541)</f>
        <v>268</v>
      </c>
      <c r="AQ541" s="60">
        <f t="shared" si="49"/>
        <v>0.58955223880597</v>
      </c>
      <c r="AR541" s="11">
        <f t="shared" si="50"/>
        <v>1</v>
      </c>
      <c r="AS541" s="61">
        <v>1200</v>
      </c>
      <c r="AT541" s="62">
        <f>VLOOKUP(F541,[9]毕教同事分值收集!B:Y,24,0)</f>
        <v>21</v>
      </c>
      <c r="AU541" s="63">
        <f t="shared" si="51"/>
        <v>1200</v>
      </c>
      <c r="AV541" s="63">
        <f t="shared" si="52"/>
        <v>1200</v>
      </c>
      <c r="AW541" s="63">
        <v>0</v>
      </c>
      <c r="AX541" s="63">
        <f t="shared" si="53"/>
        <v>1200</v>
      </c>
      <c r="AY541" s="65">
        <v>21</v>
      </c>
    </row>
    <row r="542" spans="1:51">
      <c r="A542" s="4"/>
      <c r="B542" s="4"/>
      <c r="C542" s="5" t="s">
        <v>102</v>
      </c>
      <c r="D542" s="6">
        <v>553</v>
      </c>
      <c r="E542" s="11" t="s">
        <v>708</v>
      </c>
      <c r="F542" s="8" t="str">
        <f>VLOOKUP(E542,[1]需科室上报名单!$A:$B,2,0)</f>
        <v>7AK210</v>
      </c>
      <c r="G542" s="6" t="str">
        <f>VLOOKUP(F542,[3]需科室上报名单!$B:$I,8,0)</f>
        <v>规培研究生</v>
      </c>
      <c r="H542" s="11" t="s">
        <v>552</v>
      </c>
      <c r="I542" s="8" t="str">
        <f>VLOOKUP(F542,[3]需科室上报名单!$B:$F,5,0)</f>
        <v>2020年</v>
      </c>
      <c r="J542" s="29"/>
      <c r="K542" s="6" t="s">
        <v>106</v>
      </c>
      <c r="L542" s="6">
        <v>0</v>
      </c>
      <c r="M542" s="6">
        <v>0</v>
      </c>
      <c r="N542" s="6">
        <v>0</v>
      </c>
      <c r="O542" s="6">
        <v>80</v>
      </c>
      <c r="P542" s="30">
        <v>0</v>
      </c>
      <c r="Q542" s="36">
        <v>0</v>
      </c>
      <c r="R542" s="36">
        <v>0</v>
      </c>
      <c r="S542" s="30">
        <v>0</v>
      </c>
      <c r="T542" s="30">
        <v>0</v>
      </c>
      <c r="U542" s="43">
        <v>0</v>
      </c>
      <c r="V542" s="44">
        <f>VLOOKUP(F542,[9]毕教同事分值收集!B:X,23,0)</f>
        <v>92.8571428571429</v>
      </c>
      <c r="W542" s="44">
        <v>10</v>
      </c>
      <c r="X542" s="44">
        <v>80</v>
      </c>
      <c r="Y542" s="44">
        <v>30</v>
      </c>
      <c r="Z542" s="44">
        <v>30</v>
      </c>
      <c r="AA542" s="53">
        <v>0</v>
      </c>
      <c r="AB542" s="54">
        <f>VLOOKUP(F542,[9]毕教同事分值收集!B:R,17,0)</f>
        <v>100</v>
      </c>
      <c r="AC542" s="54">
        <f>VLOOKUP(F542,[9]毕教同事分值收集!B:T,19,0)</f>
        <v>150</v>
      </c>
      <c r="AD542" s="54">
        <f>VLOOKUP(F542,[9]毕教同事分值收集!B:V,21,0)</f>
        <v>100</v>
      </c>
      <c r="AE542" s="54">
        <f>VLOOKUP(F542,[9]毕教同事分值收集!B:Q,16,0)</f>
        <v>0</v>
      </c>
      <c r="AF542" s="54">
        <f>VLOOKUP(F542,[9]毕教同事分值收集!B:P,15,0)</f>
        <v>0</v>
      </c>
      <c r="AG542" s="54">
        <f>VLOOKUP(F542,[6]毕教同事分值收集!$B:$M,12,0)</f>
        <v>0</v>
      </c>
      <c r="AH542" s="54">
        <v>0</v>
      </c>
      <c r="AI542" s="54">
        <v>0</v>
      </c>
      <c r="AJ542" s="54">
        <v>0</v>
      </c>
      <c r="AK542" s="54">
        <v>0</v>
      </c>
      <c r="AL542" s="54">
        <v>0</v>
      </c>
      <c r="AM542" s="58">
        <f t="shared" si="48"/>
        <v>672.857142857143</v>
      </c>
      <c r="AN542" s="54" t="str">
        <f>VLOOKUP(H542,'[2]最终 公布版'!$F:$AL,33,0)</f>
        <v>内科</v>
      </c>
      <c r="AO542" s="59">
        <f>SUMPRODUCT(($AN$4:$AN$1113=AN542)*($AM$4:$AM$1113&gt;AM542))+1</f>
        <v>159</v>
      </c>
      <c r="AP542" s="11">
        <f>COUNTIF(AN:AN,AN542)</f>
        <v>268</v>
      </c>
      <c r="AQ542" s="60">
        <f t="shared" si="49"/>
        <v>0.593283582089552</v>
      </c>
      <c r="AR542" s="11">
        <f t="shared" si="50"/>
        <v>1</v>
      </c>
      <c r="AS542" s="61">
        <v>1200</v>
      </c>
      <c r="AT542" s="62">
        <f>VLOOKUP(F542,[9]毕教同事分值收集!B:Y,24,0)</f>
        <v>19.5</v>
      </c>
      <c r="AU542" s="63">
        <f t="shared" si="51"/>
        <v>1114.28571428571</v>
      </c>
      <c r="AV542" s="63">
        <f t="shared" si="52"/>
        <v>1114</v>
      </c>
      <c r="AW542" s="63">
        <v>0</v>
      </c>
      <c r="AX542" s="63">
        <f t="shared" si="53"/>
        <v>1114</v>
      </c>
      <c r="AY542" s="65">
        <v>21</v>
      </c>
    </row>
    <row r="543" spans="1:51">
      <c r="A543" s="4"/>
      <c r="B543" s="4"/>
      <c r="C543" s="5" t="s">
        <v>646</v>
      </c>
      <c r="D543" s="6">
        <v>524</v>
      </c>
      <c r="E543" s="11" t="s">
        <v>709</v>
      </c>
      <c r="F543" s="8" t="str">
        <f>VLOOKUP(E543,[1]需科室上报名单!$A:$B,2,0)</f>
        <v>7AK206</v>
      </c>
      <c r="G543" s="6" t="str">
        <f>VLOOKUP(F543,[3]需科室上报名单!$B:$I,8,0)</f>
        <v>规培研究生</v>
      </c>
      <c r="H543" s="8" t="str">
        <f>VLOOKUP(F543,[3]需科室上报名单!$B:$D,3,0)</f>
        <v>内科</v>
      </c>
      <c r="I543" s="8" t="str">
        <f>VLOOKUP(F543,[3]需科室上报名单!$B:$F,5,0)</f>
        <v>2020年</v>
      </c>
      <c r="J543" s="31"/>
      <c r="K543" s="6" t="s">
        <v>106</v>
      </c>
      <c r="L543" s="6">
        <v>0</v>
      </c>
      <c r="M543" s="6">
        <v>0</v>
      </c>
      <c r="N543" s="6">
        <v>0</v>
      </c>
      <c r="O543" s="6">
        <v>160</v>
      </c>
      <c r="P543" s="30">
        <v>0</v>
      </c>
      <c r="Q543" s="30">
        <v>1</v>
      </c>
      <c r="R543" s="30">
        <v>1</v>
      </c>
      <c r="S543" s="30">
        <v>0</v>
      </c>
      <c r="T543" s="30">
        <v>0</v>
      </c>
      <c r="U543" s="6">
        <v>40</v>
      </c>
      <c r="V543" s="44">
        <f>VLOOKUP(F543,[9]毕教同事分值收集!B:X,23,0)</f>
        <v>100</v>
      </c>
      <c r="W543" s="44">
        <v>0</v>
      </c>
      <c r="X543" s="44">
        <v>20</v>
      </c>
      <c r="Y543" s="44">
        <v>30</v>
      </c>
      <c r="Z543" s="44">
        <v>30</v>
      </c>
      <c r="AA543" s="53">
        <v>0</v>
      </c>
      <c r="AB543" s="54">
        <f>VLOOKUP(F543,[9]毕教同事分值收集!B:R,17,0)</f>
        <v>100</v>
      </c>
      <c r="AC543" s="54">
        <f>VLOOKUP(F543,[9]毕教同事分值收集!B:T,19,0)</f>
        <v>150</v>
      </c>
      <c r="AD543" s="54">
        <f>VLOOKUP(F543,[9]毕教同事分值收集!B:V,21,0)</f>
        <v>100</v>
      </c>
      <c r="AE543" s="54">
        <f>VLOOKUP(F543,[9]毕教同事分值收集!B:Q,16,0)</f>
        <v>0</v>
      </c>
      <c r="AF543" s="54">
        <f>VLOOKUP(F543,[9]毕教同事分值收集!B:P,15,0)</f>
        <v>0</v>
      </c>
      <c r="AG543" s="54">
        <f>VLOOKUP(F543,[6]毕教同事分值收集!$B:$M,12,0)</f>
        <v>-60</v>
      </c>
      <c r="AH543" s="54">
        <v>0</v>
      </c>
      <c r="AI543" s="54">
        <v>0</v>
      </c>
      <c r="AJ543" s="54">
        <v>0</v>
      </c>
      <c r="AK543" s="54">
        <v>0</v>
      </c>
      <c r="AL543" s="54">
        <v>0</v>
      </c>
      <c r="AM543" s="58">
        <f t="shared" si="48"/>
        <v>670</v>
      </c>
      <c r="AN543" s="54" t="str">
        <f>VLOOKUP(H543,'[2]最终 公布版'!$F:$AL,33,0)</f>
        <v>内科</v>
      </c>
      <c r="AO543" s="59">
        <f>SUMPRODUCT(($AN$4:$AN$1113=AN543)*($AM$4:$AM$1113&gt;AM543))+1</f>
        <v>160</v>
      </c>
      <c r="AP543" s="11">
        <f>COUNTIF(AN:AN,AN543)</f>
        <v>268</v>
      </c>
      <c r="AQ543" s="60">
        <f t="shared" si="49"/>
        <v>0.597014925373134</v>
      </c>
      <c r="AR543" s="11">
        <f t="shared" si="50"/>
        <v>1</v>
      </c>
      <c r="AS543" s="61">
        <v>1200</v>
      </c>
      <c r="AT543" s="62">
        <f>VLOOKUP(F543,[9]毕教同事分值收集!B:Y,24,0)</f>
        <v>21</v>
      </c>
      <c r="AU543" s="63">
        <f t="shared" si="51"/>
        <v>1200</v>
      </c>
      <c r="AV543" s="63">
        <f t="shared" si="52"/>
        <v>1200</v>
      </c>
      <c r="AW543" s="63">
        <v>0</v>
      </c>
      <c r="AX543" s="63">
        <f t="shared" si="53"/>
        <v>1200</v>
      </c>
      <c r="AY543" s="65">
        <v>21</v>
      </c>
    </row>
    <row r="544" spans="1:51">
      <c r="A544" s="4"/>
      <c r="B544" s="4"/>
      <c r="C544" s="5" t="s">
        <v>637</v>
      </c>
      <c r="D544" s="6">
        <v>545</v>
      </c>
      <c r="E544" s="15" t="s">
        <v>710</v>
      </c>
      <c r="F544" s="8" t="str">
        <f>VLOOKUP(E544,[1]需科室上报名单!$A:$B,2,0)</f>
        <v>7AK180</v>
      </c>
      <c r="G544" s="6" t="str">
        <f>VLOOKUP(F544,[3]需科室上报名单!$B:$I,8,0)</f>
        <v>规培研究生</v>
      </c>
      <c r="H544" s="8" t="str">
        <f>VLOOKUP(F544,[3]需科室上报名单!$B:$D,3,0)</f>
        <v>内科</v>
      </c>
      <c r="I544" s="8" t="str">
        <f>VLOOKUP(F544,[3]需科室上报名单!$B:$F,5,0)</f>
        <v>2020年</v>
      </c>
      <c r="J544" s="19"/>
      <c r="K544" s="128" t="s">
        <v>106</v>
      </c>
      <c r="L544" s="7" t="s">
        <v>408</v>
      </c>
      <c r="M544" s="6">
        <v>0</v>
      </c>
      <c r="N544" s="6">
        <v>0</v>
      </c>
      <c r="O544" s="30">
        <v>160</v>
      </c>
      <c r="P544" s="30">
        <v>0</v>
      </c>
      <c r="Q544" s="30">
        <v>2</v>
      </c>
      <c r="R544" s="30">
        <v>1</v>
      </c>
      <c r="S544" s="30">
        <v>0</v>
      </c>
      <c r="T544" s="30">
        <v>0</v>
      </c>
      <c r="U544" s="43">
        <v>60</v>
      </c>
      <c r="V544" s="44">
        <f>VLOOKUP(F544,[9]毕教同事分值收集!B:X,23,0)</f>
        <v>100</v>
      </c>
      <c r="W544" s="44">
        <v>0</v>
      </c>
      <c r="X544" s="44">
        <v>20</v>
      </c>
      <c r="Y544" s="44">
        <v>0</v>
      </c>
      <c r="Z544" s="44">
        <v>0</v>
      </c>
      <c r="AA544" s="53">
        <v>0</v>
      </c>
      <c r="AB544" s="54">
        <f>VLOOKUP(F544,[9]毕教同事分值收集!B:R,17,0)</f>
        <v>100</v>
      </c>
      <c r="AC544" s="54">
        <f>VLOOKUP(F544,[9]毕教同事分值收集!B:T,19,0)</f>
        <v>150</v>
      </c>
      <c r="AD544" s="54">
        <f>VLOOKUP(F544,[9]毕教同事分值收集!B:V,21,0)</f>
        <v>100</v>
      </c>
      <c r="AE544" s="54">
        <f>VLOOKUP(F544,[9]毕教同事分值收集!B:Q,16,0)</f>
        <v>0</v>
      </c>
      <c r="AF544" s="54">
        <f>VLOOKUP(F544,[9]毕教同事分值收集!B:P,15,0)</f>
        <v>0</v>
      </c>
      <c r="AG544" s="54">
        <f>VLOOKUP(F544,[6]毕教同事分值收集!$B:$M,12,0)</f>
        <v>-20</v>
      </c>
      <c r="AH544" s="54">
        <v>0</v>
      </c>
      <c r="AI544" s="54">
        <v>0</v>
      </c>
      <c r="AJ544" s="54">
        <v>0</v>
      </c>
      <c r="AK544" s="54">
        <v>0</v>
      </c>
      <c r="AL544" s="54">
        <v>0</v>
      </c>
      <c r="AM544" s="58">
        <f t="shared" si="48"/>
        <v>670</v>
      </c>
      <c r="AN544" s="54" t="str">
        <f>VLOOKUP(H544,'[2]最终 公布版'!$F:$AL,33,0)</f>
        <v>内科</v>
      </c>
      <c r="AO544" s="59">
        <f>SUMPRODUCT(($AN$4:$AN$1113=AN544)*($AM$4:$AM$1113&gt;AM544))+1</f>
        <v>160</v>
      </c>
      <c r="AP544" s="11">
        <f>COUNTIF(AN:AN,AN544)</f>
        <v>268</v>
      </c>
      <c r="AQ544" s="60">
        <f t="shared" si="49"/>
        <v>0.597014925373134</v>
      </c>
      <c r="AR544" s="11">
        <f t="shared" si="50"/>
        <v>1</v>
      </c>
      <c r="AS544" s="61">
        <v>1200</v>
      </c>
      <c r="AT544" s="62">
        <f>VLOOKUP(F544,[9]毕教同事分值收集!B:Y,24,0)</f>
        <v>21</v>
      </c>
      <c r="AU544" s="63">
        <f t="shared" si="51"/>
        <v>1200</v>
      </c>
      <c r="AV544" s="63">
        <f t="shared" si="52"/>
        <v>1200</v>
      </c>
      <c r="AW544" s="63">
        <v>0</v>
      </c>
      <c r="AX544" s="63">
        <f t="shared" si="53"/>
        <v>1200</v>
      </c>
      <c r="AY544" s="65">
        <v>21</v>
      </c>
    </row>
    <row r="545" spans="1:51">
      <c r="A545" s="4"/>
      <c r="B545" s="4"/>
      <c r="C545" s="5" t="s">
        <v>637</v>
      </c>
      <c r="D545" s="6">
        <v>555</v>
      </c>
      <c r="E545" s="15" t="s">
        <v>711</v>
      </c>
      <c r="F545" s="8" t="str">
        <f>VLOOKUP(E545,[1]需科室上报名单!$A:$B,2,0)</f>
        <v>7AK002</v>
      </c>
      <c r="G545" s="6" t="str">
        <f>VLOOKUP(F545,[3]需科室上报名单!$B:$I,8,0)</f>
        <v>规培研究生</v>
      </c>
      <c r="H545" s="8" t="str">
        <f>VLOOKUP(F545,[3]需科室上报名单!$B:$D,3,0)</f>
        <v>内科</v>
      </c>
      <c r="I545" s="8" t="str">
        <f>VLOOKUP(F545,[3]需科室上报名单!$B:$F,5,0)</f>
        <v>2020年</v>
      </c>
      <c r="J545" s="19"/>
      <c r="K545" s="128" t="s">
        <v>106</v>
      </c>
      <c r="L545" s="7" t="s">
        <v>408</v>
      </c>
      <c r="M545" s="6">
        <v>0</v>
      </c>
      <c r="N545" s="6">
        <v>0</v>
      </c>
      <c r="O545" s="30">
        <v>160</v>
      </c>
      <c r="P545" s="30">
        <v>0</v>
      </c>
      <c r="Q545" s="30">
        <v>2</v>
      </c>
      <c r="R545" s="30">
        <v>1</v>
      </c>
      <c r="S545" s="30">
        <v>0</v>
      </c>
      <c r="T545" s="30">
        <v>0</v>
      </c>
      <c r="U545" s="43">
        <v>60</v>
      </c>
      <c r="V545" s="44">
        <f>VLOOKUP(F545,[9]毕教同事分值收集!B:X,23,0)</f>
        <v>100</v>
      </c>
      <c r="W545" s="44">
        <v>0</v>
      </c>
      <c r="X545" s="44">
        <v>0</v>
      </c>
      <c r="Y545" s="44">
        <v>0</v>
      </c>
      <c r="Z545" s="44">
        <v>0</v>
      </c>
      <c r="AA545" s="53">
        <v>0</v>
      </c>
      <c r="AB545" s="54">
        <f>VLOOKUP(F545,[9]毕教同事分值收集!B:R,17,0)</f>
        <v>100</v>
      </c>
      <c r="AC545" s="54">
        <f>VLOOKUP(F545,[9]毕教同事分值收集!B:T,19,0)</f>
        <v>150</v>
      </c>
      <c r="AD545" s="54">
        <f>VLOOKUP(F545,[9]毕教同事分值收集!B:V,21,0)</f>
        <v>100</v>
      </c>
      <c r="AE545" s="54">
        <f>VLOOKUP(F545,[9]毕教同事分值收集!B:Q,16,0)</f>
        <v>0</v>
      </c>
      <c r="AF545" s="54">
        <f>VLOOKUP(F545,[9]毕教同事分值收集!B:P,15,0)</f>
        <v>0</v>
      </c>
      <c r="AG545" s="54">
        <f>VLOOKUP(F545,[6]毕教同事分值收集!$B:$M,12,0)</f>
        <v>0</v>
      </c>
      <c r="AH545" s="54">
        <v>0</v>
      </c>
      <c r="AI545" s="54">
        <v>0</v>
      </c>
      <c r="AJ545" s="54">
        <v>0</v>
      </c>
      <c r="AK545" s="54">
        <v>0</v>
      </c>
      <c r="AL545" s="54">
        <v>0</v>
      </c>
      <c r="AM545" s="58">
        <f t="shared" si="48"/>
        <v>670</v>
      </c>
      <c r="AN545" s="54" t="str">
        <f>VLOOKUP(H545,'[2]最终 公布版'!$F:$AL,33,0)</f>
        <v>内科</v>
      </c>
      <c r="AO545" s="59">
        <f>SUMPRODUCT(($AN$4:$AN$1113=AN545)*($AM$4:$AM$1113&gt;AM545))+1</f>
        <v>160</v>
      </c>
      <c r="AP545" s="11">
        <f>COUNTIF(AN:AN,AN545)</f>
        <v>268</v>
      </c>
      <c r="AQ545" s="60">
        <f t="shared" si="49"/>
        <v>0.597014925373134</v>
      </c>
      <c r="AR545" s="11">
        <f t="shared" si="50"/>
        <v>1</v>
      </c>
      <c r="AS545" s="61">
        <v>1200</v>
      </c>
      <c r="AT545" s="62">
        <f>VLOOKUP(F545,[9]毕教同事分值收集!B:Y,24,0)</f>
        <v>21</v>
      </c>
      <c r="AU545" s="63">
        <f t="shared" si="51"/>
        <v>1200</v>
      </c>
      <c r="AV545" s="63">
        <f t="shared" si="52"/>
        <v>1200</v>
      </c>
      <c r="AW545" s="63">
        <v>0</v>
      </c>
      <c r="AX545" s="63">
        <f t="shared" si="53"/>
        <v>1200</v>
      </c>
      <c r="AY545" s="65">
        <v>21</v>
      </c>
    </row>
    <row r="546" spans="1:51">
      <c r="A546" s="4" t="s">
        <v>366</v>
      </c>
      <c r="B546" s="4"/>
      <c r="C546" s="5" t="s">
        <v>201</v>
      </c>
      <c r="D546" s="6">
        <v>534</v>
      </c>
      <c r="E546" s="66" t="s">
        <v>712</v>
      </c>
      <c r="F546" s="8" t="str">
        <f>VLOOKUP(E546,[1]需科室上报名单!$A:$B,2,0)</f>
        <v>7AO036</v>
      </c>
      <c r="G546" s="6" t="str">
        <f>VLOOKUP(F546,[3]需科室上报名单!$B:$I,8,0)</f>
        <v>规培研究生</v>
      </c>
      <c r="H546" s="8" t="str">
        <f>VLOOKUP(F546,[3]需科室上报名单!$B:$D,3,0)</f>
        <v>内科</v>
      </c>
      <c r="I546" s="8" t="str">
        <f>VLOOKUP(F546,[3]需科室上报名单!$B:$F,5,0)</f>
        <v>2022年</v>
      </c>
      <c r="J546" s="72"/>
      <c r="K546" s="6" t="s">
        <v>106</v>
      </c>
      <c r="L546" s="48">
        <v>0</v>
      </c>
      <c r="M546" s="48">
        <v>0</v>
      </c>
      <c r="N546" s="48">
        <v>0</v>
      </c>
      <c r="O546" s="48">
        <v>160</v>
      </c>
      <c r="P546" s="48" t="s">
        <v>203</v>
      </c>
      <c r="Q546" s="48" t="s">
        <v>541</v>
      </c>
      <c r="R546" s="48" t="s">
        <v>547</v>
      </c>
      <c r="S546" s="48" t="s">
        <v>203</v>
      </c>
      <c r="T546" s="48" t="s">
        <v>203</v>
      </c>
      <c r="U546" s="77">
        <v>100</v>
      </c>
      <c r="V546" s="44">
        <f>VLOOKUP(F546,[9]毕教同事分值收集!B:X,23,0)</f>
        <v>100</v>
      </c>
      <c r="W546" s="78">
        <v>10</v>
      </c>
      <c r="X546" s="78">
        <v>80</v>
      </c>
      <c r="Y546" s="78">
        <v>120</v>
      </c>
      <c r="Z546" s="78">
        <v>120</v>
      </c>
      <c r="AA546" s="83">
        <v>0</v>
      </c>
      <c r="AB546" s="54">
        <f>VLOOKUP(F546,[9]毕教同事分值收集!B:R,17,0)</f>
        <v>0</v>
      </c>
      <c r="AC546" s="54">
        <f>VLOOKUP(F546,[9]毕教同事分值收集!B:T,19,0)</f>
        <v>0</v>
      </c>
      <c r="AD546" s="54">
        <f>VLOOKUP(F546,[9]毕教同事分值收集!B:V,21,0)</f>
        <v>0</v>
      </c>
      <c r="AE546" s="54">
        <f>VLOOKUP(F546,[9]毕教同事分值收集!B:Q,16,0)</f>
        <v>0</v>
      </c>
      <c r="AF546" s="54">
        <f>VLOOKUP(F546,[9]毕教同事分值收集!B:P,15,0)</f>
        <v>20</v>
      </c>
      <c r="AG546" s="54">
        <f>VLOOKUP(F546,'[8]0831修改'!$B:$M,12,0)</f>
        <v>-40</v>
      </c>
      <c r="AH546" s="54">
        <v>0</v>
      </c>
      <c r="AI546" s="54">
        <v>0</v>
      </c>
      <c r="AJ546" s="54">
        <v>0</v>
      </c>
      <c r="AK546" s="54">
        <v>0</v>
      </c>
      <c r="AL546" s="54">
        <v>0</v>
      </c>
      <c r="AM546" s="58">
        <f t="shared" si="48"/>
        <v>670</v>
      </c>
      <c r="AN546" s="54" t="str">
        <f>VLOOKUP(H546,'[2]最终 公布版'!$F:$AL,33,0)</f>
        <v>内科</v>
      </c>
      <c r="AO546" s="59">
        <f>SUMPRODUCT(($AN$4:$AN$1113=AN546)*($AM$4:$AM$1113&gt;AM546))+1</f>
        <v>160</v>
      </c>
      <c r="AP546" s="11">
        <f>COUNTIF(AN:AN,AN546)</f>
        <v>268</v>
      </c>
      <c r="AQ546" s="60">
        <f t="shared" si="49"/>
        <v>0.597014925373134</v>
      </c>
      <c r="AR546" s="11">
        <f t="shared" si="50"/>
        <v>1</v>
      </c>
      <c r="AS546" s="61">
        <v>1200</v>
      </c>
      <c r="AT546" s="62">
        <f>VLOOKUP(F546,[9]毕教同事分值收集!B:Y,24,0)</f>
        <v>21</v>
      </c>
      <c r="AU546" s="63">
        <f t="shared" si="51"/>
        <v>1200</v>
      </c>
      <c r="AV546" s="63">
        <f t="shared" si="52"/>
        <v>1200</v>
      </c>
      <c r="AW546" s="63">
        <v>0</v>
      </c>
      <c r="AX546" s="63">
        <f t="shared" si="53"/>
        <v>1200</v>
      </c>
      <c r="AY546" s="65">
        <v>21</v>
      </c>
    </row>
    <row r="547" spans="1:51">
      <c r="A547" s="4"/>
      <c r="B547" s="4"/>
      <c r="C547" s="5" t="s">
        <v>157</v>
      </c>
      <c r="D547" s="6">
        <v>528</v>
      </c>
      <c r="E547" s="20" t="s">
        <v>713</v>
      </c>
      <c r="F547" s="8" t="str">
        <f>VLOOKUP(E547,[1]需科室上报名单!$A:$B,2,0)</f>
        <v>7AK205</v>
      </c>
      <c r="G547" s="6" t="str">
        <f>VLOOKUP(F547,[3]需科室上报名单!$B:$I,8,0)</f>
        <v>规培研究生</v>
      </c>
      <c r="H547" s="8" t="str">
        <f>VLOOKUP(F547,[3]需科室上报名单!$B:$D,3,0)</f>
        <v>内科</v>
      </c>
      <c r="I547" s="8" t="str">
        <f>VLOOKUP(F547,[3]需科室上报名单!$B:$F,5,0)</f>
        <v>2020年</v>
      </c>
      <c r="J547" s="35"/>
      <c r="K547" s="6" t="s">
        <v>106</v>
      </c>
      <c r="L547" s="6">
        <v>0</v>
      </c>
      <c r="M547" s="6">
        <v>0</v>
      </c>
      <c r="N547" s="6">
        <v>0</v>
      </c>
      <c r="O547" s="6">
        <v>160</v>
      </c>
      <c r="P547" s="30">
        <v>0</v>
      </c>
      <c r="Q547" s="48">
        <v>3</v>
      </c>
      <c r="R547" s="6">
        <v>2</v>
      </c>
      <c r="S547" s="30">
        <v>0</v>
      </c>
      <c r="T547" s="30">
        <v>0</v>
      </c>
      <c r="U547" s="43">
        <v>100</v>
      </c>
      <c r="V547" s="44">
        <f>VLOOKUP(F547,[9]毕教同事分值收集!B:X,23,0)</f>
        <v>100</v>
      </c>
      <c r="W547" s="49">
        <v>10</v>
      </c>
      <c r="X547" s="49">
        <v>0</v>
      </c>
      <c r="Y547" s="49">
        <v>0</v>
      </c>
      <c r="Z547" s="49">
        <v>0</v>
      </c>
      <c r="AA547" s="53">
        <v>0</v>
      </c>
      <c r="AB547" s="54">
        <f>VLOOKUP(F547,[9]毕教同事分值收集!B:R,17,0)</f>
        <v>100</v>
      </c>
      <c r="AC547" s="54">
        <f>VLOOKUP(F547,[9]毕教同事分值收集!B:T,19,0)</f>
        <v>150</v>
      </c>
      <c r="AD547" s="54">
        <f>VLOOKUP(F547,[9]毕教同事分值收集!B:V,21,0)</f>
        <v>100</v>
      </c>
      <c r="AE547" s="54">
        <f>VLOOKUP(F547,[9]毕教同事分值收集!B:Q,16,0)</f>
        <v>0</v>
      </c>
      <c r="AF547" s="54">
        <f>VLOOKUP(F547,[9]毕教同事分值收集!B:P,15,0)</f>
        <v>0</v>
      </c>
      <c r="AG547" s="54">
        <f>VLOOKUP(F547,[6]毕教同事分值收集!$B:$M,12,0)</f>
        <v>-60</v>
      </c>
      <c r="AH547" s="54">
        <v>0</v>
      </c>
      <c r="AI547" s="54">
        <v>0</v>
      </c>
      <c r="AJ547" s="54">
        <v>0</v>
      </c>
      <c r="AK547" s="54">
        <v>0</v>
      </c>
      <c r="AL547" s="54">
        <v>0</v>
      </c>
      <c r="AM547" s="58">
        <f t="shared" si="48"/>
        <v>660</v>
      </c>
      <c r="AN547" s="54" t="str">
        <f>VLOOKUP(H547,'[2]最终 公布版'!$F:$AL,33,0)</f>
        <v>内科</v>
      </c>
      <c r="AO547" s="59">
        <f>SUMPRODUCT(($AN$4:$AN$1113=AN547)*($AM$4:$AM$1113&gt;AM547))+1</f>
        <v>164</v>
      </c>
      <c r="AP547" s="11">
        <f>COUNTIF(AN:AN,AN547)</f>
        <v>268</v>
      </c>
      <c r="AQ547" s="60">
        <f t="shared" si="49"/>
        <v>0.611940298507463</v>
      </c>
      <c r="AR547" s="11">
        <f t="shared" si="50"/>
        <v>0.75</v>
      </c>
      <c r="AS547" s="61">
        <v>1200</v>
      </c>
      <c r="AT547" s="62">
        <f>VLOOKUP(F547,[9]毕教同事分值收集!B:Y,24,0)</f>
        <v>21</v>
      </c>
      <c r="AU547" s="63">
        <f t="shared" si="51"/>
        <v>900</v>
      </c>
      <c r="AV547" s="63">
        <f t="shared" si="52"/>
        <v>900</v>
      </c>
      <c r="AW547" s="63">
        <v>0</v>
      </c>
      <c r="AX547" s="63">
        <f t="shared" si="53"/>
        <v>900</v>
      </c>
      <c r="AY547" s="65">
        <v>21</v>
      </c>
    </row>
    <row r="548" spans="1:51">
      <c r="A548" s="4"/>
      <c r="B548" s="4"/>
      <c r="C548" s="5" t="s">
        <v>637</v>
      </c>
      <c r="D548" s="6">
        <v>551</v>
      </c>
      <c r="E548" s="9" t="s">
        <v>714</v>
      </c>
      <c r="F548" s="8" t="str">
        <f>VLOOKUP(E548,[1]需科室上报名单!$A:$B,2,0)</f>
        <v>726L54</v>
      </c>
      <c r="G548" s="6" t="s">
        <v>104</v>
      </c>
      <c r="H548" s="8" t="str">
        <f>VLOOKUP(F548,[3]需科室上报名单!$B:$D,3,0)</f>
        <v>内科</v>
      </c>
      <c r="I548" s="8" t="str">
        <f>VLOOKUP(F548,[3]需科室上报名单!$B:$F,5,0)</f>
        <v>2020年</v>
      </c>
      <c r="J548" s="134"/>
      <c r="K548" s="128" t="s">
        <v>106</v>
      </c>
      <c r="L548" s="7" t="s">
        <v>408</v>
      </c>
      <c r="M548" s="6">
        <v>0</v>
      </c>
      <c r="N548" s="6">
        <v>0</v>
      </c>
      <c r="O548" s="30">
        <v>160</v>
      </c>
      <c r="P548" s="30">
        <v>0</v>
      </c>
      <c r="Q548" s="30">
        <v>2</v>
      </c>
      <c r="R548" s="30">
        <v>1</v>
      </c>
      <c r="S548" s="30">
        <v>0</v>
      </c>
      <c r="T548" s="30">
        <v>0</v>
      </c>
      <c r="U548" s="43">
        <v>60</v>
      </c>
      <c r="V548" s="44">
        <f>VLOOKUP(F548,[9]毕教同事分值收集!B:X,23,0)</f>
        <v>100</v>
      </c>
      <c r="W548" s="44">
        <v>10</v>
      </c>
      <c r="X548" s="44">
        <v>40</v>
      </c>
      <c r="Y548" s="44">
        <v>30</v>
      </c>
      <c r="Z548" s="44">
        <v>30</v>
      </c>
      <c r="AA548" s="53">
        <v>0</v>
      </c>
      <c r="AB548" s="54">
        <f>VLOOKUP(F548,[9]毕教同事分值收集!B:R,17,0)</f>
        <v>100</v>
      </c>
      <c r="AC548" s="54">
        <f>VLOOKUP(F548,[9]毕教同事分值收集!B:T,19,0)</f>
        <v>150</v>
      </c>
      <c r="AD548" s="54">
        <f>VLOOKUP(F548,[9]毕教同事分值收集!B:V,21,0)</f>
        <v>0</v>
      </c>
      <c r="AE548" s="54">
        <f>VLOOKUP(F548,[9]毕教同事分值收集!B:Q,16,0)</f>
        <v>0</v>
      </c>
      <c r="AF548" s="54">
        <f>VLOOKUP(F548,[9]毕教同事分值收集!B:P,15,0)</f>
        <v>0</v>
      </c>
      <c r="AG548" s="54">
        <f>VLOOKUP(F548,[6]毕教同事分值收集!$B:$M,12,0)</f>
        <v>-20</v>
      </c>
      <c r="AH548" s="54">
        <v>0</v>
      </c>
      <c r="AI548" s="54">
        <v>0</v>
      </c>
      <c r="AJ548" s="54">
        <v>0</v>
      </c>
      <c r="AK548" s="54">
        <v>0</v>
      </c>
      <c r="AL548" s="54">
        <v>0</v>
      </c>
      <c r="AM548" s="58">
        <f t="shared" si="48"/>
        <v>660</v>
      </c>
      <c r="AN548" s="54" t="str">
        <f>VLOOKUP(H548,'[2]最终 公布版'!$F:$AL,33,0)</f>
        <v>内科</v>
      </c>
      <c r="AO548" s="59">
        <f>SUMPRODUCT(($AN$4:$AN$1113=AN548)*($AM$4:$AM$1113&gt;AM548))+1</f>
        <v>164</v>
      </c>
      <c r="AP548" s="11">
        <f>COUNTIF(AN:AN,AN548)</f>
        <v>268</v>
      </c>
      <c r="AQ548" s="60">
        <f t="shared" si="49"/>
        <v>0.611940298507463</v>
      </c>
      <c r="AR548" s="11">
        <f t="shared" si="50"/>
        <v>0.75</v>
      </c>
      <c r="AS548" s="61">
        <v>1200</v>
      </c>
      <c r="AT548" s="62">
        <f>VLOOKUP(F548,[9]毕教同事分值收集!B:Y,24,0)</f>
        <v>21</v>
      </c>
      <c r="AU548" s="63">
        <f t="shared" si="51"/>
        <v>900</v>
      </c>
      <c r="AV548" s="63">
        <f t="shared" si="52"/>
        <v>900</v>
      </c>
      <c r="AW548" s="63">
        <v>0</v>
      </c>
      <c r="AX548" s="63">
        <f t="shared" si="53"/>
        <v>900</v>
      </c>
      <c r="AY548" s="65">
        <v>21</v>
      </c>
    </row>
    <row r="549" spans="1:51">
      <c r="A549" s="4"/>
      <c r="B549" s="4"/>
      <c r="C549" s="5" t="s">
        <v>207</v>
      </c>
      <c r="D549" s="6">
        <v>531</v>
      </c>
      <c r="E549" s="10" t="s">
        <v>715</v>
      </c>
      <c r="F549" s="8" t="str">
        <f>VLOOKUP(E549,[1]需科室上报名单!$A:$B,2,0)</f>
        <v>727L81</v>
      </c>
      <c r="G549" s="6" t="s">
        <v>104</v>
      </c>
      <c r="H549" s="8" t="str">
        <f>VLOOKUP(F549,[3]需科室上报名单!$B:$D,3,0)</f>
        <v>内科</v>
      </c>
      <c r="I549" s="8" t="str">
        <f>VLOOKUP(F549,[3]需科室上报名单!$B:$F,5,0)</f>
        <v>2021年</v>
      </c>
      <c r="J549" s="31"/>
      <c r="K549" s="6" t="s">
        <v>106</v>
      </c>
      <c r="L549" s="6">
        <v>0</v>
      </c>
      <c r="M549" s="6">
        <v>0</v>
      </c>
      <c r="N549" s="6">
        <v>0</v>
      </c>
      <c r="O549" s="73">
        <v>160</v>
      </c>
      <c r="P549" s="74">
        <v>0</v>
      </c>
      <c r="Q549" s="74">
        <v>1</v>
      </c>
      <c r="R549" s="74">
        <v>1</v>
      </c>
      <c r="S549" s="74">
        <v>0</v>
      </c>
      <c r="T549" s="73">
        <v>0</v>
      </c>
      <c r="U549" s="79">
        <v>40</v>
      </c>
      <c r="V549" s="44">
        <f>VLOOKUP(F549,[9]毕教同事分值收集!B:X,23,0)</f>
        <v>100</v>
      </c>
      <c r="W549" s="80">
        <v>0</v>
      </c>
      <c r="X549" s="80">
        <v>40</v>
      </c>
      <c r="Y549" s="80">
        <v>60</v>
      </c>
      <c r="Z549" s="80">
        <v>60</v>
      </c>
      <c r="AA549" s="13">
        <v>0</v>
      </c>
      <c r="AB549" s="54">
        <f>VLOOKUP(F549,[9]毕教同事分值收集!B:R,17,0)</f>
        <v>100</v>
      </c>
      <c r="AC549" s="54">
        <f>VLOOKUP(F549,[9]毕教同事分值收集!B:T,19,0)</f>
        <v>150</v>
      </c>
      <c r="AD549" s="54">
        <f>VLOOKUP(F549,[9]毕教同事分值收集!B:V,21,0)</f>
        <v>0</v>
      </c>
      <c r="AE549" s="54">
        <f>VLOOKUP(F549,[9]毕教同事分值收集!B:Q,16,0)</f>
        <v>0</v>
      </c>
      <c r="AF549" s="54">
        <f>VLOOKUP(F549,[9]毕教同事分值收集!B:P,15,0)</f>
        <v>0</v>
      </c>
      <c r="AG549" s="54">
        <f>VLOOKUP(F549,[6]毕教同事分值收集!$B:$M,12,0)</f>
        <v>-60</v>
      </c>
      <c r="AH549" s="54">
        <v>0</v>
      </c>
      <c r="AI549" s="54">
        <v>0</v>
      </c>
      <c r="AJ549" s="54">
        <v>0</v>
      </c>
      <c r="AK549" s="54">
        <v>0</v>
      </c>
      <c r="AL549" s="54">
        <v>0</v>
      </c>
      <c r="AM549" s="58">
        <f t="shared" si="48"/>
        <v>650</v>
      </c>
      <c r="AN549" s="54" t="str">
        <f>VLOOKUP(H549,'[2]最终 公布版'!$F:$AL,33,0)</f>
        <v>内科</v>
      </c>
      <c r="AO549" s="59">
        <f>SUMPRODUCT(($AN$4:$AN$1113=AN549)*($AM$4:$AM$1113&gt;AM549))+1</f>
        <v>166</v>
      </c>
      <c r="AP549" s="11">
        <f>COUNTIF(AN:AN,AN549)</f>
        <v>268</v>
      </c>
      <c r="AQ549" s="60">
        <f t="shared" si="49"/>
        <v>0.619402985074627</v>
      </c>
      <c r="AR549" s="11">
        <f t="shared" si="50"/>
        <v>0.75</v>
      </c>
      <c r="AS549" s="61">
        <v>1200</v>
      </c>
      <c r="AT549" s="62">
        <f>VLOOKUP(F549,[9]毕教同事分值收集!B:Y,24,0)</f>
        <v>21</v>
      </c>
      <c r="AU549" s="63">
        <f t="shared" si="51"/>
        <v>900</v>
      </c>
      <c r="AV549" s="63">
        <f t="shared" si="52"/>
        <v>900</v>
      </c>
      <c r="AW549" s="63">
        <v>0</v>
      </c>
      <c r="AX549" s="63">
        <f t="shared" si="53"/>
        <v>900</v>
      </c>
      <c r="AY549" s="65">
        <v>21</v>
      </c>
    </row>
    <row r="550" spans="1:51">
      <c r="A550" s="4"/>
      <c r="B550" s="4"/>
      <c r="C550" s="5" t="s">
        <v>716</v>
      </c>
      <c r="D550" s="6">
        <v>532</v>
      </c>
      <c r="E550" s="123" t="s">
        <v>717</v>
      </c>
      <c r="F550" s="8">
        <f>VLOOKUP(E550,[1]需科室上报名单!$A:$B,2,0)</f>
        <v>622013</v>
      </c>
      <c r="G550" s="6" t="s">
        <v>104</v>
      </c>
      <c r="H550" s="8" t="str">
        <f>VLOOKUP(F550,[3]需科室上报名单!$B:$D,3,0)</f>
        <v>内科</v>
      </c>
      <c r="I550" s="8" t="str">
        <f>VLOOKUP(F550,[3]需科室上报名单!$B:$F,5,0)</f>
        <v>2022年</v>
      </c>
      <c r="J550" s="31"/>
      <c r="K550" s="6" t="s">
        <v>106</v>
      </c>
      <c r="L550" s="6">
        <v>0</v>
      </c>
      <c r="M550" s="6">
        <v>0</v>
      </c>
      <c r="N550" s="6">
        <v>0</v>
      </c>
      <c r="O550" s="110">
        <v>120</v>
      </c>
      <c r="P550" s="74">
        <v>0</v>
      </c>
      <c r="Q550" s="74">
        <v>3</v>
      </c>
      <c r="R550" s="74">
        <v>1</v>
      </c>
      <c r="S550" s="74">
        <v>0</v>
      </c>
      <c r="T550" s="73">
        <v>0</v>
      </c>
      <c r="U550" s="79">
        <v>80</v>
      </c>
      <c r="V550" s="44">
        <f>VLOOKUP(F550,[9]毕教同事分值收集!B:X,23,0)</f>
        <v>100</v>
      </c>
      <c r="W550" s="80">
        <v>10</v>
      </c>
      <c r="X550" s="80">
        <v>20</v>
      </c>
      <c r="Y550" s="80">
        <v>0</v>
      </c>
      <c r="Z550" s="80">
        <v>30</v>
      </c>
      <c r="AA550" s="13">
        <v>0</v>
      </c>
      <c r="AB550" s="54">
        <f>VLOOKUP(F550,[9]毕教同事分值收集!B:R,17,0)</f>
        <v>100</v>
      </c>
      <c r="AC550" s="54">
        <f>VLOOKUP(F550,[9]毕教同事分值收集!B:T,19,0)</f>
        <v>150</v>
      </c>
      <c r="AD550" s="54">
        <f>VLOOKUP(F550,[9]毕教同事分值收集!B:V,21,0)</f>
        <v>100</v>
      </c>
      <c r="AE550" s="54">
        <f>VLOOKUP(F550,[9]毕教同事分值收集!B:Q,16,0)</f>
        <v>0</v>
      </c>
      <c r="AF550" s="54">
        <f>VLOOKUP(F550,[9]毕教同事分值收集!B:P,15,0)</f>
        <v>0</v>
      </c>
      <c r="AG550" s="54">
        <f>VLOOKUP(F550,[6]毕教同事分值收集!$B:$M,12,0)</f>
        <v>-60</v>
      </c>
      <c r="AH550" s="54">
        <v>0</v>
      </c>
      <c r="AI550" s="54">
        <v>0</v>
      </c>
      <c r="AJ550" s="54">
        <v>0</v>
      </c>
      <c r="AK550" s="54">
        <v>0</v>
      </c>
      <c r="AL550" s="54">
        <v>0</v>
      </c>
      <c r="AM550" s="58">
        <f t="shared" si="48"/>
        <v>650</v>
      </c>
      <c r="AN550" s="54" t="str">
        <f>VLOOKUP(H550,'[2]最终 公布版'!$F:$AL,33,0)</f>
        <v>内科</v>
      </c>
      <c r="AO550" s="59">
        <f>SUMPRODUCT(($AN$4:$AN$1113=AN550)*($AM$4:$AM$1113&gt;AM550))+1</f>
        <v>166</v>
      </c>
      <c r="AP550" s="11">
        <f>COUNTIF(AN:AN,AN550)</f>
        <v>268</v>
      </c>
      <c r="AQ550" s="60">
        <f t="shared" si="49"/>
        <v>0.619402985074627</v>
      </c>
      <c r="AR550" s="11">
        <f t="shared" si="50"/>
        <v>0.75</v>
      </c>
      <c r="AS550" s="61">
        <v>1200</v>
      </c>
      <c r="AT550" s="62">
        <f>VLOOKUP(F550,[9]毕教同事分值收集!B:Y,24,0)</f>
        <v>21</v>
      </c>
      <c r="AU550" s="63">
        <f t="shared" si="51"/>
        <v>900</v>
      </c>
      <c r="AV550" s="63">
        <f t="shared" si="52"/>
        <v>900</v>
      </c>
      <c r="AW550" s="63">
        <v>0</v>
      </c>
      <c r="AX550" s="63">
        <f t="shared" si="53"/>
        <v>900</v>
      </c>
      <c r="AY550" s="65">
        <v>21</v>
      </c>
    </row>
    <row r="551" spans="1:51">
      <c r="A551" s="4"/>
      <c r="B551" s="4"/>
      <c r="C551" s="5" t="s">
        <v>110</v>
      </c>
      <c r="D551" s="6">
        <v>533</v>
      </c>
      <c r="E551" s="10" t="s">
        <v>718</v>
      </c>
      <c r="F551" s="8" t="str">
        <f>VLOOKUP(E551,[1]需科室上报名单!$A:$B,2,0)</f>
        <v>727L18</v>
      </c>
      <c r="G551" s="6" t="s">
        <v>104</v>
      </c>
      <c r="H551" s="8" t="str">
        <f>VLOOKUP(F551,[3]需科室上报名单!$B:$D,3,0)</f>
        <v>内科</v>
      </c>
      <c r="I551" s="8" t="str">
        <f>VLOOKUP(F551,[3]需科室上报名单!$B:$F,5,0)</f>
        <v>2020年</v>
      </c>
      <c r="J551" s="31"/>
      <c r="K551" s="6" t="s">
        <v>106</v>
      </c>
      <c r="L551" s="6">
        <v>0</v>
      </c>
      <c r="M551" s="6">
        <v>0</v>
      </c>
      <c r="N551" s="6">
        <v>0</v>
      </c>
      <c r="O551" s="6">
        <v>160</v>
      </c>
      <c r="P551" s="30">
        <v>0</v>
      </c>
      <c r="Q551" s="30">
        <v>7</v>
      </c>
      <c r="R551" s="30">
        <v>4</v>
      </c>
      <c r="S551" s="30">
        <v>1</v>
      </c>
      <c r="T551" s="30">
        <v>1</v>
      </c>
      <c r="U551" s="43">
        <v>270</v>
      </c>
      <c r="V551" s="44">
        <f>VLOOKUP(F551,[9]毕教同事分值收集!B:X,23,0)</f>
        <v>100</v>
      </c>
      <c r="W551" s="44">
        <v>10</v>
      </c>
      <c r="X551" s="44">
        <v>60</v>
      </c>
      <c r="Y551" s="44">
        <v>60</v>
      </c>
      <c r="Z551" s="44">
        <v>30</v>
      </c>
      <c r="AA551" s="53">
        <v>20</v>
      </c>
      <c r="AB551" s="54">
        <f>VLOOKUP(F551,[9]毕教同事分值收集!B:R,17,0)</f>
        <v>0</v>
      </c>
      <c r="AC551" s="54">
        <f>VLOOKUP(F551,[9]毕教同事分值收集!B:T,19,0)</f>
        <v>0</v>
      </c>
      <c r="AD551" s="54">
        <f>VLOOKUP(F551,[9]毕教同事分值收集!B:V,21,0)</f>
        <v>0</v>
      </c>
      <c r="AE551" s="54">
        <f>VLOOKUP(F551,[9]毕教同事分值收集!B:Q,16,0)</f>
        <v>0</v>
      </c>
      <c r="AF551" s="54">
        <f>VLOOKUP(F551,[9]毕教同事分值收集!B:P,15,0)</f>
        <v>0</v>
      </c>
      <c r="AG551" s="54">
        <f>VLOOKUP(F551,[6]毕教同事分值收集!$B:$M,12,0)</f>
        <v>-60</v>
      </c>
      <c r="AH551" s="54">
        <v>0</v>
      </c>
      <c r="AI551" s="54">
        <v>0</v>
      </c>
      <c r="AJ551" s="54">
        <v>0</v>
      </c>
      <c r="AK551" s="54">
        <v>0</v>
      </c>
      <c r="AL551" s="54">
        <v>0</v>
      </c>
      <c r="AM551" s="58">
        <f t="shared" si="48"/>
        <v>650</v>
      </c>
      <c r="AN551" s="54" t="str">
        <f>VLOOKUP(H551,'[2]最终 公布版'!$F:$AL,33,0)</f>
        <v>内科</v>
      </c>
      <c r="AO551" s="59">
        <f>SUMPRODUCT(($AN$4:$AN$1113=AN551)*($AM$4:$AM$1113&gt;AM551))+1</f>
        <v>166</v>
      </c>
      <c r="AP551" s="11">
        <f>COUNTIF(AN:AN,AN551)</f>
        <v>268</v>
      </c>
      <c r="AQ551" s="60">
        <f t="shared" si="49"/>
        <v>0.619402985074627</v>
      </c>
      <c r="AR551" s="11">
        <f t="shared" si="50"/>
        <v>0.75</v>
      </c>
      <c r="AS551" s="61">
        <v>1200</v>
      </c>
      <c r="AT551" s="62">
        <f>VLOOKUP(F551,[9]毕教同事分值收集!B:Y,24,0)</f>
        <v>21</v>
      </c>
      <c r="AU551" s="63">
        <f t="shared" si="51"/>
        <v>900</v>
      </c>
      <c r="AV551" s="63">
        <f t="shared" si="52"/>
        <v>900</v>
      </c>
      <c r="AW551" s="63">
        <v>0</v>
      </c>
      <c r="AX551" s="63">
        <f t="shared" si="53"/>
        <v>900</v>
      </c>
      <c r="AY551" s="65">
        <v>21</v>
      </c>
    </row>
    <row r="552" spans="1:51">
      <c r="A552" s="4"/>
      <c r="B552" s="4"/>
      <c r="C552" s="5" t="s">
        <v>719</v>
      </c>
      <c r="D552" s="6">
        <v>558</v>
      </c>
      <c r="E552" s="9" t="s">
        <v>720</v>
      </c>
      <c r="F552" s="8" t="str">
        <f>VLOOKUP(E552,[1]需科室上报名单!$A:$B,2,0)</f>
        <v>726L57</v>
      </c>
      <c r="G552" s="6" t="s">
        <v>104</v>
      </c>
      <c r="H552" s="8" t="str">
        <f>VLOOKUP(F552,[3]需科室上报名单!$B:$D,3,0)</f>
        <v>内科</v>
      </c>
      <c r="I552" s="8" t="str">
        <f>VLOOKUP(F552,[3]需科室上报名单!$B:$F,5,0)</f>
        <v>2020年</v>
      </c>
      <c r="J552" s="31"/>
      <c r="K552" s="93" t="s">
        <v>106</v>
      </c>
      <c r="L552" s="86">
        <v>0</v>
      </c>
      <c r="M552" s="86">
        <v>0</v>
      </c>
      <c r="N552" s="86">
        <v>0</v>
      </c>
      <c r="O552" s="86">
        <v>160</v>
      </c>
      <c r="P552" s="30">
        <v>0</v>
      </c>
      <c r="Q552" s="30">
        <v>0</v>
      </c>
      <c r="R552" s="30">
        <v>0</v>
      </c>
      <c r="S552" s="30">
        <v>0</v>
      </c>
      <c r="T552" s="30">
        <v>0</v>
      </c>
      <c r="U552" s="43">
        <v>0</v>
      </c>
      <c r="V552" s="96">
        <f>VLOOKUP(F552,[9]毕教同事分值收集!B:X,23,0)</f>
        <v>100</v>
      </c>
      <c r="W552" s="44">
        <v>0</v>
      </c>
      <c r="X552" s="44">
        <v>0</v>
      </c>
      <c r="Y552" s="44">
        <v>0</v>
      </c>
      <c r="Z552" s="44">
        <v>0</v>
      </c>
      <c r="AA552" s="53">
        <v>0</v>
      </c>
      <c r="AB552" s="54">
        <f>VLOOKUP(F552,[9]毕教同事分值收集!B:R,17,0)</f>
        <v>100</v>
      </c>
      <c r="AC552" s="54">
        <f>VLOOKUP(F552,[9]毕教同事分值收集!B:T,19,0)</f>
        <v>150</v>
      </c>
      <c r="AD552" s="54">
        <f>VLOOKUP(F552,[9]毕教同事分值收集!B:V,21,0)</f>
        <v>100</v>
      </c>
      <c r="AE552" s="54">
        <f>VLOOKUP(F552,[9]毕教同事分值收集!B:Q,16,0)</f>
        <v>0</v>
      </c>
      <c r="AF552" s="54">
        <f>VLOOKUP(F552,[9]毕教同事分值收集!B:P,15,0)</f>
        <v>40</v>
      </c>
      <c r="AG552" s="54">
        <f>VLOOKUP(F552,[6]毕教同事分值收集!$B:$M,12,0)</f>
        <v>0</v>
      </c>
      <c r="AH552" s="54">
        <v>0</v>
      </c>
      <c r="AI552" s="54">
        <v>0</v>
      </c>
      <c r="AJ552" s="54">
        <v>0</v>
      </c>
      <c r="AK552" s="54">
        <v>0</v>
      </c>
      <c r="AL552" s="54">
        <v>0</v>
      </c>
      <c r="AM552" s="58">
        <f t="shared" si="48"/>
        <v>650</v>
      </c>
      <c r="AN552" s="54" t="str">
        <f>VLOOKUP(H552,'[2]最终 公布版'!$F:$AL,33,0)</f>
        <v>内科</v>
      </c>
      <c r="AO552" s="59">
        <f>SUMPRODUCT(($AN$4:$AN$1113=AN552)*($AM$4:$AM$1113&gt;AM552))+1</f>
        <v>166</v>
      </c>
      <c r="AP552" s="11">
        <f>COUNTIF(AN:AN,AN552)</f>
        <v>268</v>
      </c>
      <c r="AQ552" s="60">
        <f t="shared" si="49"/>
        <v>0.619402985074627</v>
      </c>
      <c r="AR552" s="11">
        <f t="shared" si="50"/>
        <v>0.75</v>
      </c>
      <c r="AS552" s="61">
        <v>1200</v>
      </c>
      <c r="AT552" s="62">
        <f>VLOOKUP(F552,[9]毕教同事分值收集!B:Y,24,0)</f>
        <v>21</v>
      </c>
      <c r="AU552" s="63">
        <f t="shared" si="51"/>
        <v>900</v>
      </c>
      <c r="AV552" s="63">
        <f t="shared" si="52"/>
        <v>900</v>
      </c>
      <c r="AW552" s="63">
        <v>0</v>
      </c>
      <c r="AX552" s="63">
        <f t="shared" si="53"/>
        <v>900</v>
      </c>
      <c r="AY552" s="65">
        <v>21</v>
      </c>
    </row>
    <row r="553" spans="1:51">
      <c r="A553" s="4" t="s">
        <v>366</v>
      </c>
      <c r="B553" s="4"/>
      <c r="C553" s="5" t="s">
        <v>201</v>
      </c>
      <c r="D553" s="6">
        <v>547</v>
      </c>
      <c r="E553" s="66" t="s">
        <v>721</v>
      </c>
      <c r="F553" s="8" t="str">
        <f>VLOOKUP(E553,[1]需科室上报名单!$A:$B,2,0)</f>
        <v>7AO249</v>
      </c>
      <c r="G553" s="6" t="str">
        <f>VLOOKUP(F553,[3]需科室上报名单!$B:$I,8,0)</f>
        <v>规培研究生</v>
      </c>
      <c r="H553" s="8" t="str">
        <f>VLOOKUP(F553,[3]需科室上报名单!$B:$D,3,0)</f>
        <v>内科</v>
      </c>
      <c r="I553" s="8" t="str">
        <f>VLOOKUP(F553,[3]需科室上报名单!$B:$F,5,0)</f>
        <v>2022年</v>
      </c>
      <c r="J553" s="72"/>
      <c r="K553" s="6" t="s">
        <v>106</v>
      </c>
      <c r="L553" s="48">
        <v>0</v>
      </c>
      <c r="M553" s="48">
        <v>0</v>
      </c>
      <c r="N553" s="48">
        <v>0</v>
      </c>
      <c r="O553" s="48">
        <v>160</v>
      </c>
      <c r="P553" s="48" t="s">
        <v>203</v>
      </c>
      <c r="Q553" s="48" t="s">
        <v>541</v>
      </c>
      <c r="R553" s="48" t="s">
        <v>547</v>
      </c>
      <c r="S553" s="48" t="s">
        <v>203</v>
      </c>
      <c r="T553" s="48" t="s">
        <v>203</v>
      </c>
      <c r="U553" s="77">
        <v>100</v>
      </c>
      <c r="V553" s="44">
        <f>VLOOKUP(F553,[9]毕教同事分值收集!B:X,23,0)</f>
        <v>100</v>
      </c>
      <c r="W553" s="78">
        <v>10</v>
      </c>
      <c r="X553" s="78">
        <v>80</v>
      </c>
      <c r="Y553" s="78">
        <v>120</v>
      </c>
      <c r="Z553" s="78">
        <v>120</v>
      </c>
      <c r="AA553" s="83">
        <v>0</v>
      </c>
      <c r="AB553" s="54">
        <f>VLOOKUP(F553,[9]毕教同事分值收集!B:R,17,0)</f>
        <v>0</v>
      </c>
      <c r="AC553" s="54">
        <f>VLOOKUP(F553,[9]毕教同事分值收集!B:T,19,0)</f>
        <v>0</v>
      </c>
      <c r="AD553" s="54">
        <f>VLOOKUP(F553,[9]毕教同事分值收集!B:V,21,0)</f>
        <v>0</v>
      </c>
      <c r="AE553" s="54">
        <f>VLOOKUP(F553,[9]毕教同事分值收集!B:Q,16,0)</f>
        <v>0</v>
      </c>
      <c r="AF553" s="54">
        <f>VLOOKUP(F553,[9]毕教同事分值收集!B:P,15,0)</f>
        <v>0</v>
      </c>
      <c r="AG553" s="54">
        <v>-40</v>
      </c>
      <c r="AH553" s="54">
        <v>0</v>
      </c>
      <c r="AI553" s="54">
        <v>0</v>
      </c>
      <c r="AJ553" s="54">
        <v>0</v>
      </c>
      <c r="AK553" s="54">
        <v>0</v>
      </c>
      <c r="AL553" s="54">
        <v>0</v>
      </c>
      <c r="AM553" s="58">
        <f t="shared" si="48"/>
        <v>650</v>
      </c>
      <c r="AN553" s="54" t="str">
        <f>VLOOKUP(H553,'[2]最终 公布版'!$F:$AL,33,0)</f>
        <v>内科</v>
      </c>
      <c r="AO553" s="59">
        <f>SUMPRODUCT(($AN$4:$AN$1113=AN553)*($AM$4:$AM$1113&gt;AM553))+1</f>
        <v>166</v>
      </c>
      <c r="AP553" s="11">
        <f>COUNTIF(AN:AN,AN553)</f>
        <v>268</v>
      </c>
      <c r="AQ553" s="60">
        <f t="shared" si="49"/>
        <v>0.619402985074627</v>
      </c>
      <c r="AR553" s="11">
        <f t="shared" si="50"/>
        <v>0.75</v>
      </c>
      <c r="AS553" s="61">
        <v>1200</v>
      </c>
      <c r="AT553" s="62">
        <f>VLOOKUP(F553,[9]毕教同事分值收集!B:Y,24,0)</f>
        <v>21</v>
      </c>
      <c r="AU553" s="63">
        <f t="shared" si="51"/>
        <v>900</v>
      </c>
      <c r="AV553" s="63">
        <f t="shared" si="52"/>
        <v>900</v>
      </c>
      <c r="AW553" s="63">
        <v>0</v>
      </c>
      <c r="AX553" s="63">
        <f t="shared" si="53"/>
        <v>900</v>
      </c>
      <c r="AY553" s="65">
        <v>21</v>
      </c>
    </row>
    <row r="554" spans="1:51">
      <c r="A554" s="4"/>
      <c r="B554" s="4"/>
      <c r="C554" s="5" t="s">
        <v>182</v>
      </c>
      <c r="D554" s="6">
        <v>541</v>
      </c>
      <c r="E554" s="6" t="s">
        <v>722</v>
      </c>
      <c r="F554" s="8" t="str">
        <f>VLOOKUP(E554,[1]需科室上报名单!$A:$B,2,0)</f>
        <v>7AK189</v>
      </c>
      <c r="G554" s="6" t="str">
        <f>VLOOKUP(F554,[3]需科室上报名单!$B:$I,8,0)</f>
        <v>规培研究生</v>
      </c>
      <c r="H554" s="8" t="str">
        <f>VLOOKUP(F554,[3]需科室上报名单!$B:$D,3,0)</f>
        <v>内科</v>
      </c>
      <c r="I554" s="8" t="str">
        <f>VLOOKUP(F554,[3]需科室上报名单!$B:$F,5,0)</f>
        <v>2020年</v>
      </c>
      <c r="J554" s="31"/>
      <c r="K554" s="6" t="s">
        <v>106</v>
      </c>
      <c r="L554" s="6">
        <v>0</v>
      </c>
      <c r="M554" s="6">
        <v>0</v>
      </c>
      <c r="N554" s="36">
        <v>0</v>
      </c>
      <c r="O554" s="6">
        <v>120</v>
      </c>
      <c r="P554" s="30">
        <v>0</v>
      </c>
      <c r="Q554" s="36">
        <v>0</v>
      </c>
      <c r="R554" s="36">
        <v>0</v>
      </c>
      <c r="S554" s="30">
        <v>0</v>
      </c>
      <c r="T554" s="30">
        <v>0</v>
      </c>
      <c r="U554" s="43">
        <v>0</v>
      </c>
      <c r="V554" s="44">
        <f>VLOOKUP(F554,[9]毕教同事分值收集!B:X,23,0)</f>
        <v>100</v>
      </c>
      <c r="W554" s="44">
        <v>10</v>
      </c>
      <c r="X554" s="44">
        <v>60</v>
      </c>
      <c r="Y554" s="44">
        <v>30</v>
      </c>
      <c r="Z554" s="44">
        <v>30</v>
      </c>
      <c r="AA554" s="53">
        <v>0</v>
      </c>
      <c r="AB554" s="54">
        <f>VLOOKUP(F554,[9]毕教同事分值收集!B:R,17,0)</f>
        <v>100</v>
      </c>
      <c r="AC554" s="54">
        <f>VLOOKUP(F554,[9]毕教同事分值收集!B:T,19,0)</f>
        <v>150</v>
      </c>
      <c r="AD554" s="54">
        <f>VLOOKUP(F554,[9]毕教同事分值收集!B:V,21,0)</f>
        <v>100</v>
      </c>
      <c r="AE554" s="54">
        <f>VLOOKUP(F554,[9]毕教同事分值收集!B:Q,16,0)</f>
        <v>0</v>
      </c>
      <c r="AF554" s="54">
        <f>VLOOKUP(F554,[9]毕教同事分值收集!B:P,15,0)</f>
        <v>0</v>
      </c>
      <c r="AG554" s="54">
        <f>VLOOKUP(F554,[6]毕教同事分值收集!$B:$M,12,0)</f>
        <v>-60</v>
      </c>
      <c r="AH554" s="54">
        <v>0</v>
      </c>
      <c r="AI554" s="54">
        <v>0</v>
      </c>
      <c r="AJ554" s="54">
        <v>0</v>
      </c>
      <c r="AK554" s="54">
        <v>0</v>
      </c>
      <c r="AL554" s="54">
        <v>0</v>
      </c>
      <c r="AM554" s="58">
        <f t="shared" ref="AM554:AM617" si="54">SUM(L554:O554,U554:AA554,AB554:AJ554)</f>
        <v>640</v>
      </c>
      <c r="AN554" s="54" t="str">
        <f>VLOOKUP(H554,'[2]最终 公布版'!$F:$AL,33,0)</f>
        <v>内科</v>
      </c>
      <c r="AO554" s="59">
        <f>SUMPRODUCT(($AN$4:$AN$1113=AN554)*($AM$4:$AM$1113&gt;AM554))+1</f>
        <v>171</v>
      </c>
      <c r="AP554" s="11">
        <f>COUNTIF(AN:AN,AN554)</f>
        <v>268</v>
      </c>
      <c r="AQ554" s="60">
        <f t="shared" si="49"/>
        <v>0.638059701492537</v>
      </c>
      <c r="AR554" s="11">
        <f t="shared" si="50"/>
        <v>0.75</v>
      </c>
      <c r="AS554" s="61">
        <v>1200</v>
      </c>
      <c r="AT554" s="62">
        <f>VLOOKUP(F554,[9]毕教同事分值收集!B:Y,24,0)</f>
        <v>21</v>
      </c>
      <c r="AU554" s="63">
        <f t="shared" si="51"/>
        <v>900</v>
      </c>
      <c r="AV554" s="63">
        <f t="shared" si="52"/>
        <v>900</v>
      </c>
      <c r="AW554" s="63">
        <v>0</v>
      </c>
      <c r="AX554" s="63">
        <f t="shared" si="53"/>
        <v>900</v>
      </c>
      <c r="AY554" s="65">
        <v>21</v>
      </c>
    </row>
    <row r="555" spans="1:51">
      <c r="A555" s="4"/>
      <c r="B555" s="4"/>
      <c r="C555" s="5" t="s">
        <v>102</v>
      </c>
      <c r="D555" s="6">
        <v>543</v>
      </c>
      <c r="E555" s="7" t="s">
        <v>723</v>
      </c>
      <c r="F555" s="8" t="str">
        <f>VLOOKUP(E555,[1]需科室上报名单!$A:$B,2,0)</f>
        <v>7AM376</v>
      </c>
      <c r="G555" s="6" t="str">
        <f>VLOOKUP(F555,[3]需科室上报名单!$B:$I,8,0)</f>
        <v>规培研究生</v>
      </c>
      <c r="H555" s="9" t="s">
        <v>552</v>
      </c>
      <c r="I555" s="8" t="str">
        <f>VLOOKUP(F555,[3]需科室上报名单!$B:$F,5,0)</f>
        <v>2021年</v>
      </c>
      <c r="J555" s="29"/>
      <c r="K555" s="6" t="s">
        <v>106</v>
      </c>
      <c r="L555" s="6">
        <v>0</v>
      </c>
      <c r="M555" s="6">
        <v>0</v>
      </c>
      <c r="N555" s="6">
        <v>0</v>
      </c>
      <c r="O555" s="6">
        <v>80</v>
      </c>
      <c r="P555" s="30">
        <v>0</v>
      </c>
      <c r="Q555" s="36">
        <v>0</v>
      </c>
      <c r="R555" s="36">
        <v>0</v>
      </c>
      <c r="S555" s="30">
        <v>0</v>
      </c>
      <c r="T555" s="30">
        <v>0</v>
      </c>
      <c r="U555" s="43">
        <v>0</v>
      </c>
      <c r="V555" s="44">
        <f>VLOOKUP(F555,[9]毕教同事分值收集!B:X,23,0)</f>
        <v>100</v>
      </c>
      <c r="W555" s="44">
        <v>10</v>
      </c>
      <c r="X555" s="44">
        <v>80</v>
      </c>
      <c r="Y555" s="44">
        <v>30</v>
      </c>
      <c r="Z555" s="44">
        <v>30</v>
      </c>
      <c r="AA555" s="53">
        <v>0</v>
      </c>
      <c r="AB555" s="54">
        <f>VLOOKUP(F555,[9]毕教同事分值收集!B:R,17,0)</f>
        <v>100</v>
      </c>
      <c r="AC555" s="54">
        <f>VLOOKUP(F555,[9]毕教同事分值收集!B:T,19,0)</f>
        <v>150</v>
      </c>
      <c r="AD555" s="54">
        <f>VLOOKUP(F555,[9]毕教同事分值收集!B:V,21,0)</f>
        <v>100</v>
      </c>
      <c r="AE555" s="54">
        <f>VLOOKUP(F555,[9]毕教同事分值收集!B:Q,16,0)</f>
        <v>0</v>
      </c>
      <c r="AF555" s="54">
        <f>VLOOKUP(F555,[9]毕教同事分值收集!B:P,15,0)</f>
        <v>20</v>
      </c>
      <c r="AG555" s="54">
        <f>VLOOKUP(F555,[6]毕教同事分值收集!$B:$M,12,0)</f>
        <v>-60</v>
      </c>
      <c r="AH555" s="54">
        <v>0</v>
      </c>
      <c r="AI555" s="54">
        <v>0</v>
      </c>
      <c r="AJ555" s="54">
        <v>0</v>
      </c>
      <c r="AK555" s="54">
        <v>0</v>
      </c>
      <c r="AL555" s="54">
        <v>0</v>
      </c>
      <c r="AM555" s="58">
        <f t="shared" si="54"/>
        <v>640</v>
      </c>
      <c r="AN555" s="54" t="str">
        <f>VLOOKUP(H555,'[2]最终 公布版'!$F:$AL,33,0)</f>
        <v>内科</v>
      </c>
      <c r="AO555" s="59">
        <f>SUMPRODUCT(($AN$4:$AN$1113=AN555)*($AM$4:$AM$1113&gt;AM555))+1</f>
        <v>171</v>
      </c>
      <c r="AP555" s="11">
        <f>COUNTIF(AN:AN,AN555)</f>
        <v>268</v>
      </c>
      <c r="AQ555" s="60">
        <f t="shared" si="49"/>
        <v>0.638059701492537</v>
      </c>
      <c r="AR555" s="11">
        <f t="shared" si="50"/>
        <v>0.75</v>
      </c>
      <c r="AS555" s="61">
        <v>1200</v>
      </c>
      <c r="AT555" s="62">
        <f>VLOOKUP(F555,[9]毕教同事分值收集!B:Y,24,0)</f>
        <v>21</v>
      </c>
      <c r="AU555" s="63">
        <f t="shared" si="51"/>
        <v>900</v>
      </c>
      <c r="AV555" s="63">
        <f t="shared" si="52"/>
        <v>900</v>
      </c>
      <c r="AW555" s="63">
        <v>0</v>
      </c>
      <c r="AX555" s="63">
        <f t="shared" si="53"/>
        <v>900</v>
      </c>
      <c r="AY555" s="65">
        <v>21</v>
      </c>
    </row>
    <row r="556" ht="16.5" spans="1:51">
      <c r="A556" s="4" t="s">
        <v>685</v>
      </c>
      <c r="B556" s="4"/>
      <c r="C556" s="5" t="s">
        <v>336</v>
      </c>
      <c r="D556" s="6">
        <v>544</v>
      </c>
      <c r="E556" s="106" t="s">
        <v>724</v>
      </c>
      <c r="F556" s="8" t="str">
        <f>VLOOKUP(E556,[1]需科室上报名单!$A:$B,2,0)</f>
        <v>726L50</v>
      </c>
      <c r="G556" s="6" t="s">
        <v>104</v>
      </c>
      <c r="H556" s="8" t="str">
        <f>VLOOKUP(F556,[3]需科室上报名单!$B:$D,3,0)</f>
        <v>内科</v>
      </c>
      <c r="I556" s="8" t="str">
        <f>VLOOKUP(F556,[3]需科室上报名单!$B:$F,5,0)</f>
        <v>2020年</v>
      </c>
      <c r="J556" s="29"/>
      <c r="K556" s="6" t="s">
        <v>106</v>
      </c>
      <c r="L556" s="6">
        <v>0</v>
      </c>
      <c r="M556" s="6">
        <v>0</v>
      </c>
      <c r="N556" s="6">
        <v>0</v>
      </c>
      <c r="O556" s="6">
        <v>160</v>
      </c>
      <c r="P556" s="30">
        <v>0</v>
      </c>
      <c r="Q556" s="30">
        <v>3</v>
      </c>
      <c r="R556" s="30">
        <v>0</v>
      </c>
      <c r="S556" s="30">
        <v>0</v>
      </c>
      <c r="T556" s="30">
        <v>0</v>
      </c>
      <c r="U556" s="43">
        <v>60</v>
      </c>
      <c r="V556" s="44">
        <f>VLOOKUP(F556,[9]毕教同事分值收集!B:X,23,0)</f>
        <v>100</v>
      </c>
      <c r="W556" s="44">
        <v>0</v>
      </c>
      <c r="X556" s="44">
        <v>20</v>
      </c>
      <c r="Y556" s="44">
        <v>0</v>
      </c>
      <c r="Z556" s="44">
        <v>0</v>
      </c>
      <c r="AA556" s="53">
        <v>0</v>
      </c>
      <c r="AB556" s="54">
        <f>VLOOKUP(F556,[9]毕教同事分值收集!B:R,17,0)</f>
        <v>100</v>
      </c>
      <c r="AC556" s="54">
        <f>VLOOKUP(F556,[9]毕教同事分值收集!B:T,19,0)</f>
        <v>150</v>
      </c>
      <c r="AD556" s="54">
        <f>VLOOKUP(F556,[9]毕教同事分值收集!B:V,21,0)</f>
        <v>100</v>
      </c>
      <c r="AE556" s="54">
        <f>VLOOKUP(F556,[9]毕教同事分值收集!B:Q,16,0)</f>
        <v>0</v>
      </c>
      <c r="AF556" s="54">
        <f>VLOOKUP(F556,[9]毕教同事分值收集!B:P,15,0)</f>
        <v>0</v>
      </c>
      <c r="AG556" s="54">
        <f>VLOOKUP(F556,[6]毕教同事分值收集!$B:$M,12,0)</f>
        <v>-60</v>
      </c>
      <c r="AH556" s="54">
        <v>0</v>
      </c>
      <c r="AI556" s="54">
        <v>0</v>
      </c>
      <c r="AJ556" s="54">
        <v>0</v>
      </c>
      <c r="AK556" s="54">
        <v>0</v>
      </c>
      <c r="AL556" s="54">
        <v>0</v>
      </c>
      <c r="AM556" s="58">
        <f t="shared" si="54"/>
        <v>630</v>
      </c>
      <c r="AN556" s="54" t="str">
        <f>VLOOKUP(H556,'[2]最终 公布版'!$F:$AL,33,0)</f>
        <v>内科</v>
      </c>
      <c r="AO556" s="59">
        <f>SUMPRODUCT(($AN$4:$AN$1113=AN556)*($AM$4:$AM$1113&gt;AM556))+1</f>
        <v>173</v>
      </c>
      <c r="AP556" s="11">
        <f>COUNTIF(AN:AN,AN556)</f>
        <v>268</v>
      </c>
      <c r="AQ556" s="60">
        <f t="shared" si="49"/>
        <v>0.645522388059702</v>
      </c>
      <c r="AR556" s="11">
        <f t="shared" si="50"/>
        <v>0.75</v>
      </c>
      <c r="AS556" s="61">
        <v>1200</v>
      </c>
      <c r="AT556" s="62">
        <f>VLOOKUP(F556,[9]毕教同事分值收集!B:Y,24,0)</f>
        <v>21</v>
      </c>
      <c r="AU556" s="63">
        <f t="shared" si="51"/>
        <v>900</v>
      </c>
      <c r="AV556" s="63">
        <f t="shared" si="52"/>
        <v>900</v>
      </c>
      <c r="AW556" s="63">
        <v>0</v>
      </c>
      <c r="AX556" s="63">
        <f t="shared" si="53"/>
        <v>900</v>
      </c>
      <c r="AY556" s="65">
        <v>21</v>
      </c>
    </row>
    <row r="557" spans="1:51">
      <c r="A557" s="4"/>
      <c r="B557" s="4"/>
      <c r="C557" s="5" t="s">
        <v>201</v>
      </c>
      <c r="D557" s="6">
        <v>546</v>
      </c>
      <c r="E557" s="66" t="s">
        <v>725</v>
      </c>
      <c r="F557" s="8" t="str">
        <f>VLOOKUP(E557,[1]需科室上报名单!$A:$B,2,0)</f>
        <v>729L66</v>
      </c>
      <c r="G557" s="6" t="s">
        <v>104</v>
      </c>
      <c r="H557" s="8" t="str">
        <f>VLOOKUP(F557,[3]需科室上报名单!$B:$D,3,0)</f>
        <v>内科</v>
      </c>
      <c r="I557" s="8" t="str">
        <f>VLOOKUP(F557,[3]需科室上报名单!$B:$F,5,0)</f>
        <v>2022年</v>
      </c>
      <c r="J557" s="72"/>
      <c r="K557" s="6" t="s">
        <v>106</v>
      </c>
      <c r="L557" s="48">
        <v>0</v>
      </c>
      <c r="M557" s="48">
        <v>0</v>
      </c>
      <c r="N557" s="48">
        <v>0</v>
      </c>
      <c r="O557" s="48">
        <v>160</v>
      </c>
      <c r="P557" s="48" t="s">
        <v>203</v>
      </c>
      <c r="Q557" s="48" t="s">
        <v>541</v>
      </c>
      <c r="R557" s="48" t="s">
        <v>547</v>
      </c>
      <c r="S557" s="48" t="s">
        <v>203</v>
      </c>
      <c r="T557" s="48" t="s">
        <v>203</v>
      </c>
      <c r="U557" s="77">
        <v>100</v>
      </c>
      <c r="V557" s="44">
        <f>VLOOKUP(F557,[9]毕教同事分值收集!B:X,23,0)</f>
        <v>100</v>
      </c>
      <c r="W557" s="78">
        <v>10</v>
      </c>
      <c r="X557" s="78">
        <v>80</v>
      </c>
      <c r="Y557" s="78">
        <v>120</v>
      </c>
      <c r="Z557" s="78">
        <v>120</v>
      </c>
      <c r="AA557" s="83">
        <v>0</v>
      </c>
      <c r="AB557" s="54">
        <f>VLOOKUP(F557,[9]毕教同事分值收集!B:R,17,0)</f>
        <v>0</v>
      </c>
      <c r="AC557" s="54">
        <f>VLOOKUP(F557,[9]毕教同事分值收集!B:T,19,0)</f>
        <v>0</v>
      </c>
      <c r="AD557" s="54">
        <f>VLOOKUP(F557,[9]毕教同事分值收集!B:V,21,0)</f>
        <v>0</v>
      </c>
      <c r="AE557" s="54">
        <f>VLOOKUP(F557,[9]毕教同事分值收集!B:Q,16,0)</f>
        <v>0</v>
      </c>
      <c r="AF557" s="54">
        <f>VLOOKUP(F557,[9]毕教同事分值收集!B:P,15,0)</f>
        <v>0</v>
      </c>
      <c r="AG557" s="54">
        <f>VLOOKUP(F557,[6]毕教同事分值收集!$B:$M,12,0)</f>
        <v>-60</v>
      </c>
      <c r="AH557" s="54">
        <v>0</v>
      </c>
      <c r="AI557" s="54">
        <v>0</v>
      </c>
      <c r="AJ557" s="54">
        <v>0</v>
      </c>
      <c r="AK557" s="54">
        <v>0</v>
      </c>
      <c r="AL557" s="54">
        <v>0</v>
      </c>
      <c r="AM557" s="58">
        <f t="shared" si="54"/>
        <v>630</v>
      </c>
      <c r="AN557" s="54" t="str">
        <f>VLOOKUP(H557,'[2]最终 公布版'!$F:$AL,33,0)</f>
        <v>内科</v>
      </c>
      <c r="AO557" s="59">
        <f>SUMPRODUCT(($AN$4:$AN$1113=AN557)*($AM$4:$AM$1113&gt;AM557))+1</f>
        <v>173</v>
      </c>
      <c r="AP557" s="11">
        <f>COUNTIF(AN:AN,AN557)</f>
        <v>268</v>
      </c>
      <c r="AQ557" s="60">
        <f t="shared" si="49"/>
        <v>0.645522388059702</v>
      </c>
      <c r="AR557" s="11">
        <f t="shared" si="50"/>
        <v>0.75</v>
      </c>
      <c r="AS557" s="61">
        <v>1200</v>
      </c>
      <c r="AT557" s="62">
        <f>VLOOKUP(F557,[9]毕教同事分值收集!B:Y,24,0)</f>
        <v>21</v>
      </c>
      <c r="AU557" s="63">
        <f t="shared" si="51"/>
        <v>900</v>
      </c>
      <c r="AV557" s="63">
        <f t="shared" si="52"/>
        <v>900</v>
      </c>
      <c r="AW557" s="63">
        <v>0</v>
      </c>
      <c r="AX557" s="63">
        <f t="shared" si="53"/>
        <v>900</v>
      </c>
      <c r="AY557" s="65">
        <v>21</v>
      </c>
    </row>
    <row r="558" spans="1:51">
      <c r="A558" s="4"/>
      <c r="B558" s="4"/>
      <c r="C558" s="5" t="s">
        <v>157</v>
      </c>
      <c r="D558" s="6">
        <v>548</v>
      </c>
      <c r="E558" s="126" t="s">
        <v>726</v>
      </c>
      <c r="F558" s="8" t="str">
        <f>VLOOKUP(E558,[1]需科室上报名单!$A:$B,2,0)</f>
        <v>726L59</v>
      </c>
      <c r="G558" s="6" t="s">
        <v>104</v>
      </c>
      <c r="H558" s="126" t="s">
        <v>552</v>
      </c>
      <c r="I558" s="8" t="str">
        <f>VLOOKUP(F558,[3]需科室上报名单!$B:$F,5,0)</f>
        <v>2020年</v>
      </c>
      <c r="J558" s="35"/>
      <c r="K558" s="6" t="s">
        <v>106</v>
      </c>
      <c r="L558" s="6">
        <v>0</v>
      </c>
      <c r="M558" s="6">
        <v>0</v>
      </c>
      <c r="N558" s="6">
        <v>0</v>
      </c>
      <c r="O558" s="6">
        <v>160</v>
      </c>
      <c r="P558" s="30">
        <v>0</v>
      </c>
      <c r="Q558" s="48">
        <v>4</v>
      </c>
      <c r="R558" s="48">
        <v>1</v>
      </c>
      <c r="S558" s="30">
        <v>0</v>
      </c>
      <c r="T558" s="30">
        <v>0</v>
      </c>
      <c r="U558" s="43">
        <v>100</v>
      </c>
      <c r="V558" s="44">
        <f>VLOOKUP(F558,[9]毕教同事分值收集!B:X,23,0)</f>
        <v>100</v>
      </c>
      <c r="W558" s="49">
        <v>10</v>
      </c>
      <c r="X558" s="49">
        <v>40</v>
      </c>
      <c r="Y558" s="49">
        <v>30</v>
      </c>
      <c r="Z558" s="49">
        <v>0</v>
      </c>
      <c r="AA558" s="53">
        <v>0</v>
      </c>
      <c r="AB558" s="54">
        <f>VLOOKUP(F558,[9]毕教同事分值收集!B:R,17,0)</f>
        <v>100</v>
      </c>
      <c r="AC558" s="54">
        <f>VLOOKUP(F558,[9]毕教同事分值收集!B:T,19,0)</f>
        <v>150</v>
      </c>
      <c r="AD558" s="54">
        <f>VLOOKUP(F558,[9]毕教同事分值收集!B:V,21,0)</f>
        <v>0</v>
      </c>
      <c r="AE558" s="54">
        <f>VLOOKUP(F558,[9]毕教同事分值收集!B:Q,16,0)</f>
        <v>0</v>
      </c>
      <c r="AF558" s="54">
        <f>VLOOKUP(F558,[9]毕教同事分值收集!B:P,15,0)</f>
        <v>0</v>
      </c>
      <c r="AG558" s="54">
        <f>VLOOKUP(F558,[6]毕教同事分值收集!$B:$M,12,0)</f>
        <v>-60</v>
      </c>
      <c r="AH558" s="54">
        <v>0</v>
      </c>
      <c r="AI558" s="54">
        <v>0</v>
      </c>
      <c r="AJ558" s="54">
        <v>0</v>
      </c>
      <c r="AK558" s="54">
        <v>0</v>
      </c>
      <c r="AL558" s="54">
        <v>0</v>
      </c>
      <c r="AM558" s="58">
        <f t="shared" si="54"/>
        <v>630</v>
      </c>
      <c r="AN558" s="54" t="str">
        <f>VLOOKUP(H558,'[2]最终 公布版'!$F:$AL,33,0)</f>
        <v>内科</v>
      </c>
      <c r="AO558" s="59">
        <f>SUMPRODUCT(($AN$4:$AN$1113=AN558)*($AM$4:$AM$1113&gt;AM558))+1</f>
        <v>173</v>
      </c>
      <c r="AP558" s="11">
        <f>COUNTIF(AN:AN,AN558)</f>
        <v>268</v>
      </c>
      <c r="AQ558" s="60">
        <f t="shared" si="49"/>
        <v>0.645522388059702</v>
      </c>
      <c r="AR558" s="11">
        <f t="shared" si="50"/>
        <v>0.75</v>
      </c>
      <c r="AS558" s="61">
        <v>1200</v>
      </c>
      <c r="AT558" s="62">
        <f>VLOOKUP(F558,[9]毕教同事分值收集!B:Y,24,0)</f>
        <v>21</v>
      </c>
      <c r="AU558" s="63">
        <f t="shared" si="51"/>
        <v>900</v>
      </c>
      <c r="AV558" s="63">
        <f t="shared" si="52"/>
        <v>900</v>
      </c>
      <c r="AW558" s="63">
        <v>0</v>
      </c>
      <c r="AX558" s="63">
        <f t="shared" si="53"/>
        <v>900</v>
      </c>
      <c r="AY558" s="65">
        <v>21</v>
      </c>
    </row>
    <row r="559" spans="1:51">
      <c r="A559" s="4"/>
      <c r="B559" s="4"/>
      <c r="C559" s="5" t="s">
        <v>157</v>
      </c>
      <c r="D559" s="6">
        <v>549</v>
      </c>
      <c r="E559" s="20" t="s">
        <v>727</v>
      </c>
      <c r="F559" s="8" t="str">
        <f>VLOOKUP(E559,[1]需科室上报名单!$A:$B,2,0)</f>
        <v>7AK199</v>
      </c>
      <c r="G559" s="6" t="str">
        <f>VLOOKUP(F559,[3]需科室上报名单!$B:$I,8,0)</f>
        <v>规培研究生</v>
      </c>
      <c r="H559" s="20" t="s">
        <v>552</v>
      </c>
      <c r="I559" s="8" t="str">
        <f>VLOOKUP(F559,[3]需科室上报名单!$B:$F,5,0)</f>
        <v>2020年</v>
      </c>
      <c r="J559" s="135"/>
      <c r="K559" s="6" t="s">
        <v>106</v>
      </c>
      <c r="L559" s="6">
        <v>0</v>
      </c>
      <c r="M559" s="6">
        <v>0</v>
      </c>
      <c r="N559" s="6">
        <v>0</v>
      </c>
      <c r="O559" s="6">
        <v>160</v>
      </c>
      <c r="P559" s="30">
        <v>0</v>
      </c>
      <c r="Q559" s="48">
        <v>4</v>
      </c>
      <c r="R559" s="36">
        <v>0</v>
      </c>
      <c r="S559" s="30">
        <v>0</v>
      </c>
      <c r="T559" s="30">
        <v>0</v>
      </c>
      <c r="U559" s="43">
        <v>80</v>
      </c>
      <c r="V559" s="44">
        <f>VLOOKUP(F559,[9]毕教同事分值收集!B:X,23,0)</f>
        <v>100</v>
      </c>
      <c r="W559" s="49">
        <v>0</v>
      </c>
      <c r="X559" s="49">
        <v>0</v>
      </c>
      <c r="Y559" s="49">
        <v>0</v>
      </c>
      <c r="Z559" s="49">
        <v>0</v>
      </c>
      <c r="AA559" s="53">
        <v>0</v>
      </c>
      <c r="AB559" s="54">
        <f>VLOOKUP(F559,[9]毕教同事分值收集!B:R,17,0)</f>
        <v>100</v>
      </c>
      <c r="AC559" s="54">
        <f>VLOOKUP(F559,[9]毕教同事分值收集!B:T,19,0)</f>
        <v>150</v>
      </c>
      <c r="AD559" s="54">
        <f>VLOOKUP(F559,[9]毕教同事分值收集!B:V,21,0)</f>
        <v>100</v>
      </c>
      <c r="AE559" s="54">
        <f>VLOOKUP(F559,[9]毕教同事分值收集!B:Q,16,0)</f>
        <v>0</v>
      </c>
      <c r="AF559" s="54">
        <f>VLOOKUP(F559,[9]毕教同事分值收集!B:P,15,0)</f>
        <v>0</v>
      </c>
      <c r="AG559" s="54">
        <f>VLOOKUP(F559,[6]毕教同事分值收集!$B:$M,12,0)</f>
        <v>-60</v>
      </c>
      <c r="AH559" s="54">
        <v>0</v>
      </c>
      <c r="AI559" s="54">
        <v>0</v>
      </c>
      <c r="AJ559" s="54">
        <v>0</v>
      </c>
      <c r="AK559" s="54">
        <v>0</v>
      </c>
      <c r="AL559" s="54">
        <v>0</v>
      </c>
      <c r="AM559" s="58">
        <f t="shared" si="54"/>
        <v>630</v>
      </c>
      <c r="AN559" s="54" t="str">
        <f>VLOOKUP(H559,'[2]最终 公布版'!$F:$AL,33,0)</f>
        <v>内科</v>
      </c>
      <c r="AO559" s="59">
        <f>SUMPRODUCT(($AN$4:$AN$1113=AN559)*($AM$4:$AM$1113&gt;AM559))+1</f>
        <v>173</v>
      </c>
      <c r="AP559" s="11">
        <f>COUNTIF(AN:AN,AN559)</f>
        <v>268</v>
      </c>
      <c r="AQ559" s="60">
        <f t="shared" si="49"/>
        <v>0.645522388059702</v>
      </c>
      <c r="AR559" s="11">
        <f t="shared" si="50"/>
        <v>0.75</v>
      </c>
      <c r="AS559" s="61">
        <v>1200</v>
      </c>
      <c r="AT559" s="62">
        <f>VLOOKUP(F559,[9]毕教同事分值收集!B:Y,24,0)</f>
        <v>21</v>
      </c>
      <c r="AU559" s="63">
        <f t="shared" si="51"/>
        <v>900</v>
      </c>
      <c r="AV559" s="63">
        <f t="shared" si="52"/>
        <v>900</v>
      </c>
      <c r="AW559" s="63">
        <v>0</v>
      </c>
      <c r="AX559" s="63">
        <f t="shared" si="53"/>
        <v>900</v>
      </c>
      <c r="AY559" s="65">
        <v>21</v>
      </c>
    </row>
    <row r="560" spans="1:51">
      <c r="A560" s="4"/>
      <c r="B560" s="4"/>
      <c r="C560" s="5" t="s">
        <v>573</v>
      </c>
      <c r="D560" s="6">
        <v>559</v>
      </c>
      <c r="E560" s="19" t="s">
        <v>728</v>
      </c>
      <c r="F560" s="8" t="str">
        <f>VLOOKUP(E560,[1]需科室上报名单!$A:$B,2,0)</f>
        <v>7AO232</v>
      </c>
      <c r="G560" s="6" t="str">
        <f>VLOOKUP(F560,[3]需科室上报名单!$B:$I,8,0)</f>
        <v>规培研究生</v>
      </c>
      <c r="H560" s="19" t="s">
        <v>552</v>
      </c>
      <c r="I560" s="8" t="str">
        <f>VLOOKUP(F560,[3]需科室上报名单!$B:$F,5,0)</f>
        <v>2022年</v>
      </c>
      <c r="J560" s="29"/>
      <c r="K560" s="6" t="s">
        <v>106</v>
      </c>
      <c r="L560" s="6">
        <v>0</v>
      </c>
      <c r="M560" s="6">
        <v>0</v>
      </c>
      <c r="N560" s="6">
        <v>0</v>
      </c>
      <c r="O560" s="6">
        <v>160</v>
      </c>
      <c r="P560" s="30">
        <v>0</v>
      </c>
      <c r="Q560" s="30">
        <v>4</v>
      </c>
      <c r="R560" s="30">
        <v>4</v>
      </c>
      <c r="S560" s="30">
        <v>0</v>
      </c>
      <c r="T560" s="30">
        <v>0</v>
      </c>
      <c r="U560" s="43">
        <v>160</v>
      </c>
      <c r="V560" s="44">
        <f>VLOOKUP(F560,[9]毕教同事分值收集!B:X,23,0)</f>
        <v>100</v>
      </c>
      <c r="W560" s="44">
        <f>VLOOKUP(E560,[4]肿瘤内科!$B:$H,7,0)</f>
        <v>10</v>
      </c>
      <c r="X560" s="44">
        <f>VLOOKUP(E560,[4]肿瘤内科!$B:$J,9,0)</f>
        <v>40</v>
      </c>
      <c r="Y560" s="44">
        <f>VLOOKUP(E560,[4]肿瘤内科!$B:$F,3,0)</f>
        <v>90</v>
      </c>
      <c r="Z560" s="44">
        <f>VLOOKUP(E560,[4]肿瘤内科!$B:$F,5,0)</f>
        <v>60</v>
      </c>
      <c r="AA560" s="53">
        <v>0</v>
      </c>
      <c r="AB560" s="54">
        <f>VLOOKUP(F560,[9]毕教同事分值收集!B:R,17,0)</f>
        <v>0</v>
      </c>
      <c r="AC560" s="54">
        <f>VLOOKUP(F560,[9]毕教同事分值收集!B:T,19,0)</f>
        <v>0</v>
      </c>
      <c r="AD560" s="54">
        <f>VLOOKUP(F560,[9]毕教同事分值收集!B:V,21,0)</f>
        <v>0</v>
      </c>
      <c r="AE560" s="54">
        <f>VLOOKUP(F560,[9]毕教同事分值收集!B:Q,16,0)</f>
        <v>0</v>
      </c>
      <c r="AF560" s="54">
        <f>VLOOKUP(F560,[9]毕教同事分值收集!B:P,15,0)</f>
        <v>0</v>
      </c>
      <c r="AG560" s="54">
        <f>VLOOKUP(F560,[6]毕教同事分值收集!$B:$M,12,0)</f>
        <v>0</v>
      </c>
      <c r="AH560" s="54">
        <v>0</v>
      </c>
      <c r="AI560" s="54">
        <v>0</v>
      </c>
      <c r="AJ560" s="54">
        <v>0</v>
      </c>
      <c r="AK560" s="54">
        <v>0</v>
      </c>
      <c r="AL560" s="54">
        <v>0</v>
      </c>
      <c r="AM560" s="58">
        <f t="shared" si="54"/>
        <v>620</v>
      </c>
      <c r="AN560" s="54" t="str">
        <f>VLOOKUP(H560,'[2]最终 公布版'!$F:$AL,33,0)</f>
        <v>内科</v>
      </c>
      <c r="AO560" s="59">
        <f>SUMPRODUCT(($AN$4:$AN$1113=AN560)*($AM$4:$AM$1113&gt;AM560))+1</f>
        <v>177</v>
      </c>
      <c r="AP560" s="11">
        <f>COUNTIF(AN:AN,AN560)</f>
        <v>268</v>
      </c>
      <c r="AQ560" s="60">
        <f t="shared" si="49"/>
        <v>0.66044776119403</v>
      </c>
      <c r="AR560" s="11">
        <f t="shared" si="50"/>
        <v>0.75</v>
      </c>
      <c r="AS560" s="61">
        <v>1200</v>
      </c>
      <c r="AT560" s="62">
        <f>VLOOKUP(F560,[9]毕教同事分值收集!B:Y,24,0)</f>
        <v>21</v>
      </c>
      <c r="AU560" s="63">
        <f t="shared" si="51"/>
        <v>900</v>
      </c>
      <c r="AV560" s="63">
        <f t="shared" si="52"/>
        <v>900</v>
      </c>
      <c r="AW560" s="63">
        <v>0</v>
      </c>
      <c r="AX560" s="63">
        <f t="shared" si="53"/>
        <v>900</v>
      </c>
      <c r="AY560" s="65">
        <v>21</v>
      </c>
    </row>
    <row r="561" spans="1:51">
      <c r="A561" s="4"/>
      <c r="B561" s="4"/>
      <c r="C561" s="5" t="s">
        <v>110</v>
      </c>
      <c r="D561" s="6">
        <v>552</v>
      </c>
      <c r="E561" s="10" t="s">
        <v>729</v>
      </c>
      <c r="F561" s="8" t="str">
        <f>VLOOKUP(E561,[1]需科室上报名单!$A:$B,2,0)</f>
        <v>727L21</v>
      </c>
      <c r="G561" s="6" t="s">
        <v>104</v>
      </c>
      <c r="H561" s="8" t="str">
        <f>VLOOKUP(F561,[3]需科室上报名单!$B:$D,3,0)</f>
        <v>内科</v>
      </c>
      <c r="I561" s="8" t="str">
        <f>VLOOKUP(F561,[3]需科室上报名单!$B:$F,5,0)</f>
        <v>2020年</v>
      </c>
      <c r="J561" s="31"/>
      <c r="K561" s="6" t="s">
        <v>106</v>
      </c>
      <c r="L561" s="6">
        <v>0</v>
      </c>
      <c r="M561" s="6">
        <v>0</v>
      </c>
      <c r="N561" s="6">
        <v>0</v>
      </c>
      <c r="O561" s="6">
        <v>160</v>
      </c>
      <c r="P561" s="30">
        <v>0</v>
      </c>
      <c r="Q561" s="30">
        <v>8</v>
      </c>
      <c r="R561" s="30">
        <v>5</v>
      </c>
      <c r="S561" s="30">
        <v>1</v>
      </c>
      <c r="T561" s="30">
        <v>0</v>
      </c>
      <c r="U561" s="43">
        <v>285</v>
      </c>
      <c r="V561" s="44">
        <f>VLOOKUP(F561,[9]毕教同事分值收集!B:X,23,0)</f>
        <v>100</v>
      </c>
      <c r="W561" s="44">
        <v>0</v>
      </c>
      <c r="X561" s="44">
        <v>20</v>
      </c>
      <c r="Y561" s="44">
        <v>60</v>
      </c>
      <c r="Z561" s="44">
        <v>30</v>
      </c>
      <c r="AA561" s="53">
        <v>20</v>
      </c>
      <c r="AB561" s="54">
        <f>VLOOKUP(F561,[9]毕教同事分值收集!B:R,17,0)</f>
        <v>0</v>
      </c>
      <c r="AC561" s="54">
        <f>VLOOKUP(F561,[9]毕教同事分值收集!B:T,19,0)</f>
        <v>0</v>
      </c>
      <c r="AD561" s="54">
        <f>VLOOKUP(F561,[9]毕教同事分值收集!B:V,21,0)</f>
        <v>0</v>
      </c>
      <c r="AE561" s="54">
        <f>VLOOKUP(F561,[9]毕教同事分值收集!B:Q,16,0)</f>
        <v>0</v>
      </c>
      <c r="AF561" s="54">
        <f>VLOOKUP(F561,[9]毕教同事分值收集!B:P,15,0)</f>
        <v>0</v>
      </c>
      <c r="AG561" s="54">
        <f>VLOOKUP(F561,[6]毕教同事分值收集!$B:$M,12,0)</f>
        <v>-60</v>
      </c>
      <c r="AH561" s="54">
        <v>0</v>
      </c>
      <c r="AI561" s="54">
        <v>0</v>
      </c>
      <c r="AJ561" s="54">
        <v>0</v>
      </c>
      <c r="AK561" s="54">
        <v>0</v>
      </c>
      <c r="AL561" s="54">
        <v>0</v>
      </c>
      <c r="AM561" s="58">
        <f t="shared" si="54"/>
        <v>615</v>
      </c>
      <c r="AN561" s="54" t="str">
        <f>VLOOKUP(H561,'[2]最终 公布版'!$F:$AL,33,0)</f>
        <v>内科</v>
      </c>
      <c r="AO561" s="59">
        <f>SUMPRODUCT(($AN$4:$AN$1113=AN561)*($AM$4:$AM$1113&gt;AM561))+1</f>
        <v>178</v>
      </c>
      <c r="AP561" s="11">
        <f>COUNTIF(AN:AN,AN561)</f>
        <v>268</v>
      </c>
      <c r="AQ561" s="60">
        <f t="shared" si="49"/>
        <v>0.664179104477612</v>
      </c>
      <c r="AR561" s="11">
        <f t="shared" si="50"/>
        <v>0.75</v>
      </c>
      <c r="AS561" s="61">
        <v>1200</v>
      </c>
      <c r="AT561" s="62">
        <f>VLOOKUP(F561,[9]毕教同事分值收集!B:Y,24,0)</f>
        <v>21</v>
      </c>
      <c r="AU561" s="63">
        <f t="shared" si="51"/>
        <v>900</v>
      </c>
      <c r="AV561" s="63">
        <f t="shared" si="52"/>
        <v>900</v>
      </c>
      <c r="AW561" s="63">
        <v>0</v>
      </c>
      <c r="AX561" s="63">
        <f t="shared" si="53"/>
        <v>900</v>
      </c>
      <c r="AY561" s="65">
        <v>21</v>
      </c>
    </row>
    <row r="562" spans="1:51">
      <c r="A562" s="4"/>
      <c r="B562" s="4"/>
      <c r="C562" s="5" t="s">
        <v>102</v>
      </c>
      <c r="D562" s="6">
        <v>561</v>
      </c>
      <c r="E562" s="11" t="s">
        <v>730</v>
      </c>
      <c r="F562" s="8" t="str">
        <f>VLOOKUP(E562,[1]需科室上报名单!$A:$B,2,0)</f>
        <v>7AK224</v>
      </c>
      <c r="G562" s="6" t="str">
        <f>VLOOKUP(F562,[3]需科室上报名单!$B:$I,8,0)</f>
        <v>规培研究生</v>
      </c>
      <c r="H562" s="11" t="s">
        <v>552</v>
      </c>
      <c r="I562" s="8" t="str">
        <f>VLOOKUP(F562,[3]需科室上报名单!$B:$F,5,0)</f>
        <v>2020年</v>
      </c>
      <c r="J562" s="29"/>
      <c r="K562" s="6" t="s">
        <v>106</v>
      </c>
      <c r="L562" s="6">
        <v>0</v>
      </c>
      <c r="M562" s="6">
        <v>0</v>
      </c>
      <c r="N562" s="6">
        <v>0</v>
      </c>
      <c r="O562" s="6">
        <v>80</v>
      </c>
      <c r="P562" s="30">
        <v>0</v>
      </c>
      <c r="Q562" s="36">
        <v>0</v>
      </c>
      <c r="R562" s="36">
        <v>0</v>
      </c>
      <c r="S562" s="30">
        <v>0</v>
      </c>
      <c r="T562" s="30">
        <v>0</v>
      </c>
      <c r="U562" s="43">
        <v>0</v>
      </c>
      <c r="V562" s="44">
        <f>VLOOKUP(F562,[9]毕教同事分值收集!B:X,23,0)</f>
        <v>92.8571428571429</v>
      </c>
      <c r="W562" s="44">
        <v>10</v>
      </c>
      <c r="X562" s="44">
        <v>80</v>
      </c>
      <c r="Y562" s="44">
        <v>0</v>
      </c>
      <c r="Z562" s="44">
        <v>0</v>
      </c>
      <c r="AA562" s="53">
        <v>0</v>
      </c>
      <c r="AB562" s="54">
        <f>VLOOKUP(F562,[9]毕教同事分值收集!B:R,17,0)</f>
        <v>100</v>
      </c>
      <c r="AC562" s="54">
        <f>VLOOKUP(F562,[9]毕教同事分值收集!B:T,19,0)</f>
        <v>150</v>
      </c>
      <c r="AD562" s="54">
        <f>VLOOKUP(F562,[9]毕教同事分值收集!B:V,21,0)</f>
        <v>100</v>
      </c>
      <c r="AE562" s="54">
        <f>VLOOKUP(F562,[9]毕教同事分值收集!B:Q,16,0)</f>
        <v>0</v>
      </c>
      <c r="AF562" s="54">
        <f>VLOOKUP(F562,[9]毕教同事分值收集!B:P,15,0)</f>
        <v>0</v>
      </c>
      <c r="AG562" s="54">
        <f>VLOOKUP(F562,[6]毕教同事分值收集!$B:$M,12,0)</f>
        <v>0</v>
      </c>
      <c r="AH562" s="54">
        <v>0</v>
      </c>
      <c r="AI562" s="54">
        <v>0</v>
      </c>
      <c r="AJ562" s="54">
        <v>0</v>
      </c>
      <c r="AK562" s="54">
        <v>0</v>
      </c>
      <c r="AL562" s="54">
        <v>0</v>
      </c>
      <c r="AM562" s="58">
        <f t="shared" si="54"/>
        <v>612.857142857143</v>
      </c>
      <c r="AN562" s="54" t="str">
        <f>VLOOKUP(H562,'[2]最终 公布版'!$F:$AL,33,0)</f>
        <v>内科</v>
      </c>
      <c r="AO562" s="59">
        <f>SUMPRODUCT(($AN$4:$AN$1113=AN562)*($AM$4:$AM$1113&gt;AM562))+1</f>
        <v>179</v>
      </c>
      <c r="AP562" s="11">
        <f>COUNTIF(AN:AN,AN562)</f>
        <v>268</v>
      </c>
      <c r="AQ562" s="60">
        <f t="shared" si="49"/>
        <v>0.667910447761194</v>
      </c>
      <c r="AR562" s="11">
        <f t="shared" si="50"/>
        <v>0.75</v>
      </c>
      <c r="AS562" s="61">
        <v>1200</v>
      </c>
      <c r="AT562" s="62">
        <f>VLOOKUP(F562,[9]毕教同事分值收集!B:Y,24,0)</f>
        <v>19.5</v>
      </c>
      <c r="AU562" s="63">
        <f t="shared" si="51"/>
        <v>835.714285714286</v>
      </c>
      <c r="AV562" s="63">
        <f t="shared" si="52"/>
        <v>836</v>
      </c>
      <c r="AW562" s="63">
        <v>0</v>
      </c>
      <c r="AX562" s="63">
        <f t="shared" si="53"/>
        <v>836</v>
      </c>
      <c r="AY562" s="65">
        <v>21</v>
      </c>
    </row>
    <row r="563" spans="1:51">
      <c r="A563" s="4"/>
      <c r="B563" s="4"/>
      <c r="C563" s="5" t="s">
        <v>571</v>
      </c>
      <c r="D563" s="6">
        <v>554</v>
      </c>
      <c r="E563" s="101" t="s">
        <v>731</v>
      </c>
      <c r="F563" s="8" t="str">
        <f>VLOOKUP(E563,[1]需科室上报名单!$A:$B,2,0)</f>
        <v>7AK184</v>
      </c>
      <c r="G563" s="6" t="str">
        <f>VLOOKUP(F563,[3]需科室上报名单!$B:$I,8,0)</f>
        <v>规培研究生</v>
      </c>
      <c r="H563" s="8" t="str">
        <f>VLOOKUP(F563,[3]需科室上报名单!$B:$D,3,0)</f>
        <v>内科</v>
      </c>
      <c r="I563" s="8" t="str">
        <f>VLOOKUP(F563,[3]需科室上报名单!$B:$F,5,0)</f>
        <v>2020年</v>
      </c>
      <c r="J563" s="31"/>
      <c r="K563" s="71" t="s">
        <v>106</v>
      </c>
      <c r="L563" s="36">
        <v>0</v>
      </c>
      <c r="M563" s="36">
        <v>0</v>
      </c>
      <c r="N563" s="36">
        <v>0</v>
      </c>
      <c r="O563" s="36">
        <v>160</v>
      </c>
      <c r="P563" s="36" t="s">
        <v>203</v>
      </c>
      <c r="Q563" s="36" t="s">
        <v>536</v>
      </c>
      <c r="R563" s="36" t="s">
        <v>203</v>
      </c>
      <c r="S563" s="36" t="s">
        <v>203</v>
      </c>
      <c r="T563" s="36" t="s">
        <v>203</v>
      </c>
      <c r="U563" s="75">
        <v>40</v>
      </c>
      <c r="V563" s="44">
        <f>VLOOKUP(F563,[9]毕教同事分值收集!B:X,23,0)</f>
        <v>100</v>
      </c>
      <c r="W563" s="76">
        <v>0</v>
      </c>
      <c r="X563" s="76">
        <v>20</v>
      </c>
      <c r="Y563" s="76">
        <v>0</v>
      </c>
      <c r="Z563" s="76">
        <v>0</v>
      </c>
      <c r="AA563" s="82">
        <v>0</v>
      </c>
      <c r="AB563" s="54">
        <f>VLOOKUP(F563,[9]毕教同事分值收集!B:R,17,0)</f>
        <v>100</v>
      </c>
      <c r="AC563" s="54">
        <f>VLOOKUP(F563,[9]毕教同事分值收集!B:T,19,0)</f>
        <v>150</v>
      </c>
      <c r="AD563" s="54">
        <f>VLOOKUP(F563,[9]毕教同事分值收集!B:V,21,0)</f>
        <v>100</v>
      </c>
      <c r="AE563" s="54">
        <f>VLOOKUP(F563,[9]毕教同事分值收集!B:Q,16,0)</f>
        <v>0</v>
      </c>
      <c r="AF563" s="54">
        <f>VLOOKUP(F563,[9]毕教同事分值收集!B:P,15,0)</f>
        <v>0</v>
      </c>
      <c r="AG563" s="54">
        <f>VLOOKUP(F563,[6]毕教同事分值收集!$B:$M,12,0)</f>
        <v>-60</v>
      </c>
      <c r="AH563" s="54">
        <v>0</v>
      </c>
      <c r="AI563" s="54">
        <v>0</v>
      </c>
      <c r="AJ563" s="54">
        <v>0</v>
      </c>
      <c r="AK563" s="54">
        <v>0</v>
      </c>
      <c r="AL563" s="54">
        <v>0</v>
      </c>
      <c r="AM563" s="58">
        <f t="shared" si="54"/>
        <v>610</v>
      </c>
      <c r="AN563" s="54" t="str">
        <f>VLOOKUP(H563,'[2]最终 公布版'!$F:$AL,33,0)</f>
        <v>内科</v>
      </c>
      <c r="AO563" s="59">
        <f>SUMPRODUCT(($AN$4:$AN$1113=AN563)*($AM$4:$AM$1113&gt;AM563))+1</f>
        <v>180</v>
      </c>
      <c r="AP563" s="11">
        <f>COUNTIF(AN:AN,AN563)</f>
        <v>268</v>
      </c>
      <c r="AQ563" s="60">
        <f t="shared" si="49"/>
        <v>0.671641791044776</v>
      </c>
      <c r="AR563" s="11">
        <f t="shared" si="50"/>
        <v>0.75</v>
      </c>
      <c r="AS563" s="61">
        <v>1200</v>
      </c>
      <c r="AT563" s="62">
        <f>VLOOKUP(F563,[9]毕教同事分值收集!B:Y,24,0)</f>
        <v>21</v>
      </c>
      <c r="AU563" s="63">
        <f t="shared" si="51"/>
        <v>900</v>
      </c>
      <c r="AV563" s="63">
        <f t="shared" si="52"/>
        <v>900</v>
      </c>
      <c r="AW563" s="63">
        <v>0</v>
      </c>
      <c r="AX563" s="63">
        <f t="shared" si="53"/>
        <v>900</v>
      </c>
      <c r="AY563" s="65">
        <v>21</v>
      </c>
    </row>
    <row r="564" spans="1:51">
      <c r="A564" s="4"/>
      <c r="B564" s="4"/>
      <c r="C564" s="5" t="s">
        <v>571</v>
      </c>
      <c r="D564" s="6">
        <v>556</v>
      </c>
      <c r="E564" s="101" t="s">
        <v>732</v>
      </c>
      <c r="F564" s="8" t="str">
        <f>VLOOKUP(E564,[1]需科室上报名单!$A:$B,2,0)</f>
        <v>727L86</v>
      </c>
      <c r="G564" s="6" t="s">
        <v>104</v>
      </c>
      <c r="H564" s="8" t="str">
        <f>VLOOKUP(F564,[3]需科室上报名单!$B:$D,3,0)</f>
        <v>内科</v>
      </c>
      <c r="I564" s="8" t="str">
        <f>VLOOKUP(F564,[3]需科室上报名单!$B:$F,5,0)</f>
        <v>2021年</v>
      </c>
      <c r="J564" s="31"/>
      <c r="K564" s="71" t="s">
        <v>106</v>
      </c>
      <c r="L564" s="36">
        <v>0</v>
      </c>
      <c r="M564" s="36">
        <v>0</v>
      </c>
      <c r="N564" s="36">
        <v>0</v>
      </c>
      <c r="O564" s="36">
        <v>160</v>
      </c>
      <c r="P564" s="36" t="s">
        <v>203</v>
      </c>
      <c r="Q564" s="36" t="s">
        <v>561</v>
      </c>
      <c r="R564" s="36" t="s">
        <v>203</v>
      </c>
      <c r="S564" s="36" t="s">
        <v>203</v>
      </c>
      <c r="T564" s="36" t="s">
        <v>203</v>
      </c>
      <c r="U564" s="75">
        <v>60</v>
      </c>
      <c r="V564" s="44">
        <f>VLOOKUP(F564,[9]毕教同事分值收集!B:X,23,0)</f>
        <v>100</v>
      </c>
      <c r="W564" s="76">
        <v>10</v>
      </c>
      <c r="X564" s="76">
        <v>40</v>
      </c>
      <c r="Y564" s="76">
        <v>60</v>
      </c>
      <c r="Z564" s="76">
        <v>90</v>
      </c>
      <c r="AA564" s="82">
        <v>40</v>
      </c>
      <c r="AB564" s="54">
        <f>VLOOKUP(F564,[9]毕教同事分值收集!B:R,17,0)</f>
        <v>100</v>
      </c>
      <c r="AC564" s="54">
        <f>VLOOKUP(F564,[9]毕教同事分值收集!B:T,19,0)</f>
        <v>0</v>
      </c>
      <c r="AD564" s="54">
        <f>VLOOKUP(F564,[9]毕教同事分值收集!B:V,21,0)</f>
        <v>0</v>
      </c>
      <c r="AE564" s="54">
        <f>VLOOKUP(F564,[9]毕教同事分值收集!B:Q,16,0)</f>
        <v>0</v>
      </c>
      <c r="AF564" s="54">
        <f>VLOOKUP(F564,[9]毕教同事分值收集!B:P,15,0)</f>
        <v>0</v>
      </c>
      <c r="AG564" s="54">
        <f>VLOOKUP(F564,[6]毕教同事分值收集!$B:$M,12,0)</f>
        <v>-60</v>
      </c>
      <c r="AH564" s="54">
        <v>0</v>
      </c>
      <c r="AI564" s="54">
        <v>0</v>
      </c>
      <c r="AJ564" s="54">
        <v>0</v>
      </c>
      <c r="AK564" s="54">
        <v>0</v>
      </c>
      <c r="AL564" s="54">
        <v>0</v>
      </c>
      <c r="AM564" s="58">
        <f t="shared" si="54"/>
        <v>600</v>
      </c>
      <c r="AN564" s="54" t="str">
        <f>VLOOKUP(H564,'[2]最终 公布版'!$F:$AL,33,0)</f>
        <v>内科</v>
      </c>
      <c r="AO564" s="59">
        <f>SUMPRODUCT(($AN$4:$AN$1113=AN564)*($AM$4:$AM$1113&gt;AM564))+1</f>
        <v>181</v>
      </c>
      <c r="AP564" s="11">
        <f>COUNTIF(AN:AN,AN564)</f>
        <v>268</v>
      </c>
      <c r="AQ564" s="60">
        <f t="shared" si="49"/>
        <v>0.675373134328358</v>
      </c>
      <c r="AR564" s="11">
        <f t="shared" si="50"/>
        <v>0.75</v>
      </c>
      <c r="AS564" s="61">
        <v>1200</v>
      </c>
      <c r="AT564" s="62">
        <f>VLOOKUP(F564,[9]毕教同事分值收集!B:Y,24,0)</f>
        <v>21</v>
      </c>
      <c r="AU564" s="63">
        <f t="shared" si="51"/>
        <v>900</v>
      </c>
      <c r="AV564" s="63">
        <f t="shared" si="52"/>
        <v>900</v>
      </c>
      <c r="AW564" s="63">
        <v>0</v>
      </c>
      <c r="AX564" s="63">
        <f t="shared" si="53"/>
        <v>900</v>
      </c>
      <c r="AY564" s="65">
        <v>21</v>
      </c>
    </row>
    <row r="565" spans="1:51">
      <c r="A565" s="4"/>
      <c r="B565" s="4"/>
      <c r="C565" s="5" t="s">
        <v>637</v>
      </c>
      <c r="D565" s="6">
        <v>557</v>
      </c>
      <c r="E565" s="15" t="s">
        <v>733</v>
      </c>
      <c r="F565" s="8" t="str">
        <f>VLOOKUP(E565,[1]需科室上报名单!$A:$B,2,0)</f>
        <v>7AK009</v>
      </c>
      <c r="G565" s="6" t="str">
        <f>VLOOKUP(F565,[3]需科室上报名单!$B:$I,8,0)</f>
        <v>规培研究生</v>
      </c>
      <c r="H565" s="8" t="str">
        <f>VLOOKUP(F565,[3]需科室上报名单!$B:$D,3,0)</f>
        <v>内科</v>
      </c>
      <c r="I565" s="8" t="str">
        <f>VLOOKUP(F565,[3]需科室上报名单!$B:$F,5,0)</f>
        <v>2020年</v>
      </c>
      <c r="J565" s="19"/>
      <c r="K565" s="128" t="s">
        <v>106</v>
      </c>
      <c r="L565" s="7" t="s">
        <v>408</v>
      </c>
      <c r="M565" s="6">
        <v>0</v>
      </c>
      <c r="N565" s="6">
        <v>0</v>
      </c>
      <c r="O565" s="30">
        <v>160</v>
      </c>
      <c r="P565" s="30">
        <v>0</v>
      </c>
      <c r="Q565" s="30">
        <v>2</v>
      </c>
      <c r="R565" s="30">
        <v>1</v>
      </c>
      <c r="S565" s="30">
        <v>0</v>
      </c>
      <c r="T565" s="30">
        <v>0</v>
      </c>
      <c r="U565" s="43">
        <v>60</v>
      </c>
      <c r="V565" s="44">
        <f>VLOOKUP(F565,[9]毕教同事分值收集!B:X,23,0)</f>
        <v>100</v>
      </c>
      <c r="W565" s="44">
        <v>10</v>
      </c>
      <c r="X565" s="44">
        <v>20</v>
      </c>
      <c r="Y565" s="44">
        <v>30</v>
      </c>
      <c r="Z565" s="44">
        <v>30</v>
      </c>
      <c r="AA565" s="53">
        <v>0</v>
      </c>
      <c r="AB565" s="54">
        <f>VLOOKUP(F565,[9]毕教同事分值收集!B:R,17,0)</f>
        <v>100</v>
      </c>
      <c r="AC565" s="54">
        <f>VLOOKUP(F565,[9]毕教同事分值收集!B:T,19,0)</f>
        <v>150</v>
      </c>
      <c r="AD565" s="54">
        <f>VLOOKUP(F565,[9]毕教同事分值收集!B:V,21,0)</f>
        <v>0</v>
      </c>
      <c r="AE565" s="54">
        <f>VLOOKUP(F565,[9]毕教同事分值收集!B:Q,16,0)</f>
        <v>0</v>
      </c>
      <c r="AF565" s="54">
        <f>VLOOKUP(F565,[9]毕教同事分值收集!B:P,15,0)</f>
        <v>0</v>
      </c>
      <c r="AG565" s="54">
        <f>VLOOKUP(F565,[6]毕教同事分值收集!$B:$M,12,0)</f>
        <v>-60</v>
      </c>
      <c r="AH565" s="54">
        <v>0</v>
      </c>
      <c r="AI565" s="54">
        <v>0</v>
      </c>
      <c r="AJ565" s="54">
        <v>0</v>
      </c>
      <c r="AK565" s="54">
        <v>0</v>
      </c>
      <c r="AL565" s="54">
        <v>0</v>
      </c>
      <c r="AM565" s="58">
        <f t="shared" si="54"/>
        <v>600</v>
      </c>
      <c r="AN565" s="54" t="str">
        <f>VLOOKUP(H565,'[2]最终 公布版'!$F:$AL,33,0)</f>
        <v>内科</v>
      </c>
      <c r="AO565" s="59">
        <f>SUMPRODUCT(($AN$4:$AN$1113=AN565)*($AM$4:$AM$1113&gt;AM565))+1</f>
        <v>181</v>
      </c>
      <c r="AP565" s="11">
        <f>COUNTIF(AN:AN,AN565)</f>
        <v>268</v>
      </c>
      <c r="AQ565" s="60">
        <f t="shared" si="49"/>
        <v>0.675373134328358</v>
      </c>
      <c r="AR565" s="11">
        <f t="shared" si="50"/>
        <v>0.75</v>
      </c>
      <c r="AS565" s="61">
        <v>1200</v>
      </c>
      <c r="AT565" s="62">
        <f>VLOOKUP(F565,[9]毕教同事分值收集!B:Y,24,0)</f>
        <v>21</v>
      </c>
      <c r="AU565" s="63">
        <f t="shared" si="51"/>
        <v>900</v>
      </c>
      <c r="AV565" s="63">
        <f t="shared" si="52"/>
        <v>900</v>
      </c>
      <c r="AW565" s="63">
        <v>0</v>
      </c>
      <c r="AX565" s="63">
        <f t="shared" si="53"/>
        <v>900</v>
      </c>
      <c r="AY565" s="65">
        <v>21</v>
      </c>
    </row>
    <row r="566" spans="1:51">
      <c r="A566" s="4"/>
      <c r="B566" s="4"/>
      <c r="C566" s="5" t="s">
        <v>573</v>
      </c>
      <c r="D566" s="6">
        <v>563</v>
      </c>
      <c r="E566" s="19" t="s">
        <v>734</v>
      </c>
      <c r="F566" s="8" t="str">
        <f>VLOOKUP(E566,[1]需科室上报名单!$A:$B,2,0)</f>
        <v>7AO219</v>
      </c>
      <c r="G566" s="6" t="str">
        <f>VLOOKUP(F566,[3]需科室上报名单!$B:$I,8,0)</f>
        <v>规培研究生</v>
      </c>
      <c r="H566" s="19" t="s">
        <v>552</v>
      </c>
      <c r="I566" s="8" t="str">
        <f>VLOOKUP(F566,[3]需科室上报名单!$B:$F,5,0)</f>
        <v>2022年</v>
      </c>
      <c r="J566" s="29"/>
      <c r="K566" s="6" t="s">
        <v>106</v>
      </c>
      <c r="L566" s="6">
        <v>0</v>
      </c>
      <c r="M566" s="6">
        <v>0</v>
      </c>
      <c r="N566" s="6">
        <v>0</v>
      </c>
      <c r="O566" s="6">
        <v>160</v>
      </c>
      <c r="P566" s="30">
        <v>0</v>
      </c>
      <c r="Q566" s="30">
        <v>5</v>
      </c>
      <c r="R566" s="30">
        <v>2</v>
      </c>
      <c r="S566" s="30">
        <v>0</v>
      </c>
      <c r="T566" s="30">
        <v>0</v>
      </c>
      <c r="U566" s="43">
        <v>140</v>
      </c>
      <c r="V566" s="44">
        <f>VLOOKUP(F566,[9]毕教同事分值收集!B:X,23,0)</f>
        <v>100</v>
      </c>
      <c r="W566" s="44">
        <f>VLOOKUP(E566,[4]肿瘤内科!$B:$H,7,0)</f>
        <v>10</v>
      </c>
      <c r="X566" s="44">
        <f>VLOOKUP(E566,[4]肿瘤内科!$B:$J,9,0)</f>
        <v>40</v>
      </c>
      <c r="Y566" s="44">
        <f>VLOOKUP(E566,[4]肿瘤内科!$B:$F,3,0)</f>
        <v>90</v>
      </c>
      <c r="Z566" s="44">
        <f>VLOOKUP(E566,[4]肿瘤内科!$B:$F,5,0)</f>
        <v>60</v>
      </c>
      <c r="AA566" s="53">
        <v>0</v>
      </c>
      <c r="AB566" s="54">
        <f>VLOOKUP(F566,[9]毕教同事分值收集!B:R,17,0)</f>
        <v>0</v>
      </c>
      <c r="AC566" s="54">
        <f>VLOOKUP(F566,[9]毕教同事分值收集!B:T,19,0)</f>
        <v>0</v>
      </c>
      <c r="AD566" s="54">
        <f>VLOOKUP(F566,[9]毕教同事分值收集!B:V,21,0)</f>
        <v>0</v>
      </c>
      <c r="AE566" s="54">
        <f>VLOOKUP(F566,[9]毕教同事分值收集!B:Q,16,0)</f>
        <v>0</v>
      </c>
      <c r="AF566" s="54">
        <f>VLOOKUP(F566,[9]毕教同事分值收集!B:P,15,0)</f>
        <v>0</v>
      </c>
      <c r="AG566" s="54">
        <f>VLOOKUP(F566,[6]毕教同事分值收集!$B:$M,12,0)</f>
        <v>0</v>
      </c>
      <c r="AH566" s="54">
        <v>0</v>
      </c>
      <c r="AI566" s="54">
        <v>0</v>
      </c>
      <c r="AJ566" s="54">
        <v>0</v>
      </c>
      <c r="AK566" s="54">
        <v>0</v>
      </c>
      <c r="AL566" s="54">
        <v>0</v>
      </c>
      <c r="AM566" s="58">
        <f t="shared" si="54"/>
        <v>600</v>
      </c>
      <c r="AN566" s="54" t="str">
        <f>VLOOKUP(H566,'[2]最终 公布版'!$F:$AL,33,0)</f>
        <v>内科</v>
      </c>
      <c r="AO566" s="59">
        <f>SUMPRODUCT(($AN$4:$AN$1113=AN566)*($AM$4:$AM$1113&gt;AM566))+1</f>
        <v>181</v>
      </c>
      <c r="AP566" s="11">
        <f>COUNTIF(AN:AN,AN566)</f>
        <v>268</v>
      </c>
      <c r="AQ566" s="60">
        <f t="shared" si="49"/>
        <v>0.675373134328358</v>
      </c>
      <c r="AR566" s="11">
        <f t="shared" si="50"/>
        <v>0.75</v>
      </c>
      <c r="AS566" s="61">
        <v>1200</v>
      </c>
      <c r="AT566" s="62">
        <f>VLOOKUP(F566,[9]毕教同事分值收集!B:Y,24,0)</f>
        <v>21</v>
      </c>
      <c r="AU566" s="63">
        <f t="shared" si="51"/>
        <v>900</v>
      </c>
      <c r="AV566" s="63">
        <f t="shared" si="52"/>
        <v>900</v>
      </c>
      <c r="AW566" s="63">
        <v>0</v>
      </c>
      <c r="AX566" s="63">
        <f t="shared" si="53"/>
        <v>900</v>
      </c>
      <c r="AY566" s="65">
        <v>21</v>
      </c>
    </row>
    <row r="567" spans="1:51">
      <c r="A567" s="4"/>
      <c r="B567" s="4"/>
      <c r="C567" s="5" t="s">
        <v>571</v>
      </c>
      <c r="D567" s="6">
        <v>566</v>
      </c>
      <c r="E567" s="101" t="s">
        <v>735</v>
      </c>
      <c r="F567" s="8" t="str">
        <f>VLOOKUP(E567,[1]需科室上报名单!$A:$B,2,0)</f>
        <v>7AO015</v>
      </c>
      <c r="G567" s="6" t="str">
        <f>VLOOKUP(F567,[3]需科室上报名单!$B:$I,8,0)</f>
        <v>规培研究生</v>
      </c>
      <c r="H567" s="8" t="str">
        <f>VLOOKUP(F567,[3]需科室上报名单!$B:$D,3,0)</f>
        <v>内科</v>
      </c>
      <c r="I567" s="8" t="str">
        <f>VLOOKUP(F567,[3]需科室上报名单!$B:$F,5,0)</f>
        <v>2022年</v>
      </c>
      <c r="J567" s="31"/>
      <c r="K567" s="71" t="s">
        <v>106</v>
      </c>
      <c r="L567" s="36">
        <v>0</v>
      </c>
      <c r="M567" s="36">
        <v>0</v>
      </c>
      <c r="N567" s="36">
        <v>0</v>
      </c>
      <c r="O567" s="36">
        <v>160</v>
      </c>
      <c r="P567" s="36" t="s">
        <v>203</v>
      </c>
      <c r="Q567" s="36" t="s">
        <v>547</v>
      </c>
      <c r="R567" s="36" t="s">
        <v>536</v>
      </c>
      <c r="S567" s="36" t="s">
        <v>203</v>
      </c>
      <c r="T567" s="36" t="s">
        <v>203</v>
      </c>
      <c r="U567" s="75">
        <v>60</v>
      </c>
      <c r="V567" s="44">
        <f>VLOOKUP(F567,[9]毕教同事分值收集!B:X,23,0)</f>
        <v>100</v>
      </c>
      <c r="W567" s="76">
        <v>10</v>
      </c>
      <c r="X567" s="76">
        <v>60</v>
      </c>
      <c r="Y567" s="76">
        <v>30</v>
      </c>
      <c r="Z567" s="76">
        <v>90</v>
      </c>
      <c r="AA567" s="82">
        <v>40</v>
      </c>
      <c r="AB567" s="54">
        <f>VLOOKUP(F567,[9]毕教同事分值收集!B:R,17,0)</f>
        <v>0</v>
      </c>
      <c r="AC567" s="54">
        <f>VLOOKUP(F567,[9]毕教同事分值收集!B:T,19,0)</f>
        <v>0</v>
      </c>
      <c r="AD567" s="54">
        <f>VLOOKUP(F567,[9]毕教同事分值收集!B:V,21,0)</f>
        <v>0</v>
      </c>
      <c r="AE567" s="54">
        <f>VLOOKUP(F567,[9]毕教同事分值收集!B:Q,16,0)</f>
        <v>0</v>
      </c>
      <c r="AF567" s="54">
        <f>VLOOKUP(F567,[9]毕教同事分值收集!B:P,15,0)</f>
        <v>40</v>
      </c>
      <c r="AG567" s="54">
        <f>VLOOKUP(F567,[6]毕教同事分值收集!$B:$M,12,0)</f>
        <v>0</v>
      </c>
      <c r="AH567" s="54">
        <v>0</v>
      </c>
      <c r="AI567" s="54">
        <v>0</v>
      </c>
      <c r="AJ567" s="54">
        <v>0</v>
      </c>
      <c r="AK567" s="54">
        <v>0</v>
      </c>
      <c r="AL567" s="54">
        <v>0</v>
      </c>
      <c r="AM567" s="58">
        <f t="shared" si="54"/>
        <v>590</v>
      </c>
      <c r="AN567" s="54" t="str">
        <f>VLOOKUP(H567,'[2]最终 公布版'!$F:$AL,33,0)</f>
        <v>内科</v>
      </c>
      <c r="AO567" s="59">
        <f>SUMPRODUCT(($AN$4:$AN$1113=AN567)*($AM$4:$AM$1113&gt;AM567))+1</f>
        <v>184</v>
      </c>
      <c r="AP567" s="11">
        <f>COUNTIF(AN:AN,AN567)</f>
        <v>268</v>
      </c>
      <c r="AQ567" s="60">
        <f t="shared" si="49"/>
        <v>0.686567164179104</v>
      </c>
      <c r="AR567" s="11">
        <f t="shared" si="50"/>
        <v>0.75</v>
      </c>
      <c r="AS567" s="61">
        <v>1200</v>
      </c>
      <c r="AT567" s="62">
        <f>VLOOKUP(F567,[9]毕教同事分值收集!B:Y,24,0)</f>
        <v>21</v>
      </c>
      <c r="AU567" s="63">
        <f t="shared" si="51"/>
        <v>900</v>
      </c>
      <c r="AV567" s="63">
        <f t="shared" si="52"/>
        <v>900</v>
      </c>
      <c r="AW567" s="63">
        <v>0</v>
      </c>
      <c r="AX567" s="63">
        <f t="shared" si="53"/>
        <v>900</v>
      </c>
      <c r="AY567" s="65">
        <v>21</v>
      </c>
    </row>
    <row r="568" spans="1:51">
      <c r="A568" s="4"/>
      <c r="B568" s="4"/>
      <c r="C568" s="5" t="s">
        <v>580</v>
      </c>
      <c r="D568" s="6">
        <v>567</v>
      </c>
      <c r="E568" s="15" t="s">
        <v>736</v>
      </c>
      <c r="F568" s="8" t="str">
        <f>VLOOKUP(E568,[1]需科室上报名单!$A:$B,2,0)</f>
        <v>7AO032</v>
      </c>
      <c r="G568" s="6" t="str">
        <f>VLOOKUP(F568,[3]需科室上报名单!$B:$I,8,0)</f>
        <v>规培研究生</v>
      </c>
      <c r="H568" s="8" t="str">
        <f>VLOOKUP(F568,[3]需科室上报名单!$B:$D,3,0)</f>
        <v>内科</v>
      </c>
      <c r="I568" s="8" t="str">
        <f>VLOOKUP(F568,[3]需科室上报名单!$B:$F,5,0)</f>
        <v>2022年</v>
      </c>
      <c r="J568" s="31"/>
      <c r="K568" s="93" t="s">
        <v>106</v>
      </c>
      <c r="L568" s="86">
        <v>0</v>
      </c>
      <c r="M568" s="86">
        <v>0</v>
      </c>
      <c r="N568" s="86">
        <v>0</v>
      </c>
      <c r="O568" s="86">
        <v>160</v>
      </c>
      <c r="P568" s="30">
        <v>0</v>
      </c>
      <c r="Q568" s="30">
        <v>6</v>
      </c>
      <c r="R568" s="30">
        <v>2</v>
      </c>
      <c r="S568" s="30">
        <v>0</v>
      </c>
      <c r="T568" s="30">
        <v>0</v>
      </c>
      <c r="U568" s="43">
        <v>160</v>
      </c>
      <c r="V568" s="44">
        <f>VLOOKUP(F568,[9]毕教同事分值收集!B:X,23,0)</f>
        <v>100</v>
      </c>
      <c r="W568" s="44">
        <v>10</v>
      </c>
      <c r="X568" s="44">
        <v>40</v>
      </c>
      <c r="Y568" s="44">
        <v>60</v>
      </c>
      <c r="Z568" s="44">
        <v>60</v>
      </c>
      <c r="AA568" s="53">
        <v>0</v>
      </c>
      <c r="AB568" s="54">
        <f>VLOOKUP(F568,[9]毕教同事分值收集!B:R,17,0)</f>
        <v>0</v>
      </c>
      <c r="AC568" s="54">
        <f>VLOOKUP(F568,[9]毕教同事分值收集!B:T,19,0)</f>
        <v>0</v>
      </c>
      <c r="AD568" s="54">
        <f>VLOOKUP(F568,[9]毕教同事分值收集!B:V,21,0)</f>
        <v>0</v>
      </c>
      <c r="AE568" s="54">
        <f>VLOOKUP(F568,[9]毕教同事分值收集!B:Q,16,0)</f>
        <v>0</v>
      </c>
      <c r="AF568" s="54">
        <f>VLOOKUP(F568,[9]毕教同事分值收集!B:P,15,0)</f>
        <v>0</v>
      </c>
      <c r="AG568" s="54">
        <f>VLOOKUP(F568,[6]毕教同事分值收集!$B:$M,12,0)</f>
        <v>0</v>
      </c>
      <c r="AH568" s="54">
        <v>0</v>
      </c>
      <c r="AI568" s="54">
        <v>0</v>
      </c>
      <c r="AJ568" s="54">
        <v>0</v>
      </c>
      <c r="AK568" s="54">
        <v>0</v>
      </c>
      <c r="AL568" s="54">
        <v>0</v>
      </c>
      <c r="AM568" s="58">
        <f t="shared" si="54"/>
        <v>590</v>
      </c>
      <c r="AN568" s="54" t="str">
        <f>VLOOKUP(H568,'[2]最终 公布版'!$F:$AL,33,0)</f>
        <v>内科</v>
      </c>
      <c r="AO568" s="59">
        <f>SUMPRODUCT(($AN$4:$AN$1113=AN568)*($AM$4:$AM$1113&gt;AM568))+1</f>
        <v>184</v>
      </c>
      <c r="AP568" s="11">
        <f>COUNTIF(AN:AN,AN568)</f>
        <v>268</v>
      </c>
      <c r="AQ568" s="60">
        <f t="shared" si="49"/>
        <v>0.686567164179104</v>
      </c>
      <c r="AR568" s="11">
        <f t="shared" si="50"/>
        <v>0.75</v>
      </c>
      <c r="AS568" s="61">
        <v>1200</v>
      </c>
      <c r="AT568" s="62">
        <f>VLOOKUP(F568,[9]毕教同事分值收集!B:Y,24,0)</f>
        <v>21</v>
      </c>
      <c r="AU568" s="63">
        <f t="shared" si="51"/>
        <v>900</v>
      </c>
      <c r="AV568" s="63">
        <f t="shared" si="52"/>
        <v>900</v>
      </c>
      <c r="AW568" s="63">
        <v>0</v>
      </c>
      <c r="AX568" s="63">
        <f t="shared" si="53"/>
        <v>900</v>
      </c>
      <c r="AY568" s="65">
        <v>21</v>
      </c>
    </row>
    <row r="569" spans="1:51">
      <c r="A569" s="4"/>
      <c r="B569" s="4"/>
      <c r="C569" s="5" t="s">
        <v>646</v>
      </c>
      <c r="D569" s="6">
        <v>569</v>
      </c>
      <c r="E569" s="11" t="s">
        <v>737</v>
      </c>
      <c r="F569" s="8" t="str">
        <f>VLOOKUP(E569,[1]需科室上报名单!$A:$B,2,0)</f>
        <v>7AM181</v>
      </c>
      <c r="G569" s="6" t="str">
        <f>VLOOKUP(F569,[3]需科室上报名单!$B:$I,8,0)</f>
        <v>规培研究生</v>
      </c>
      <c r="H569" s="8" t="str">
        <f>VLOOKUP(F569,[3]需科室上报名单!$B:$D,3,0)</f>
        <v>内科</v>
      </c>
      <c r="I569" s="8" t="str">
        <f>VLOOKUP(F569,[3]需科室上报名单!$B:$F,5,0)</f>
        <v>2021年</v>
      </c>
      <c r="J569" s="31"/>
      <c r="K569" s="6" t="s">
        <v>106</v>
      </c>
      <c r="L569" s="6">
        <v>0</v>
      </c>
      <c r="M569" s="6">
        <v>0</v>
      </c>
      <c r="N569" s="6">
        <v>0</v>
      </c>
      <c r="O569" s="6">
        <v>160</v>
      </c>
      <c r="P569" s="30">
        <v>0</v>
      </c>
      <c r="Q569" s="30">
        <v>2</v>
      </c>
      <c r="R569" s="30">
        <v>1</v>
      </c>
      <c r="S569" s="30">
        <v>0</v>
      </c>
      <c r="T569" s="30">
        <v>0</v>
      </c>
      <c r="U569" s="6">
        <v>60</v>
      </c>
      <c r="V569" s="44">
        <f>VLOOKUP(F569,[9]毕教同事分值收集!B:X,23,0)</f>
        <v>100</v>
      </c>
      <c r="W569" s="44">
        <v>10</v>
      </c>
      <c r="X569" s="44">
        <v>40</v>
      </c>
      <c r="Y569" s="44">
        <v>60</v>
      </c>
      <c r="Z569" s="44">
        <v>60</v>
      </c>
      <c r="AA569" s="53">
        <v>0</v>
      </c>
      <c r="AB569" s="54">
        <f>VLOOKUP(F569,[9]毕教同事分值收集!B:R,17,0)</f>
        <v>100</v>
      </c>
      <c r="AC569" s="54">
        <f>VLOOKUP(F569,[9]毕教同事分值收集!B:T,19,0)</f>
        <v>0</v>
      </c>
      <c r="AD569" s="54">
        <f>VLOOKUP(F569,[9]毕教同事分值收集!B:V,21,0)</f>
        <v>0</v>
      </c>
      <c r="AE569" s="54">
        <f>VLOOKUP(F569,[9]毕教同事分值收集!B:Q,16,0)</f>
        <v>0</v>
      </c>
      <c r="AF569" s="54">
        <f>VLOOKUP(F569,[9]毕教同事分值收集!B:P,15,0)</f>
        <v>0</v>
      </c>
      <c r="AG569" s="54">
        <f>VLOOKUP(F569,[6]毕教同事分值收集!$B:$M,12,0)</f>
        <v>0</v>
      </c>
      <c r="AH569" s="54">
        <v>0</v>
      </c>
      <c r="AI569" s="54">
        <v>0</v>
      </c>
      <c r="AJ569" s="54">
        <v>0</v>
      </c>
      <c r="AK569" s="54">
        <v>0</v>
      </c>
      <c r="AL569" s="54">
        <v>0</v>
      </c>
      <c r="AM569" s="58">
        <f t="shared" si="54"/>
        <v>590</v>
      </c>
      <c r="AN569" s="54" t="str">
        <f>VLOOKUP(H569,'[2]最终 公布版'!$F:$AL,33,0)</f>
        <v>内科</v>
      </c>
      <c r="AO569" s="59">
        <f>SUMPRODUCT(($AN$4:$AN$1113=AN569)*($AM$4:$AM$1113&gt;AM569))+1</f>
        <v>184</v>
      </c>
      <c r="AP569" s="11">
        <f>COUNTIF(AN:AN,AN569)</f>
        <v>268</v>
      </c>
      <c r="AQ569" s="60">
        <f t="shared" si="49"/>
        <v>0.686567164179104</v>
      </c>
      <c r="AR569" s="11">
        <f t="shared" si="50"/>
        <v>0.75</v>
      </c>
      <c r="AS569" s="61">
        <v>1200</v>
      </c>
      <c r="AT569" s="62">
        <f>VLOOKUP(F569,[9]毕教同事分值收集!B:Y,24,0)</f>
        <v>21</v>
      </c>
      <c r="AU569" s="63">
        <f t="shared" si="51"/>
        <v>900</v>
      </c>
      <c r="AV569" s="63">
        <f t="shared" si="52"/>
        <v>900</v>
      </c>
      <c r="AW569" s="63">
        <v>0</v>
      </c>
      <c r="AX569" s="63">
        <f t="shared" si="53"/>
        <v>900</v>
      </c>
      <c r="AY569" s="65">
        <v>21</v>
      </c>
    </row>
    <row r="570" spans="1:51">
      <c r="A570" s="4"/>
      <c r="B570" s="4"/>
      <c r="C570" s="5" t="s">
        <v>637</v>
      </c>
      <c r="D570" s="6">
        <v>570</v>
      </c>
      <c r="E570" s="19" t="s">
        <v>738</v>
      </c>
      <c r="F570" s="8" t="str">
        <f>VLOOKUP(E570,[1]需科室上报名单!$A:$B,2,0)</f>
        <v>7AO263</v>
      </c>
      <c r="G570" s="6" t="str">
        <f>VLOOKUP(F570,[3]需科室上报名单!$B:$I,8,0)</f>
        <v>规培研究生</v>
      </c>
      <c r="H570" s="8" t="str">
        <f>VLOOKUP(F570,[3]需科室上报名单!$B:$D,3,0)</f>
        <v>内科</v>
      </c>
      <c r="I570" s="8" t="str">
        <f>VLOOKUP(F570,[3]需科室上报名单!$B:$F,5,0)</f>
        <v>2022年</v>
      </c>
      <c r="J570" s="19"/>
      <c r="K570" s="128" t="s">
        <v>106</v>
      </c>
      <c r="L570" s="7" t="s">
        <v>408</v>
      </c>
      <c r="M570" s="6">
        <v>0</v>
      </c>
      <c r="N570" s="6">
        <v>0</v>
      </c>
      <c r="O570" s="30">
        <v>160</v>
      </c>
      <c r="P570" s="30">
        <v>0</v>
      </c>
      <c r="Q570" s="30">
        <v>2</v>
      </c>
      <c r="R570" s="30">
        <v>1</v>
      </c>
      <c r="S570" s="30">
        <v>0</v>
      </c>
      <c r="T570" s="30">
        <v>0</v>
      </c>
      <c r="U570" s="43">
        <v>60</v>
      </c>
      <c r="V570" s="44">
        <f>VLOOKUP(F570,[9]毕教同事分值收集!B:X,23,0)</f>
        <v>100</v>
      </c>
      <c r="W570" s="44">
        <v>10</v>
      </c>
      <c r="X570" s="44">
        <v>40</v>
      </c>
      <c r="Y570" s="44">
        <v>120</v>
      </c>
      <c r="Z570" s="44">
        <v>60</v>
      </c>
      <c r="AA570" s="53">
        <v>0</v>
      </c>
      <c r="AB570" s="54">
        <f>VLOOKUP(F570,[9]毕教同事分值收集!B:R,17,0)</f>
        <v>0</v>
      </c>
      <c r="AC570" s="54">
        <f>VLOOKUP(F570,[9]毕教同事分值收集!B:T,19,0)</f>
        <v>0</v>
      </c>
      <c r="AD570" s="54">
        <f>VLOOKUP(F570,[9]毕教同事分值收集!B:V,21,0)</f>
        <v>0</v>
      </c>
      <c r="AE570" s="54">
        <f>VLOOKUP(F570,[9]毕教同事分值收集!B:Q,16,0)</f>
        <v>0</v>
      </c>
      <c r="AF570" s="54">
        <f>VLOOKUP(F570,[9]毕教同事分值收集!B:P,15,0)</f>
        <v>40</v>
      </c>
      <c r="AG570" s="54">
        <f>VLOOKUP(F570,[6]毕教同事分值收集!$B:$M,12,0)</f>
        <v>0</v>
      </c>
      <c r="AH570" s="54">
        <v>0</v>
      </c>
      <c r="AI570" s="54">
        <v>0</v>
      </c>
      <c r="AJ570" s="54">
        <v>0</v>
      </c>
      <c r="AK570" s="54">
        <v>0</v>
      </c>
      <c r="AL570" s="54">
        <v>0</v>
      </c>
      <c r="AM570" s="58">
        <f t="shared" si="54"/>
        <v>590</v>
      </c>
      <c r="AN570" s="54" t="str">
        <f>VLOOKUP(H570,'[2]最终 公布版'!$F:$AL,33,0)</f>
        <v>内科</v>
      </c>
      <c r="AO570" s="59">
        <f>SUMPRODUCT(($AN$4:$AN$1113=AN570)*($AM$4:$AM$1113&gt;AM570))+1</f>
        <v>184</v>
      </c>
      <c r="AP570" s="11">
        <f>COUNTIF(AN:AN,AN570)</f>
        <v>268</v>
      </c>
      <c r="AQ570" s="60">
        <f t="shared" si="49"/>
        <v>0.686567164179104</v>
      </c>
      <c r="AR570" s="11">
        <f t="shared" si="50"/>
        <v>0.75</v>
      </c>
      <c r="AS570" s="61">
        <v>1200</v>
      </c>
      <c r="AT570" s="62">
        <f>VLOOKUP(F570,[9]毕教同事分值收集!B:Y,24,0)</f>
        <v>21</v>
      </c>
      <c r="AU570" s="63">
        <f t="shared" si="51"/>
        <v>900</v>
      </c>
      <c r="AV570" s="63">
        <f t="shared" si="52"/>
        <v>900</v>
      </c>
      <c r="AW570" s="63">
        <v>0</v>
      </c>
      <c r="AX570" s="63">
        <f t="shared" si="53"/>
        <v>900</v>
      </c>
      <c r="AY570" s="65">
        <v>21</v>
      </c>
    </row>
    <row r="571" spans="1:51">
      <c r="A571" s="4"/>
      <c r="B571" s="4"/>
      <c r="C571" s="5" t="s">
        <v>637</v>
      </c>
      <c r="D571" s="6">
        <v>574</v>
      </c>
      <c r="E571" s="15" t="s">
        <v>739</v>
      </c>
      <c r="F571" s="8" t="str">
        <f>VLOOKUP(E571,[1]需科室上报名单!$A:$B,2,0)</f>
        <v>7AO048</v>
      </c>
      <c r="G571" s="6" t="str">
        <f>VLOOKUP(F571,[3]需科室上报名单!$B:$I,8,0)</f>
        <v>规培研究生</v>
      </c>
      <c r="H571" s="8" t="str">
        <f>VLOOKUP(F571,[3]需科室上报名单!$B:$D,3,0)</f>
        <v>内科</v>
      </c>
      <c r="I571" s="8" t="str">
        <f>VLOOKUP(F571,[3]需科室上报名单!$B:$F,5,0)</f>
        <v>2022年</v>
      </c>
      <c r="J571" s="19"/>
      <c r="K571" s="128" t="s">
        <v>106</v>
      </c>
      <c r="L571" s="7" t="s">
        <v>408</v>
      </c>
      <c r="M571" s="6">
        <v>0</v>
      </c>
      <c r="N571" s="6">
        <v>0</v>
      </c>
      <c r="O571" s="30">
        <v>160</v>
      </c>
      <c r="P571" s="30">
        <v>0</v>
      </c>
      <c r="Q571" s="30">
        <v>2</v>
      </c>
      <c r="R571" s="30">
        <v>2</v>
      </c>
      <c r="S571" s="30">
        <v>0</v>
      </c>
      <c r="T571" s="30">
        <v>0</v>
      </c>
      <c r="U571" s="43">
        <v>80</v>
      </c>
      <c r="V571" s="44">
        <f>VLOOKUP(F571,[9]毕教同事分值收集!B:X,23,0)</f>
        <v>100</v>
      </c>
      <c r="W571" s="44">
        <v>10</v>
      </c>
      <c r="X571" s="44">
        <v>20</v>
      </c>
      <c r="Y571" s="44">
        <v>90</v>
      </c>
      <c r="Z571" s="44">
        <v>60</v>
      </c>
      <c r="AA571" s="53">
        <v>0</v>
      </c>
      <c r="AB571" s="54">
        <f>VLOOKUP(F571,[9]毕教同事分值收集!B:R,17,0)</f>
        <v>0</v>
      </c>
      <c r="AC571" s="54">
        <f>VLOOKUP(F571,[9]毕教同事分值收集!B:T,19,0)</f>
        <v>0</v>
      </c>
      <c r="AD571" s="54">
        <f>VLOOKUP(F571,[9]毕教同事分值收集!B:V,21,0)</f>
        <v>0</v>
      </c>
      <c r="AE571" s="54">
        <f>VLOOKUP(F571,[9]毕教同事分值收集!B:Q,16,0)</f>
        <v>0</v>
      </c>
      <c r="AF571" s="54">
        <f>VLOOKUP(F571,[9]毕教同事分值收集!B:P,15,0)</f>
        <v>60</v>
      </c>
      <c r="AG571" s="54">
        <f>VLOOKUP(F571,[6]毕教同事分值收集!$B:$M,12,0)</f>
        <v>0</v>
      </c>
      <c r="AH571" s="54">
        <v>0</v>
      </c>
      <c r="AI571" s="54">
        <v>0</v>
      </c>
      <c r="AJ571" s="54">
        <v>0</v>
      </c>
      <c r="AK571" s="54">
        <v>0</v>
      </c>
      <c r="AL571" s="54">
        <v>0</v>
      </c>
      <c r="AM571" s="58">
        <f t="shared" si="54"/>
        <v>580</v>
      </c>
      <c r="AN571" s="54" t="str">
        <f>VLOOKUP(H571,'[2]最终 公布版'!$F:$AL,33,0)</f>
        <v>内科</v>
      </c>
      <c r="AO571" s="59">
        <f>SUMPRODUCT(($AN$4:$AN$1113=AN571)*($AM$4:$AM$1113&gt;AM571))+1</f>
        <v>188</v>
      </c>
      <c r="AP571" s="11">
        <f>COUNTIF(AN:AN,AN571)</f>
        <v>268</v>
      </c>
      <c r="AQ571" s="60">
        <f t="shared" si="49"/>
        <v>0.701492537313433</v>
      </c>
      <c r="AR571" s="11">
        <f t="shared" si="50"/>
        <v>0.75</v>
      </c>
      <c r="AS571" s="61">
        <v>1200</v>
      </c>
      <c r="AT571" s="62">
        <f>VLOOKUP(F571,[9]毕教同事分值收集!B:Y,24,0)</f>
        <v>21</v>
      </c>
      <c r="AU571" s="63">
        <f t="shared" si="51"/>
        <v>900</v>
      </c>
      <c r="AV571" s="63">
        <f t="shared" si="52"/>
        <v>900</v>
      </c>
      <c r="AW571" s="63">
        <v>0</v>
      </c>
      <c r="AX571" s="63">
        <f t="shared" si="53"/>
        <v>900</v>
      </c>
      <c r="AY571" s="65">
        <v>21</v>
      </c>
    </row>
    <row r="572" spans="1:51">
      <c r="A572" s="4"/>
      <c r="B572" s="4"/>
      <c r="C572" s="5" t="s">
        <v>637</v>
      </c>
      <c r="D572" s="6">
        <v>565</v>
      </c>
      <c r="E572" s="19" t="s">
        <v>740</v>
      </c>
      <c r="F572" s="8" t="str">
        <f>VLOOKUP(E572,[1]需科室上报名单!$A:$B,2,0)</f>
        <v>7AO243</v>
      </c>
      <c r="G572" s="6" t="str">
        <f>VLOOKUP(F572,[3]需科室上报名单!$B:$I,8,0)</f>
        <v>规培研究生</v>
      </c>
      <c r="H572" s="8" t="str">
        <f>VLOOKUP(F572,[3]需科室上报名单!$B:$D,3,0)</f>
        <v>内科</v>
      </c>
      <c r="I572" s="8" t="str">
        <f>VLOOKUP(F572,[3]需科室上报名单!$B:$F,5,0)</f>
        <v>2022年</v>
      </c>
      <c r="J572" s="19"/>
      <c r="K572" s="128" t="s">
        <v>106</v>
      </c>
      <c r="L572" s="7" t="s">
        <v>408</v>
      </c>
      <c r="M572" s="6">
        <v>0</v>
      </c>
      <c r="N572" s="6">
        <v>0</v>
      </c>
      <c r="O572" s="30">
        <v>160</v>
      </c>
      <c r="P572" s="30">
        <v>0</v>
      </c>
      <c r="Q572" s="30">
        <v>1</v>
      </c>
      <c r="R572" s="30">
        <v>1</v>
      </c>
      <c r="S572" s="30">
        <v>1</v>
      </c>
      <c r="T572" s="30">
        <v>0</v>
      </c>
      <c r="U572" s="43">
        <v>65</v>
      </c>
      <c r="V572" s="44">
        <f>VLOOKUP(F572,[9]毕教同事分值收集!B:X,23,0)</f>
        <v>100</v>
      </c>
      <c r="W572" s="44">
        <v>10</v>
      </c>
      <c r="X572" s="44">
        <v>20</v>
      </c>
      <c r="Y572" s="44">
        <v>120</v>
      </c>
      <c r="Z572" s="44">
        <v>60</v>
      </c>
      <c r="AA572" s="53">
        <v>0</v>
      </c>
      <c r="AB572" s="54">
        <f>VLOOKUP(F572,[9]毕教同事分值收集!B:R,17,0)</f>
        <v>0</v>
      </c>
      <c r="AC572" s="54">
        <f>VLOOKUP(F572,[9]毕教同事分值收集!B:T,19,0)</f>
        <v>0</v>
      </c>
      <c r="AD572" s="54">
        <f>VLOOKUP(F572,[9]毕教同事分值收集!B:V,21,0)</f>
        <v>0</v>
      </c>
      <c r="AE572" s="54">
        <f>VLOOKUP(F572,[9]毕教同事分值收集!B:Q,16,0)</f>
        <v>0</v>
      </c>
      <c r="AF572" s="54">
        <f>VLOOKUP(F572,[9]毕教同事分值收集!B:P,15,0)</f>
        <v>60</v>
      </c>
      <c r="AG572" s="54">
        <f>VLOOKUP(F572,[6]毕教同事分值收集!$B:$M,12,0)</f>
        <v>-20</v>
      </c>
      <c r="AH572" s="54">
        <v>0</v>
      </c>
      <c r="AI572" s="54">
        <v>0</v>
      </c>
      <c r="AJ572" s="54">
        <v>0</v>
      </c>
      <c r="AK572" s="54">
        <v>0</v>
      </c>
      <c r="AL572" s="54">
        <v>0</v>
      </c>
      <c r="AM572" s="58">
        <f t="shared" si="54"/>
        <v>575</v>
      </c>
      <c r="AN572" s="54" t="str">
        <f>VLOOKUP(H572,'[2]最终 公布版'!$F:$AL,33,0)</f>
        <v>内科</v>
      </c>
      <c r="AO572" s="59">
        <f>SUMPRODUCT(($AN$4:$AN$1113=AN572)*($AM$4:$AM$1113&gt;AM572))+1</f>
        <v>189</v>
      </c>
      <c r="AP572" s="11">
        <f>COUNTIF(AN:AN,AN572)</f>
        <v>268</v>
      </c>
      <c r="AQ572" s="60">
        <f t="shared" si="49"/>
        <v>0.705223880597015</v>
      </c>
      <c r="AR572" s="11">
        <f t="shared" si="50"/>
        <v>0.75</v>
      </c>
      <c r="AS572" s="61">
        <v>1200</v>
      </c>
      <c r="AT572" s="62">
        <f>VLOOKUP(F572,[9]毕教同事分值收集!B:Y,24,0)</f>
        <v>21</v>
      </c>
      <c r="AU572" s="63">
        <f t="shared" si="51"/>
        <v>900</v>
      </c>
      <c r="AV572" s="63">
        <f t="shared" si="52"/>
        <v>900</v>
      </c>
      <c r="AW572" s="63">
        <v>0</v>
      </c>
      <c r="AX572" s="63">
        <f t="shared" si="53"/>
        <v>900</v>
      </c>
      <c r="AY572" s="65">
        <v>21</v>
      </c>
    </row>
    <row r="573" spans="1:51">
      <c r="A573" s="4"/>
      <c r="B573" s="4"/>
      <c r="C573" s="5" t="s">
        <v>157</v>
      </c>
      <c r="D573" s="6">
        <v>579</v>
      </c>
      <c r="E573" s="20" t="s">
        <v>741</v>
      </c>
      <c r="F573" s="8" t="str">
        <f>VLOOKUP(E573,[1]需科室上报名单!$A:$B,2,0)</f>
        <v>7AO239</v>
      </c>
      <c r="G573" s="6" t="str">
        <f>VLOOKUP(F573,[3]需科室上报名单!$B:$I,8,0)</f>
        <v>规培研究生</v>
      </c>
      <c r="H573" s="8" t="str">
        <f>VLOOKUP(F573,[3]需科室上报名单!$B:$D,3,0)</f>
        <v>内科</v>
      </c>
      <c r="I573" s="8" t="str">
        <f>VLOOKUP(F573,[3]需科室上报名单!$B:$F,5,0)</f>
        <v>2022年</v>
      </c>
      <c r="J573" s="35"/>
      <c r="K573" s="6" t="s">
        <v>106</v>
      </c>
      <c r="L573" s="6">
        <v>0</v>
      </c>
      <c r="M573" s="6">
        <v>0</v>
      </c>
      <c r="N573" s="6">
        <v>0</v>
      </c>
      <c r="O573" s="6">
        <v>160</v>
      </c>
      <c r="P573" s="30">
        <v>0</v>
      </c>
      <c r="Q573" s="30">
        <v>1</v>
      </c>
      <c r="R573" s="30">
        <v>1</v>
      </c>
      <c r="S573" s="30">
        <v>1</v>
      </c>
      <c r="T573" s="30">
        <v>1</v>
      </c>
      <c r="U573" s="43">
        <v>90</v>
      </c>
      <c r="V573" s="44">
        <f>VLOOKUP(F573,[9]毕教同事分值收集!B:X,23,0)</f>
        <v>100</v>
      </c>
      <c r="W573" s="49">
        <v>10</v>
      </c>
      <c r="X573" s="49">
        <v>60</v>
      </c>
      <c r="Y573" s="49">
        <v>60</v>
      </c>
      <c r="Z573" s="49">
        <v>30</v>
      </c>
      <c r="AA573" s="53">
        <v>0</v>
      </c>
      <c r="AB573" s="54">
        <f>VLOOKUP(F573,[9]毕教同事分值收集!B:R,17,0)</f>
        <v>0</v>
      </c>
      <c r="AC573" s="54">
        <f>VLOOKUP(F573,[9]毕教同事分值收集!B:T,19,0)</f>
        <v>0</v>
      </c>
      <c r="AD573" s="54">
        <f>VLOOKUP(F573,[9]毕教同事分值收集!B:V,21,0)</f>
        <v>0</v>
      </c>
      <c r="AE573" s="54">
        <f>VLOOKUP(F573,[9]毕教同事分值收集!B:Q,16,0)</f>
        <v>0</v>
      </c>
      <c r="AF573" s="54">
        <f>VLOOKUP(F573,[9]毕教同事分值收集!B:P,15,0)</f>
        <v>60</v>
      </c>
      <c r="AG573" s="54">
        <f>VLOOKUP(F573,[6]毕教同事分值收集!$B:$M,12,0)</f>
        <v>0</v>
      </c>
      <c r="AH573" s="54">
        <v>0</v>
      </c>
      <c r="AI573" s="54">
        <v>0</v>
      </c>
      <c r="AJ573" s="54">
        <v>0</v>
      </c>
      <c r="AK573" s="54">
        <v>0</v>
      </c>
      <c r="AL573" s="54">
        <v>0</v>
      </c>
      <c r="AM573" s="58">
        <f t="shared" si="54"/>
        <v>570</v>
      </c>
      <c r="AN573" s="54" t="str">
        <f>VLOOKUP(H573,'[2]最终 公布版'!$F:$AL,33,0)</f>
        <v>内科</v>
      </c>
      <c r="AO573" s="59">
        <f>SUMPRODUCT(($AN$4:$AN$1113=AN573)*($AM$4:$AM$1113&gt;AM573))+1</f>
        <v>190</v>
      </c>
      <c r="AP573" s="11">
        <f>COUNTIF(AN:AN,AN573)</f>
        <v>268</v>
      </c>
      <c r="AQ573" s="60">
        <f t="shared" si="49"/>
        <v>0.708955223880597</v>
      </c>
      <c r="AR573" s="11">
        <f t="shared" si="50"/>
        <v>0.75</v>
      </c>
      <c r="AS573" s="61">
        <v>1200</v>
      </c>
      <c r="AT573" s="62">
        <f>VLOOKUP(F573,[9]毕教同事分值收集!B:Y,24,0)</f>
        <v>21</v>
      </c>
      <c r="AU573" s="63">
        <f t="shared" si="51"/>
        <v>900</v>
      </c>
      <c r="AV573" s="63">
        <f t="shared" si="52"/>
        <v>900</v>
      </c>
      <c r="AW573" s="63">
        <v>0</v>
      </c>
      <c r="AX573" s="63">
        <f t="shared" si="53"/>
        <v>900</v>
      </c>
      <c r="AY573" s="65">
        <v>21</v>
      </c>
    </row>
    <row r="574" spans="1:51">
      <c r="A574" s="4" t="s">
        <v>366</v>
      </c>
      <c r="B574" s="4"/>
      <c r="C574" s="5" t="s">
        <v>318</v>
      </c>
      <c r="D574" s="6">
        <v>577</v>
      </c>
      <c r="E574" s="19" t="s">
        <v>742</v>
      </c>
      <c r="F574" s="8" t="str">
        <f>VLOOKUP(E574,[1]需科室上报名单!$A:$B,2,0)</f>
        <v>7AO238</v>
      </c>
      <c r="G574" s="6" t="str">
        <f>VLOOKUP(F574,[3]需科室上报名单!$B:$I,8,0)</f>
        <v>规培研究生</v>
      </c>
      <c r="H574" s="8" t="str">
        <f>VLOOKUP(F574,[3]需科室上报名单!$B:$D,3,0)</f>
        <v>内科</v>
      </c>
      <c r="I574" s="8" t="str">
        <f>VLOOKUP(F574,[3]需科室上报名单!$B:$F,5,0)</f>
        <v>2022年</v>
      </c>
      <c r="J574" s="31"/>
      <c r="K574" s="6" t="s">
        <v>106</v>
      </c>
      <c r="L574" s="6">
        <v>0</v>
      </c>
      <c r="M574" s="6">
        <v>0</v>
      </c>
      <c r="N574" s="6">
        <v>0</v>
      </c>
      <c r="O574" s="6">
        <v>160</v>
      </c>
      <c r="P574" s="30">
        <v>0</v>
      </c>
      <c r="Q574" s="101">
        <v>4</v>
      </c>
      <c r="R574" s="101">
        <v>2</v>
      </c>
      <c r="S574" s="101">
        <v>0</v>
      </c>
      <c r="T574" s="101">
        <v>0</v>
      </c>
      <c r="U574" s="43">
        <v>120</v>
      </c>
      <c r="V574" s="44">
        <f>VLOOKUP(F574,[9]毕教同事分值收集!B:X,23,0)</f>
        <v>100</v>
      </c>
      <c r="W574" s="44">
        <v>10</v>
      </c>
      <c r="X574" s="44">
        <v>40</v>
      </c>
      <c r="Y574" s="44">
        <v>60</v>
      </c>
      <c r="Z574" s="44">
        <v>60</v>
      </c>
      <c r="AA574" s="44">
        <v>20</v>
      </c>
      <c r="AB574" s="54">
        <f>VLOOKUP(F574,[9]毕教同事分值收集!B:R,17,0)</f>
        <v>0</v>
      </c>
      <c r="AC574" s="54">
        <f>VLOOKUP(F574,[9]毕教同事分值收集!B:T,19,0)</f>
        <v>0</v>
      </c>
      <c r="AD574" s="54">
        <f>VLOOKUP(F574,[9]毕教同事分值收集!B:V,21,0)</f>
        <v>0</v>
      </c>
      <c r="AE574" s="54">
        <f>VLOOKUP(F574,[9]毕教同事分值收集!B:Q,16,0)</f>
        <v>0</v>
      </c>
      <c r="AF574" s="54">
        <f>VLOOKUP(F574,[9]毕教同事分值收集!B:P,15,0)</f>
        <v>0</v>
      </c>
      <c r="AG574" s="54">
        <f>VLOOKUP(F574,'[8]0831修改'!$B:$M,12,0)</f>
        <v>0</v>
      </c>
      <c r="AH574" s="54">
        <v>0</v>
      </c>
      <c r="AI574" s="54">
        <v>0</v>
      </c>
      <c r="AJ574" s="54">
        <v>0</v>
      </c>
      <c r="AK574" s="54">
        <v>0</v>
      </c>
      <c r="AL574" s="54">
        <v>0</v>
      </c>
      <c r="AM574" s="58">
        <f t="shared" si="54"/>
        <v>570</v>
      </c>
      <c r="AN574" s="54" t="str">
        <f>VLOOKUP(H574,'[2]最终 公布版'!$F:$AL,33,0)</f>
        <v>内科</v>
      </c>
      <c r="AO574" s="59">
        <f>SUMPRODUCT(($AN$4:$AN$1113=AN574)*($AM$4:$AM$1113&gt;AM574))+1</f>
        <v>190</v>
      </c>
      <c r="AP574" s="11">
        <f>COUNTIF(AN:AN,AN574)</f>
        <v>268</v>
      </c>
      <c r="AQ574" s="60">
        <f t="shared" si="49"/>
        <v>0.708955223880597</v>
      </c>
      <c r="AR574" s="11">
        <f t="shared" si="50"/>
        <v>0.75</v>
      </c>
      <c r="AS574" s="61">
        <v>1200</v>
      </c>
      <c r="AT574" s="62">
        <f>VLOOKUP(F574,[9]毕教同事分值收集!B:Y,24,0)</f>
        <v>21</v>
      </c>
      <c r="AU574" s="63">
        <f t="shared" si="51"/>
        <v>900</v>
      </c>
      <c r="AV574" s="63">
        <f t="shared" si="52"/>
        <v>900</v>
      </c>
      <c r="AW574" s="63">
        <v>0</v>
      </c>
      <c r="AX574" s="63">
        <f t="shared" si="53"/>
        <v>900</v>
      </c>
      <c r="AY574" s="65">
        <v>21</v>
      </c>
    </row>
    <row r="575" spans="1:51">
      <c r="A575" s="4"/>
      <c r="B575" s="4"/>
      <c r="C575" s="5" t="s">
        <v>133</v>
      </c>
      <c r="D575" s="6">
        <v>560</v>
      </c>
      <c r="E575" s="6" t="s">
        <v>743</v>
      </c>
      <c r="F575" s="8" t="str">
        <f>VLOOKUP(E575,[1]需科室上报名单!$A:$B,2,0)</f>
        <v>727L87</v>
      </c>
      <c r="G575" s="6" t="s">
        <v>104</v>
      </c>
      <c r="H575" s="6" t="s">
        <v>552</v>
      </c>
      <c r="I575" s="8" t="str">
        <f>VLOOKUP(F575,[3]需科室上报名单!$B:$F,5,0)</f>
        <v>2021年</v>
      </c>
      <c r="J575" s="29"/>
      <c r="K575" s="6" t="s">
        <v>106</v>
      </c>
      <c r="L575" s="6">
        <v>0</v>
      </c>
      <c r="M575" s="6">
        <v>0</v>
      </c>
      <c r="N575" s="6">
        <v>0</v>
      </c>
      <c r="O575" s="6">
        <v>160</v>
      </c>
      <c r="P575" s="30">
        <v>0</v>
      </c>
      <c r="Q575" s="30">
        <v>6</v>
      </c>
      <c r="R575" s="30">
        <v>3</v>
      </c>
      <c r="S575" s="30">
        <v>0</v>
      </c>
      <c r="T575" s="30">
        <v>0</v>
      </c>
      <c r="U575" s="43">
        <v>180</v>
      </c>
      <c r="V575" s="44">
        <f>VLOOKUP(F575,[9]毕教同事分值收集!B:X,23,0)</f>
        <v>100</v>
      </c>
      <c r="W575" s="44">
        <v>10</v>
      </c>
      <c r="X575" s="44">
        <v>80</v>
      </c>
      <c r="Y575" s="44">
        <v>60</v>
      </c>
      <c r="Z575" s="44">
        <v>30</v>
      </c>
      <c r="AA575" s="53">
        <v>0</v>
      </c>
      <c r="AB575" s="54">
        <f>VLOOKUP(F575,[9]毕教同事分值收集!B:R,17,0)</f>
        <v>0</v>
      </c>
      <c r="AC575" s="54">
        <f>VLOOKUP(F575,[9]毕教同事分值收集!B:T,19,0)</f>
        <v>0</v>
      </c>
      <c r="AD575" s="54">
        <f>VLOOKUP(F575,[9]毕教同事分值收集!B:V,21,0)</f>
        <v>0</v>
      </c>
      <c r="AE575" s="54">
        <f>VLOOKUP(F575,[9]毕教同事分值收集!B:Q,16,0)</f>
        <v>0</v>
      </c>
      <c r="AF575" s="54">
        <f>VLOOKUP(F575,[9]毕教同事分值收集!B:P,15,0)</f>
        <v>0</v>
      </c>
      <c r="AG575" s="54">
        <f>VLOOKUP(F575,[6]毕教同事分值收集!$B:$M,12,0)</f>
        <v>-60</v>
      </c>
      <c r="AH575" s="54">
        <v>0</v>
      </c>
      <c r="AI575" s="54">
        <v>0</v>
      </c>
      <c r="AJ575" s="54">
        <v>0</v>
      </c>
      <c r="AK575" s="54">
        <v>0</v>
      </c>
      <c r="AL575" s="54">
        <v>0</v>
      </c>
      <c r="AM575" s="58">
        <f t="shared" si="54"/>
        <v>560</v>
      </c>
      <c r="AN575" s="54" t="str">
        <f>VLOOKUP(H575,'[2]最终 公布版'!$F:$AL,33,0)</f>
        <v>内科</v>
      </c>
      <c r="AO575" s="59">
        <f>SUMPRODUCT(($AN$4:$AN$1113=AN575)*($AM$4:$AM$1113&gt;AM575))+1</f>
        <v>192</v>
      </c>
      <c r="AP575" s="11">
        <f>COUNTIF(AN:AN,AN575)</f>
        <v>268</v>
      </c>
      <c r="AQ575" s="60">
        <f t="shared" si="49"/>
        <v>0.716417910447761</v>
      </c>
      <c r="AR575" s="11">
        <f t="shared" si="50"/>
        <v>0.75</v>
      </c>
      <c r="AS575" s="61">
        <v>1200</v>
      </c>
      <c r="AT575" s="62">
        <f>VLOOKUP(F575,[9]毕教同事分值收集!B:Y,24,0)</f>
        <v>21</v>
      </c>
      <c r="AU575" s="63">
        <f t="shared" si="51"/>
        <v>900</v>
      </c>
      <c r="AV575" s="63">
        <f t="shared" si="52"/>
        <v>900</v>
      </c>
      <c r="AW575" s="63">
        <v>0</v>
      </c>
      <c r="AX575" s="63">
        <f t="shared" si="53"/>
        <v>900</v>
      </c>
      <c r="AY575" s="65">
        <v>21</v>
      </c>
    </row>
    <row r="576" spans="1:51">
      <c r="A576" s="4"/>
      <c r="B576" s="4"/>
      <c r="C576" s="5" t="s">
        <v>571</v>
      </c>
      <c r="D576" s="6">
        <v>584</v>
      </c>
      <c r="E576" s="101" t="s">
        <v>744</v>
      </c>
      <c r="F576" s="8" t="str">
        <f>VLOOKUP(E576,[1]需科室上报名单!$A:$B,2,0)</f>
        <v>7AO240</v>
      </c>
      <c r="G576" s="6" t="str">
        <f>VLOOKUP(F576,[3]需科室上报名单!$B:$I,8,0)</f>
        <v>规培研究生</v>
      </c>
      <c r="H576" s="8" t="str">
        <f>VLOOKUP(F576,[3]需科室上报名单!$B:$D,3,0)</f>
        <v>内科</v>
      </c>
      <c r="I576" s="8" t="str">
        <f>VLOOKUP(F576,[3]需科室上报名单!$B:$F,5,0)</f>
        <v>2022年</v>
      </c>
      <c r="J576" s="31"/>
      <c r="K576" s="71" t="s">
        <v>106</v>
      </c>
      <c r="L576" s="36">
        <v>0</v>
      </c>
      <c r="M576" s="36">
        <v>0</v>
      </c>
      <c r="N576" s="36">
        <v>0</v>
      </c>
      <c r="O576" s="36">
        <v>160</v>
      </c>
      <c r="P576" s="36" t="s">
        <v>203</v>
      </c>
      <c r="Q576" s="36" t="s">
        <v>547</v>
      </c>
      <c r="R576" s="36" t="s">
        <v>203</v>
      </c>
      <c r="S576" s="36" t="s">
        <v>203</v>
      </c>
      <c r="T576" s="36" t="s">
        <v>547</v>
      </c>
      <c r="U576" s="75">
        <v>45</v>
      </c>
      <c r="V576" s="44">
        <f>VLOOKUP(F576,[9]毕教同事分值收集!B:X,23,0)</f>
        <v>100</v>
      </c>
      <c r="W576" s="76">
        <v>0</v>
      </c>
      <c r="X576" s="76">
        <v>60</v>
      </c>
      <c r="Y576" s="76">
        <v>60</v>
      </c>
      <c r="Z576" s="76">
        <v>90</v>
      </c>
      <c r="AA576" s="82">
        <v>40</v>
      </c>
      <c r="AB576" s="54">
        <f>VLOOKUP(F576,[9]毕教同事分值收集!B:R,17,0)</f>
        <v>0</v>
      </c>
      <c r="AC576" s="54">
        <f>VLOOKUP(F576,[9]毕教同事分值收集!B:T,19,0)</f>
        <v>0</v>
      </c>
      <c r="AD576" s="54">
        <f>VLOOKUP(F576,[9]毕教同事分值收集!B:V,21,0)</f>
        <v>0</v>
      </c>
      <c r="AE576" s="54">
        <f>VLOOKUP(F576,[9]毕教同事分值收集!B:Q,16,0)</f>
        <v>0</v>
      </c>
      <c r="AF576" s="54">
        <f>VLOOKUP(F576,[9]毕教同事分值收集!B:P,15,0)</f>
        <v>0</v>
      </c>
      <c r="AG576" s="54">
        <f>VLOOKUP(F576,[6]毕教同事分值收集!$B:$M,12,0)</f>
        <v>0</v>
      </c>
      <c r="AH576" s="54">
        <v>0</v>
      </c>
      <c r="AI576" s="54">
        <v>0</v>
      </c>
      <c r="AJ576" s="54">
        <v>0</v>
      </c>
      <c r="AK576" s="54">
        <v>0</v>
      </c>
      <c r="AL576" s="54">
        <v>0</v>
      </c>
      <c r="AM576" s="58">
        <f t="shared" si="54"/>
        <v>555</v>
      </c>
      <c r="AN576" s="54" t="str">
        <f>VLOOKUP(H576,'[2]最终 公布版'!$F:$AL,33,0)</f>
        <v>内科</v>
      </c>
      <c r="AO576" s="59">
        <f>SUMPRODUCT(($AN$4:$AN$1113=AN576)*($AM$4:$AM$1113&gt;AM576))+1</f>
        <v>193</v>
      </c>
      <c r="AP576" s="11">
        <f>COUNTIF(AN:AN,AN576)</f>
        <v>268</v>
      </c>
      <c r="AQ576" s="60">
        <f t="shared" si="49"/>
        <v>0.720149253731343</v>
      </c>
      <c r="AR576" s="11">
        <f t="shared" si="50"/>
        <v>0.75</v>
      </c>
      <c r="AS576" s="61">
        <v>1200</v>
      </c>
      <c r="AT576" s="62">
        <f>VLOOKUP(F576,[9]毕教同事分值收集!B:Y,24,0)</f>
        <v>21</v>
      </c>
      <c r="AU576" s="63">
        <f t="shared" si="51"/>
        <v>900</v>
      </c>
      <c r="AV576" s="63">
        <f t="shared" si="52"/>
        <v>900</v>
      </c>
      <c r="AW576" s="63">
        <v>0</v>
      </c>
      <c r="AX576" s="63">
        <f t="shared" si="53"/>
        <v>900</v>
      </c>
      <c r="AY576" s="65">
        <v>21</v>
      </c>
    </row>
    <row r="577" ht="16.5" spans="1:51">
      <c r="A577" s="4" t="s">
        <v>366</v>
      </c>
      <c r="B577" s="4"/>
      <c r="C577" s="5" t="s">
        <v>336</v>
      </c>
      <c r="D577" s="6">
        <v>583</v>
      </c>
      <c r="E577" s="106" t="s">
        <v>745</v>
      </c>
      <c r="F577" s="8" t="str">
        <f>VLOOKUP(E577,[1]需科室上报名单!$A:$B,2,0)</f>
        <v>7AO221</v>
      </c>
      <c r="G577" s="6" t="str">
        <f>VLOOKUP(F577,[3]需科室上报名单!$B:$I,8,0)</f>
        <v>规培研究生</v>
      </c>
      <c r="H577" s="8" t="str">
        <f>VLOOKUP(F577,[3]需科室上报名单!$B:$D,3,0)</f>
        <v>内科</v>
      </c>
      <c r="I577" s="8" t="str">
        <f>VLOOKUP(F577,[3]需科室上报名单!$B:$F,5,0)</f>
        <v>2022年</v>
      </c>
      <c r="J577" s="29"/>
      <c r="K577" s="6" t="s">
        <v>106</v>
      </c>
      <c r="L577" s="6">
        <v>0</v>
      </c>
      <c r="M577" s="6">
        <v>0</v>
      </c>
      <c r="N577" s="6">
        <v>0</v>
      </c>
      <c r="O577" s="6">
        <v>160</v>
      </c>
      <c r="P577" s="30">
        <v>0</v>
      </c>
      <c r="Q577" s="30">
        <v>3</v>
      </c>
      <c r="R577" s="30">
        <v>5</v>
      </c>
      <c r="S577" s="30">
        <v>0</v>
      </c>
      <c r="T577" s="30">
        <v>1</v>
      </c>
      <c r="U577" s="6">
        <v>185</v>
      </c>
      <c r="V577" s="44">
        <f>VLOOKUP(F577,[9]毕教同事分值收集!B:X,23,0)</f>
        <v>100</v>
      </c>
      <c r="W577" s="44">
        <v>10</v>
      </c>
      <c r="X577" s="44">
        <v>80</v>
      </c>
      <c r="Y577" s="44">
        <v>0</v>
      </c>
      <c r="Z577" s="44">
        <v>0</v>
      </c>
      <c r="AA577" s="53">
        <v>20</v>
      </c>
      <c r="AB577" s="54">
        <f>VLOOKUP(F577,[9]毕教同事分值收集!B:R,17,0)</f>
        <v>0</v>
      </c>
      <c r="AC577" s="54">
        <f>VLOOKUP(F577,[9]毕教同事分值收集!B:T,19,0)</f>
        <v>0</v>
      </c>
      <c r="AD577" s="54">
        <f>VLOOKUP(F577,[9]毕教同事分值收集!B:V,21,0)</f>
        <v>0</v>
      </c>
      <c r="AE577" s="54">
        <f>VLOOKUP(F577,[9]毕教同事分值收集!B:Q,16,0)</f>
        <v>0</v>
      </c>
      <c r="AF577" s="54">
        <f>VLOOKUP(F577,[9]毕教同事分值收集!B:P,15,0)</f>
        <v>0</v>
      </c>
      <c r="AG577" s="54">
        <f>VLOOKUP(F577,'[8]0831修改'!$B:$M,12,0)</f>
        <v>0</v>
      </c>
      <c r="AH577" s="54">
        <v>0</v>
      </c>
      <c r="AI577" s="54">
        <v>0</v>
      </c>
      <c r="AJ577" s="54">
        <v>0</v>
      </c>
      <c r="AK577" s="54">
        <v>0</v>
      </c>
      <c r="AL577" s="54">
        <v>0</v>
      </c>
      <c r="AM577" s="58">
        <f t="shared" si="54"/>
        <v>555</v>
      </c>
      <c r="AN577" s="54" t="str">
        <f>VLOOKUP(H577,'[2]最终 公布版'!$F:$AL,33,0)</f>
        <v>内科</v>
      </c>
      <c r="AO577" s="59">
        <f>SUMPRODUCT(($AN$4:$AN$1113=AN577)*($AM$4:$AM$1113&gt;AM577))+1</f>
        <v>193</v>
      </c>
      <c r="AP577" s="11">
        <f>COUNTIF(AN:AN,AN577)</f>
        <v>268</v>
      </c>
      <c r="AQ577" s="60">
        <f t="shared" si="49"/>
        <v>0.720149253731343</v>
      </c>
      <c r="AR577" s="11">
        <f t="shared" si="50"/>
        <v>0.75</v>
      </c>
      <c r="AS577" s="61">
        <v>1200</v>
      </c>
      <c r="AT577" s="62">
        <f>VLOOKUP(F577,[9]毕教同事分值收集!B:Y,24,0)</f>
        <v>21</v>
      </c>
      <c r="AU577" s="63">
        <f t="shared" si="51"/>
        <v>900</v>
      </c>
      <c r="AV577" s="63">
        <f t="shared" si="52"/>
        <v>900</v>
      </c>
      <c r="AW577" s="63">
        <v>0</v>
      </c>
      <c r="AX577" s="63">
        <f t="shared" si="53"/>
        <v>900</v>
      </c>
      <c r="AY577" s="65">
        <v>21</v>
      </c>
    </row>
    <row r="578" spans="1:51">
      <c r="A578" s="4"/>
      <c r="B578" s="4"/>
      <c r="C578" s="5" t="s">
        <v>637</v>
      </c>
      <c r="D578" s="6">
        <v>562</v>
      </c>
      <c r="E578" s="136" t="s">
        <v>746</v>
      </c>
      <c r="F578" s="8">
        <f>VLOOKUP(E578,[1]需科室上报名单!$A:$B,2,0)</f>
        <v>121117</v>
      </c>
      <c r="G578" s="6" t="s">
        <v>104</v>
      </c>
      <c r="H578" s="8" t="str">
        <f>VLOOKUP(F578,[3]需科室上报名单!$B:$D,3,0)</f>
        <v>内科</v>
      </c>
      <c r="I578" s="8" t="str">
        <f>VLOOKUP(F578,[3]需科室上报名单!$B:$F,5,0)</f>
        <v>2021年</v>
      </c>
      <c r="J578" s="134"/>
      <c r="K578" s="128" t="s">
        <v>106</v>
      </c>
      <c r="L578" s="7" t="s">
        <v>408</v>
      </c>
      <c r="M578" s="6">
        <v>0</v>
      </c>
      <c r="N578" s="6">
        <v>0</v>
      </c>
      <c r="O578" s="30">
        <v>160</v>
      </c>
      <c r="P578" s="30">
        <v>0</v>
      </c>
      <c r="Q578" s="30">
        <v>0</v>
      </c>
      <c r="R578" s="30">
        <v>0</v>
      </c>
      <c r="S578" s="30">
        <v>0</v>
      </c>
      <c r="T578" s="30">
        <v>0</v>
      </c>
      <c r="U578" s="43">
        <v>0</v>
      </c>
      <c r="V578" s="44">
        <f>VLOOKUP(F578,[9]毕教同事分值收集!B:X,23,0)</f>
        <v>100</v>
      </c>
      <c r="W578" s="44">
        <v>0</v>
      </c>
      <c r="X578" s="44">
        <v>0</v>
      </c>
      <c r="Y578" s="44">
        <v>0</v>
      </c>
      <c r="Z578" s="44">
        <v>0</v>
      </c>
      <c r="AA578" s="53">
        <v>0</v>
      </c>
      <c r="AB578" s="54">
        <f>VLOOKUP(F578,[9]毕教同事分值收集!B:R,17,0)</f>
        <v>100</v>
      </c>
      <c r="AC578" s="54">
        <f>VLOOKUP(F578,[9]毕教同事分值收集!B:T,19,0)</f>
        <v>150</v>
      </c>
      <c r="AD578" s="54">
        <f>VLOOKUP(F578,[9]毕教同事分值收集!B:V,21,0)</f>
        <v>100</v>
      </c>
      <c r="AE578" s="54">
        <f>VLOOKUP(F578,[9]毕教同事分值收集!B:Q,16,0)</f>
        <v>0</v>
      </c>
      <c r="AF578" s="54">
        <f>VLOOKUP(F578,[9]毕教同事分值收集!B:P,15,0)</f>
        <v>0</v>
      </c>
      <c r="AG578" s="54">
        <f>VLOOKUP(F578,[6]毕教同事分值收集!$B:$M,12,0)</f>
        <v>-60</v>
      </c>
      <c r="AH578" s="54">
        <v>0</v>
      </c>
      <c r="AI578" s="54">
        <v>0</v>
      </c>
      <c r="AJ578" s="54">
        <v>0</v>
      </c>
      <c r="AK578" s="54">
        <v>0</v>
      </c>
      <c r="AL578" s="54">
        <v>0</v>
      </c>
      <c r="AM578" s="58">
        <f t="shared" si="54"/>
        <v>550</v>
      </c>
      <c r="AN578" s="54" t="str">
        <f>VLOOKUP(H578,'[2]最终 公布版'!$F:$AL,33,0)</f>
        <v>内科</v>
      </c>
      <c r="AO578" s="59">
        <f>SUMPRODUCT(($AN$4:$AN$1113=AN578)*($AM$4:$AM$1113&gt;AM578))+1</f>
        <v>195</v>
      </c>
      <c r="AP578" s="11">
        <f>COUNTIF(AN:AN,AN578)</f>
        <v>268</v>
      </c>
      <c r="AQ578" s="60">
        <f t="shared" si="49"/>
        <v>0.727611940298508</v>
      </c>
      <c r="AR578" s="11">
        <f t="shared" si="50"/>
        <v>0.75</v>
      </c>
      <c r="AS578" s="61">
        <v>1200</v>
      </c>
      <c r="AT578" s="62">
        <f>VLOOKUP(F578,[9]毕教同事分值收集!B:Y,24,0)</f>
        <v>21</v>
      </c>
      <c r="AU578" s="63">
        <f t="shared" si="51"/>
        <v>900</v>
      </c>
      <c r="AV578" s="63">
        <f t="shared" si="52"/>
        <v>900</v>
      </c>
      <c r="AW578" s="63">
        <v>0</v>
      </c>
      <c r="AX578" s="63">
        <f t="shared" si="53"/>
        <v>900</v>
      </c>
      <c r="AY578" s="65">
        <v>21</v>
      </c>
    </row>
    <row r="579" spans="1:51">
      <c r="A579" s="4"/>
      <c r="B579" s="4"/>
      <c r="C579" s="5" t="s">
        <v>637</v>
      </c>
      <c r="D579" s="6">
        <v>578</v>
      </c>
      <c r="E579" s="19" t="s">
        <v>747</v>
      </c>
      <c r="F579" s="8" t="str">
        <f>VLOOKUP(E579,[1]需科室上报名单!$A:$B,2,0)</f>
        <v>7AO231</v>
      </c>
      <c r="G579" s="6" t="str">
        <f>VLOOKUP(F579,[3]需科室上报名单!$B:$I,8,0)</f>
        <v>规培研究生</v>
      </c>
      <c r="H579" s="8" t="str">
        <f>VLOOKUP(F579,[3]需科室上报名单!$B:$D,3,0)</f>
        <v>内科</v>
      </c>
      <c r="I579" s="8" t="str">
        <f>VLOOKUP(F579,[3]需科室上报名单!$B:$F,5,0)</f>
        <v>2022年</v>
      </c>
      <c r="J579" s="19"/>
      <c r="K579" s="128" t="s">
        <v>106</v>
      </c>
      <c r="L579" s="7" t="s">
        <v>408</v>
      </c>
      <c r="M579" s="6">
        <v>0</v>
      </c>
      <c r="N579" s="6">
        <v>0</v>
      </c>
      <c r="O579" s="30">
        <v>160</v>
      </c>
      <c r="P579" s="30">
        <v>0</v>
      </c>
      <c r="Q579" s="30">
        <v>2</v>
      </c>
      <c r="R579" s="30">
        <v>1</v>
      </c>
      <c r="S579" s="30">
        <v>0</v>
      </c>
      <c r="T579" s="30">
        <v>0</v>
      </c>
      <c r="U579" s="43">
        <v>60</v>
      </c>
      <c r="V579" s="44">
        <f>VLOOKUP(F579,[9]毕教同事分值收集!B:X,23,0)</f>
        <v>100</v>
      </c>
      <c r="W579" s="44">
        <v>10</v>
      </c>
      <c r="X579" s="44">
        <v>60</v>
      </c>
      <c r="Y579" s="44">
        <v>120</v>
      </c>
      <c r="Z579" s="44">
        <v>60</v>
      </c>
      <c r="AA579" s="53">
        <v>0</v>
      </c>
      <c r="AB579" s="54">
        <f>VLOOKUP(F579,[9]毕教同事分值收集!B:R,17,0)</f>
        <v>0</v>
      </c>
      <c r="AC579" s="54">
        <f>VLOOKUP(F579,[9]毕教同事分值收集!B:T,19,0)</f>
        <v>0</v>
      </c>
      <c r="AD579" s="54">
        <f>VLOOKUP(F579,[9]毕教同事分值收集!B:V,21,0)</f>
        <v>0</v>
      </c>
      <c r="AE579" s="54">
        <f>VLOOKUP(F579,[9]毕教同事分值收集!B:Q,16,0)</f>
        <v>0</v>
      </c>
      <c r="AF579" s="54">
        <f>VLOOKUP(F579,[9]毕教同事分值收集!B:P,15,0)</f>
        <v>0</v>
      </c>
      <c r="AG579" s="54">
        <f>VLOOKUP(F579,[6]毕教同事分值收集!$B:$M,12,0)</f>
        <v>-20</v>
      </c>
      <c r="AH579" s="54">
        <v>0</v>
      </c>
      <c r="AI579" s="54">
        <v>0</v>
      </c>
      <c r="AJ579" s="54">
        <v>0</v>
      </c>
      <c r="AK579" s="54">
        <v>0</v>
      </c>
      <c r="AL579" s="54">
        <v>0</v>
      </c>
      <c r="AM579" s="58">
        <f t="shared" si="54"/>
        <v>550</v>
      </c>
      <c r="AN579" s="54" t="str">
        <f>VLOOKUP(H579,'[2]最终 公布版'!$F:$AL,33,0)</f>
        <v>内科</v>
      </c>
      <c r="AO579" s="59">
        <f>SUMPRODUCT(($AN$4:$AN$1113=AN579)*($AM$4:$AM$1113&gt;AM579))+1</f>
        <v>195</v>
      </c>
      <c r="AP579" s="11">
        <f>COUNTIF(AN:AN,AN579)</f>
        <v>268</v>
      </c>
      <c r="AQ579" s="60">
        <f t="shared" si="49"/>
        <v>0.727611940298508</v>
      </c>
      <c r="AR579" s="11">
        <f t="shared" si="50"/>
        <v>0.75</v>
      </c>
      <c r="AS579" s="61">
        <v>1200</v>
      </c>
      <c r="AT579" s="62">
        <f>VLOOKUP(F579,[9]毕教同事分值收集!B:Y,24,0)</f>
        <v>21</v>
      </c>
      <c r="AU579" s="63">
        <f t="shared" si="51"/>
        <v>900</v>
      </c>
      <c r="AV579" s="63">
        <f t="shared" si="52"/>
        <v>900</v>
      </c>
      <c r="AW579" s="63">
        <v>0</v>
      </c>
      <c r="AX579" s="63">
        <f t="shared" si="53"/>
        <v>900</v>
      </c>
      <c r="AY579" s="65">
        <v>21</v>
      </c>
    </row>
    <row r="580" spans="1:51">
      <c r="A580" s="4"/>
      <c r="B580" s="4"/>
      <c r="C580" s="5" t="s">
        <v>580</v>
      </c>
      <c r="D580" s="6">
        <v>587</v>
      </c>
      <c r="E580" s="19" t="s">
        <v>748</v>
      </c>
      <c r="F580" s="8" t="str">
        <f>VLOOKUP(E580,[1]需科室上报名单!$A:$B,2,0)</f>
        <v>7AO248</v>
      </c>
      <c r="G580" s="6" t="str">
        <f>VLOOKUP(F580,[3]需科室上报名单!$B:$I,8,0)</f>
        <v>规培研究生</v>
      </c>
      <c r="H580" s="8" t="str">
        <f>VLOOKUP(F580,[3]需科室上报名单!$B:$D,3,0)</f>
        <v>内科</v>
      </c>
      <c r="I580" s="8" t="str">
        <f>VLOOKUP(F580,[3]需科室上报名单!$B:$F,5,0)</f>
        <v>2022年</v>
      </c>
      <c r="J580" s="31"/>
      <c r="K580" s="93" t="s">
        <v>106</v>
      </c>
      <c r="L580" s="86">
        <v>0</v>
      </c>
      <c r="M580" s="86">
        <v>0</v>
      </c>
      <c r="N580" s="86">
        <v>0</v>
      </c>
      <c r="O580" s="86">
        <v>160</v>
      </c>
      <c r="P580" s="30">
        <v>0</v>
      </c>
      <c r="Q580" s="30">
        <v>5</v>
      </c>
      <c r="R580" s="30">
        <v>0</v>
      </c>
      <c r="S580" s="30">
        <v>0</v>
      </c>
      <c r="T580" s="30">
        <v>0</v>
      </c>
      <c r="U580" s="43">
        <v>100</v>
      </c>
      <c r="V580" s="44">
        <f>VLOOKUP(F580,[9]毕教同事分值收集!B:X,23,0)</f>
        <v>100</v>
      </c>
      <c r="W580" s="44">
        <v>10</v>
      </c>
      <c r="X580" s="44">
        <v>40</v>
      </c>
      <c r="Y580" s="44">
        <v>60</v>
      </c>
      <c r="Z580" s="44">
        <v>60</v>
      </c>
      <c r="AA580" s="53">
        <v>0</v>
      </c>
      <c r="AB580" s="54">
        <f>VLOOKUP(F580,[9]毕教同事分值收集!B:R,17,0)</f>
        <v>0</v>
      </c>
      <c r="AC580" s="54">
        <f>VLOOKUP(F580,[9]毕教同事分值收集!B:T,19,0)</f>
        <v>0</v>
      </c>
      <c r="AD580" s="54">
        <f>VLOOKUP(F580,[9]毕教同事分值收集!B:V,21,0)</f>
        <v>0</v>
      </c>
      <c r="AE580" s="54">
        <f>VLOOKUP(F580,[9]毕教同事分值收集!B:Q,16,0)</f>
        <v>0</v>
      </c>
      <c r="AF580" s="54">
        <f>VLOOKUP(F580,[9]毕教同事分值收集!B:P,15,0)</f>
        <v>20</v>
      </c>
      <c r="AG580" s="54">
        <f>VLOOKUP(F580,[6]毕教同事分值收集!$B:$M,12,0)</f>
        <v>0</v>
      </c>
      <c r="AH580" s="54">
        <v>0</v>
      </c>
      <c r="AI580" s="54">
        <v>0</v>
      </c>
      <c r="AJ580" s="54">
        <v>0</v>
      </c>
      <c r="AK580" s="54">
        <v>0</v>
      </c>
      <c r="AL580" s="54">
        <v>0</v>
      </c>
      <c r="AM580" s="58">
        <f t="shared" si="54"/>
        <v>550</v>
      </c>
      <c r="AN580" s="54" t="str">
        <f>VLOOKUP(H580,'[2]最终 公布版'!$F:$AL,33,0)</f>
        <v>内科</v>
      </c>
      <c r="AO580" s="59">
        <f>SUMPRODUCT(($AN$4:$AN$1113=AN580)*($AM$4:$AM$1113&gt;AM580))+1</f>
        <v>195</v>
      </c>
      <c r="AP580" s="11">
        <f>COUNTIF(AN:AN,AN580)</f>
        <v>268</v>
      </c>
      <c r="AQ580" s="60">
        <f t="shared" si="49"/>
        <v>0.727611940298508</v>
      </c>
      <c r="AR580" s="11">
        <f t="shared" si="50"/>
        <v>0.75</v>
      </c>
      <c r="AS580" s="61">
        <v>1200</v>
      </c>
      <c r="AT580" s="62">
        <f>VLOOKUP(F580,[9]毕教同事分值收集!B:Y,24,0)</f>
        <v>21</v>
      </c>
      <c r="AU580" s="63">
        <f t="shared" si="51"/>
        <v>900</v>
      </c>
      <c r="AV580" s="63">
        <f t="shared" si="52"/>
        <v>900</v>
      </c>
      <c r="AW580" s="63">
        <v>0</v>
      </c>
      <c r="AX580" s="63">
        <f t="shared" si="53"/>
        <v>900</v>
      </c>
      <c r="AY580" s="65">
        <v>21</v>
      </c>
    </row>
    <row r="581" spans="1:51">
      <c r="A581" s="4"/>
      <c r="B581" s="4"/>
      <c r="C581" s="5" t="s">
        <v>157</v>
      </c>
      <c r="D581" s="6">
        <v>589</v>
      </c>
      <c r="E581" s="20" t="s">
        <v>749</v>
      </c>
      <c r="F581" s="8" t="str">
        <f>VLOOKUP(E581,[1]需科室上报名单!$A:$B,2,0)</f>
        <v>7AO227</v>
      </c>
      <c r="G581" s="6" t="str">
        <f>VLOOKUP(F581,[3]需科室上报名单!$B:$I,8,0)</f>
        <v>规培研究生</v>
      </c>
      <c r="H581" s="8" t="str">
        <f>VLOOKUP(F581,[3]需科室上报名单!$B:$D,3,0)</f>
        <v>内科</v>
      </c>
      <c r="I581" s="8" t="str">
        <f>VLOOKUP(F581,[3]需科室上报名单!$B:$F,5,0)</f>
        <v>2022年</v>
      </c>
      <c r="J581" s="35"/>
      <c r="K581" s="6" t="s">
        <v>106</v>
      </c>
      <c r="L581" s="6">
        <v>0</v>
      </c>
      <c r="M581" s="6">
        <v>0</v>
      </c>
      <c r="N581" s="6">
        <v>0</v>
      </c>
      <c r="O581" s="6">
        <v>160</v>
      </c>
      <c r="P581" s="30">
        <v>0</v>
      </c>
      <c r="Q581" s="48">
        <v>3</v>
      </c>
      <c r="R581" s="6">
        <v>2</v>
      </c>
      <c r="S581" s="30">
        <v>0</v>
      </c>
      <c r="T581" s="30">
        <v>0</v>
      </c>
      <c r="U581" s="43">
        <v>100</v>
      </c>
      <c r="V581" s="44">
        <f>VLOOKUP(F581,[9]毕教同事分值收集!B:X,23,0)</f>
        <v>100</v>
      </c>
      <c r="W581" s="49">
        <v>10</v>
      </c>
      <c r="X581" s="49">
        <v>60</v>
      </c>
      <c r="Y581" s="49">
        <v>60</v>
      </c>
      <c r="Z581" s="49">
        <v>60</v>
      </c>
      <c r="AA581" s="53">
        <v>0</v>
      </c>
      <c r="AB581" s="54">
        <f>VLOOKUP(F581,[9]毕教同事分值收集!B:R,17,0)</f>
        <v>0</v>
      </c>
      <c r="AC581" s="54">
        <f>VLOOKUP(F581,[9]毕教同事分值收集!B:T,19,0)</f>
        <v>0</v>
      </c>
      <c r="AD581" s="54">
        <f>VLOOKUP(F581,[9]毕教同事分值收集!B:V,21,0)</f>
        <v>0</v>
      </c>
      <c r="AE581" s="54">
        <f>VLOOKUP(F581,[9]毕教同事分值收集!B:Q,16,0)</f>
        <v>0</v>
      </c>
      <c r="AF581" s="54">
        <f>VLOOKUP(F581,[9]毕教同事分值收集!B:P,15,0)</f>
        <v>0</v>
      </c>
      <c r="AG581" s="54">
        <f>VLOOKUP(F581,[6]毕教同事分值收集!$B:$M,12,0)</f>
        <v>0</v>
      </c>
      <c r="AH581" s="54">
        <v>0</v>
      </c>
      <c r="AI581" s="54">
        <v>0</v>
      </c>
      <c r="AJ581" s="54">
        <v>0</v>
      </c>
      <c r="AK581" s="54">
        <v>0</v>
      </c>
      <c r="AL581" s="54">
        <v>0</v>
      </c>
      <c r="AM581" s="58">
        <f t="shared" si="54"/>
        <v>550</v>
      </c>
      <c r="AN581" s="54" t="str">
        <f>VLOOKUP(H581,'[2]最终 公布版'!$F:$AL,33,0)</f>
        <v>内科</v>
      </c>
      <c r="AO581" s="59">
        <f>SUMPRODUCT(($AN$4:$AN$1113=AN581)*($AM$4:$AM$1113&gt;AM581))+1</f>
        <v>195</v>
      </c>
      <c r="AP581" s="11">
        <f>COUNTIF(AN:AN,AN581)</f>
        <v>268</v>
      </c>
      <c r="AQ581" s="60">
        <f t="shared" si="49"/>
        <v>0.727611940298508</v>
      </c>
      <c r="AR581" s="11">
        <f t="shared" si="50"/>
        <v>0.75</v>
      </c>
      <c r="AS581" s="61">
        <v>1200</v>
      </c>
      <c r="AT581" s="62">
        <f>VLOOKUP(F581,[9]毕教同事分值收集!B:Y,24,0)</f>
        <v>21</v>
      </c>
      <c r="AU581" s="63">
        <f t="shared" si="51"/>
        <v>900</v>
      </c>
      <c r="AV581" s="63">
        <f t="shared" si="52"/>
        <v>900</v>
      </c>
      <c r="AW581" s="63">
        <v>0</v>
      </c>
      <c r="AX581" s="63">
        <f t="shared" si="53"/>
        <v>900</v>
      </c>
      <c r="AY581" s="65">
        <v>21</v>
      </c>
    </row>
    <row r="582" spans="1:51">
      <c r="A582" s="4"/>
      <c r="B582" s="4"/>
      <c r="C582" s="5" t="s">
        <v>318</v>
      </c>
      <c r="D582" s="6">
        <v>580</v>
      </c>
      <c r="E582" s="9" t="s">
        <v>750</v>
      </c>
      <c r="F582" s="8" t="str">
        <f>VLOOKUP(E582,[1]需科室上报名单!$A:$B,2,0)</f>
        <v>727L14</v>
      </c>
      <c r="G582" s="6" t="s">
        <v>104</v>
      </c>
      <c r="H582" s="8" t="str">
        <f>VLOOKUP(F582,[3]需科室上报名单!$B:$D,3,0)</f>
        <v>内科</v>
      </c>
      <c r="I582" s="8" t="str">
        <f>VLOOKUP(F582,[3]需科室上报名单!$B:$F,5,0)</f>
        <v>2020年</v>
      </c>
      <c r="J582" s="31"/>
      <c r="K582" s="6" t="s">
        <v>106</v>
      </c>
      <c r="L582" s="6">
        <v>0</v>
      </c>
      <c r="M582" s="6">
        <v>0</v>
      </c>
      <c r="N582" s="6">
        <v>0</v>
      </c>
      <c r="O582" s="6">
        <v>160</v>
      </c>
      <c r="P582" s="30">
        <v>0</v>
      </c>
      <c r="Q582" s="101">
        <v>4</v>
      </c>
      <c r="R582" s="101">
        <v>1</v>
      </c>
      <c r="S582" s="101">
        <v>0</v>
      </c>
      <c r="T582" s="101">
        <v>0</v>
      </c>
      <c r="U582" s="43">
        <v>100</v>
      </c>
      <c r="V582" s="44">
        <f>VLOOKUP(F582,[9]毕教同事分值收集!B:X,23,0)</f>
        <v>100</v>
      </c>
      <c r="W582" s="44">
        <v>10</v>
      </c>
      <c r="X582" s="44">
        <v>40</v>
      </c>
      <c r="Y582" s="44">
        <v>0</v>
      </c>
      <c r="Z582" s="44">
        <v>30</v>
      </c>
      <c r="AA582" s="44">
        <v>20</v>
      </c>
      <c r="AB582" s="54">
        <f>VLOOKUP(F582,[9]毕教同事分值收集!B:R,17,0)</f>
        <v>100</v>
      </c>
      <c r="AC582" s="54">
        <f>VLOOKUP(F582,[9]毕教同事分值收集!B:T,19,0)</f>
        <v>0</v>
      </c>
      <c r="AD582" s="54">
        <f>VLOOKUP(F582,[9]毕教同事分值收集!B:V,21,0)</f>
        <v>0</v>
      </c>
      <c r="AE582" s="54">
        <f>VLOOKUP(F582,[9]毕教同事分值收集!B:Q,16,0)</f>
        <v>0</v>
      </c>
      <c r="AF582" s="54">
        <f>VLOOKUP(F582,[9]毕教同事分值收集!B:P,15,0)</f>
        <v>0</v>
      </c>
      <c r="AG582" s="54">
        <f>VLOOKUP(F582,[6]毕教同事分值收集!$B:$M,12,0)</f>
        <v>-20</v>
      </c>
      <c r="AH582" s="54">
        <v>0</v>
      </c>
      <c r="AI582" s="54">
        <v>0</v>
      </c>
      <c r="AJ582" s="54">
        <v>0</v>
      </c>
      <c r="AK582" s="54">
        <v>0</v>
      </c>
      <c r="AL582" s="54">
        <v>0</v>
      </c>
      <c r="AM582" s="58">
        <f t="shared" si="54"/>
        <v>540</v>
      </c>
      <c r="AN582" s="54" t="str">
        <f>VLOOKUP(H582,'[2]最终 公布版'!$F:$AL,33,0)</f>
        <v>内科</v>
      </c>
      <c r="AO582" s="59">
        <f>SUMPRODUCT(($AN$4:$AN$1113=AN582)*($AM$4:$AM$1113&gt;AM582))+1</f>
        <v>199</v>
      </c>
      <c r="AP582" s="11">
        <f>COUNTIF(AN:AN,AN582)</f>
        <v>268</v>
      </c>
      <c r="AQ582" s="60">
        <f t="shared" ref="AQ582:AQ645" si="55">AO582/AP582</f>
        <v>0.742537313432836</v>
      </c>
      <c r="AR582" s="11">
        <f t="shared" ref="AR582:AR645" si="56">IF(AQ582&lt;=10%,1.5,(IF(AQ582&lt;=40%,1.25,IF(AQ582&lt;=60%,1,IF(AQ582&lt;90%,0.75,0.5)))))</f>
        <v>0.75</v>
      </c>
      <c r="AS582" s="61">
        <v>1200</v>
      </c>
      <c r="AT582" s="62">
        <f>VLOOKUP(F582,[9]毕教同事分值收集!B:Y,24,0)</f>
        <v>21</v>
      </c>
      <c r="AU582" s="63">
        <f t="shared" ref="AU582:AU645" si="57">AS582*AR582*(AT582/AY582)</f>
        <v>900</v>
      </c>
      <c r="AV582" s="63">
        <f t="shared" ref="AV582:AV645" si="58">ROUND(AU582,0)</f>
        <v>900</v>
      </c>
      <c r="AW582" s="63">
        <v>0</v>
      </c>
      <c r="AX582" s="63">
        <f t="shared" ref="AX582:AX645" si="59">AV582+AW582</f>
        <v>900</v>
      </c>
      <c r="AY582" s="65">
        <v>21</v>
      </c>
    </row>
    <row r="583" spans="1:51">
      <c r="A583" s="4"/>
      <c r="B583" s="4"/>
      <c r="C583" s="5" t="s">
        <v>571</v>
      </c>
      <c r="D583" s="6">
        <v>592</v>
      </c>
      <c r="E583" s="101" t="s">
        <v>751</v>
      </c>
      <c r="F583" s="8" t="str">
        <f>VLOOKUP(E583,[1]需科室上报名单!$A:$B,2,0)</f>
        <v>7AO216</v>
      </c>
      <c r="G583" s="6" t="str">
        <f>VLOOKUP(F583,[3]需科室上报名单!$B:$I,8,0)</f>
        <v>规培研究生</v>
      </c>
      <c r="H583" s="8" t="str">
        <f>VLOOKUP(F583,[3]需科室上报名单!$B:$D,3,0)</f>
        <v>内科</v>
      </c>
      <c r="I583" s="8" t="str">
        <f>VLOOKUP(F583,[3]需科室上报名单!$B:$F,5,0)</f>
        <v>2022年</v>
      </c>
      <c r="J583" s="31"/>
      <c r="K583" s="71" t="s">
        <v>106</v>
      </c>
      <c r="L583" s="36">
        <v>0</v>
      </c>
      <c r="M583" s="36">
        <v>0</v>
      </c>
      <c r="N583" s="36">
        <v>0</v>
      </c>
      <c r="O583" s="36">
        <v>160</v>
      </c>
      <c r="P583" s="36" t="s">
        <v>203</v>
      </c>
      <c r="Q583" s="36" t="s">
        <v>536</v>
      </c>
      <c r="R583" s="36" t="s">
        <v>203</v>
      </c>
      <c r="S583" s="36" t="s">
        <v>203</v>
      </c>
      <c r="T583" s="36" t="s">
        <v>203</v>
      </c>
      <c r="U583" s="75">
        <v>40</v>
      </c>
      <c r="V583" s="44">
        <f>VLOOKUP(F583,[9]毕教同事分值收集!B:X,23,0)</f>
        <v>100</v>
      </c>
      <c r="W583" s="76">
        <v>10</v>
      </c>
      <c r="X583" s="76">
        <v>40</v>
      </c>
      <c r="Y583" s="76">
        <v>60</v>
      </c>
      <c r="Z583" s="76">
        <v>90</v>
      </c>
      <c r="AA583" s="82">
        <v>20</v>
      </c>
      <c r="AB583" s="54">
        <f>VLOOKUP(F583,[9]毕教同事分值收集!B:R,17,0)</f>
        <v>0</v>
      </c>
      <c r="AC583" s="54">
        <f>VLOOKUP(F583,[9]毕教同事分值收集!B:T,19,0)</f>
        <v>0</v>
      </c>
      <c r="AD583" s="54">
        <f>VLOOKUP(F583,[9]毕教同事分值收集!B:V,21,0)</f>
        <v>0</v>
      </c>
      <c r="AE583" s="54">
        <f>VLOOKUP(F583,[9]毕教同事分值收集!B:Q,16,0)</f>
        <v>0</v>
      </c>
      <c r="AF583" s="54">
        <f>VLOOKUP(F583,[9]毕教同事分值收集!B:P,15,0)</f>
        <v>20</v>
      </c>
      <c r="AG583" s="54">
        <f>VLOOKUP(F583,[6]毕教同事分值收集!$B:$M,12,0)</f>
        <v>0</v>
      </c>
      <c r="AH583" s="54">
        <v>0</v>
      </c>
      <c r="AI583" s="54">
        <v>0</v>
      </c>
      <c r="AJ583" s="54">
        <v>0</v>
      </c>
      <c r="AK583" s="54">
        <v>0</v>
      </c>
      <c r="AL583" s="54">
        <v>0</v>
      </c>
      <c r="AM583" s="58">
        <f t="shared" si="54"/>
        <v>540</v>
      </c>
      <c r="AN583" s="54" t="str">
        <f>VLOOKUP(H583,'[2]最终 公布版'!$F:$AL,33,0)</f>
        <v>内科</v>
      </c>
      <c r="AO583" s="59">
        <f>SUMPRODUCT(($AN$4:$AN$1113=AN583)*($AM$4:$AM$1113&gt;AM583))+1</f>
        <v>199</v>
      </c>
      <c r="AP583" s="11">
        <f>COUNTIF(AN:AN,AN583)</f>
        <v>268</v>
      </c>
      <c r="AQ583" s="60">
        <f t="shared" si="55"/>
        <v>0.742537313432836</v>
      </c>
      <c r="AR583" s="11">
        <f t="shared" si="56"/>
        <v>0.75</v>
      </c>
      <c r="AS583" s="61">
        <v>1200</v>
      </c>
      <c r="AT583" s="62">
        <f>VLOOKUP(F583,[9]毕教同事分值收集!B:Y,24,0)</f>
        <v>21</v>
      </c>
      <c r="AU583" s="63">
        <f t="shared" si="57"/>
        <v>900</v>
      </c>
      <c r="AV583" s="63">
        <f t="shared" si="58"/>
        <v>900</v>
      </c>
      <c r="AW583" s="63">
        <v>0</v>
      </c>
      <c r="AX583" s="63">
        <f t="shared" si="59"/>
        <v>900</v>
      </c>
      <c r="AY583" s="65">
        <v>21</v>
      </c>
    </row>
    <row r="584" spans="1:51">
      <c r="A584" s="4"/>
      <c r="B584" s="4"/>
      <c r="C584" s="5" t="s">
        <v>318</v>
      </c>
      <c r="D584" s="6">
        <v>564</v>
      </c>
      <c r="E584" s="19" t="s">
        <v>752</v>
      </c>
      <c r="F584" s="8" t="str">
        <f>VLOOKUP(E584,[1]需科室上报名单!$A:$B,2,0)</f>
        <v>7AO255</v>
      </c>
      <c r="G584" s="6" t="str">
        <f>VLOOKUP(F584,[3]需科室上报名单!$B:$I,8,0)</f>
        <v>规培研究生</v>
      </c>
      <c r="H584" s="8" t="str">
        <f>VLOOKUP(F584,[3]需科室上报名单!$B:$D,3,0)</f>
        <v>内科</v>
      </c>
      <c r="I584" s="8" t="str">
        <f>VLOOKUP(F584,[3]需科室上报名单!$B:$F,5,0)</f>
        <v>2022年</v>
      </c>
      <c r="J584" s="31"/>
      <c r="K584" s="6" t="s">
        <v>106</v>
      </c>
      <c r="L584" s="6">
        <v>0</v>
      </c>
      <c r="M584" s="6">
        <v>0</v>
      </c>
      <c r="N584" s="6">
        <v>0</v>
      </c>
      <c r="O584" s="6">
        <v>160</v>
      </c>
      <c r="P584" s="30">
        <v>0</v>
      </c>
      <c r="Q584" s="101">
        <v>4</v>
      </c>
      <c r="R584" s="101">
        <v>1</v>
      </c>
      <c r="S584" s="101">
        <v>0</v>
      </c>
      <c r="T584" s="101">
        <v>1</v>
      </c>
      <c r="U584" s="43">
        <v>125</v>
      </c>
      <c r="V584" s="44">
        <f>VLOOKUP(F584,[9]毕教同事分值收集!B:X,23,0)</f>
        <v>100</v>
      </c>
      <c r="W584" s="44">
        <v>10</v>
      </c>
      <c r="X584" s="44">
        <v>40</v>
      </c>
      <c r="Y584" s="44">
        <v>60</v>
      </c>
      <c r="Z584" s="44">
        <v>60</v>
      </c>
      <c r="AA584" s="44">
        <v>20</v>
      </c>
      <c r="AB584" s="54">
        <f>VLOOKUP(F584,[9]毕教同事分值收集!B:R,17,0)</f>
        <v>0</v>
      </c>
      <c r="AC584" s="54">
        <f>VLOOKUP(F584,[9]毕教同事分值收集!B:T,19,0)</f>
        <v>0</v>
      </c>
      <c r="AD584" s="54">
        <f>VLOOKUP(F584,[9]毕教同事分值收集!B:V,21,0)</f>
        <v>0</v>
      </c>
      <c r="AE584" s="54">
        <f>VLOOKUP(F584,[9]毕教同事分值收集!B:Q,16,0)</f>
        <v>0</v>
      </c>
      <c r="AF584" s="54">
        <f>VLOOKUP(F584,[9]毕教同事分值收集!B:P,15,0)</f>
        <v>20</v>
      </c>
      <c r="AG584" s="54">
        <f>VLOOKUP(F584,[6]毕教同事分值收集!$B:$M,12,0)</f>
        <v>-60</v>
      </c>
      <c r="AH584" s="54">
        <v>0</v>
      </c>
      <c r="AI584" s="54">
        <v>0</v>
      </c>
      <c r="AJ584" s="54">
        <v>0</v>
      </c>
      <c r="AK584" s="54">
        <v>0</v>
      </c>
      <c r="AL584" s="54">
        <v>0</v>
      </c>
      <c r="AM584" s="58">
        <f t="shared" si="54"/>
        <v>535</v>
      </c>
      <c r="AN584" s="54" t="str">
        <f>VLOOKUP(H584,'[2]最终 公布版'!$F:$AL,33,0)</f>
        <v>内科</v>
      </c>
      <c r="AO584" s="59">
        <f>SUMPRODUCT(($AN$4:$AN$1113=AN584)*($AM$4:$AM$1113&gt;AM584))+1</f>
        <v>201</v>
      </c>
      <c r="AP584" s="11">
        <f>COUNTIF(AN:AN,AN584)</f>
        <v>268</v>
      </c>
      <c r="AQ584" s="60">
        <f t="shared" si="55"/>
        <v>0.75</v>
      </c>
      <c r="AR584" s="11">
        <f t="shared" si="56"/>
        <v>0.75</v>
      </c>
      <c r="AS584" s="61">
        <v>1200</v>
      </c>
      <c r="AT584" s="62">
        <f>VLOOKUP(F584,[9]毕教同事分值收集!B:Y,24,0)</f>
        <v>21</v>
      </c>
      <c r="AU584" s="63">
        <f t="shared" si="57"/>
        <v>900</v>
      </c>
      <c r="AV584" s="63">
        <f t="shared" si="58"/>
        <v>900</v>
      </c>
      <c r="AW584" s="63">
        <v>0</v>
      </c>
      <c r="AX584" s="63">
        <f t="shared" si="59"/>
        <v>900</v>
      </c>
      <c r="AY584" s="65">
        <v>21</v>
      </c>
    </row>
    <row r="585" spans="1:51">
      <c r="A585" s="4"/>
      <c r="B585" s="4"/>
      <c r="C585" s="5" t="s">
        <v>580</v>
      </c>
      <c r="D585" s="6">
        <v>568</v>
      </c>
      <c r="E585" s="19" t="s">
        <v>753</v>
      </c>
      <c r="F585" s="8" t="str">
        <f>VLOOKUP(E585,[1]需科室上报名单!$A:$B,2,0)</f>
        <v>7AO212</v>
      </c>
      <c r="G585" s="6" t="str">
        <f>VLOOKUP(F585,[3]需科室上报名单!$B:$I,8,0)</f>
        <v>规培研究生</v>
      </c>
      <c r="H585" s="8" t="str">
        <f>VLOOKUP(F585,[3]需科室上报名单!$B:$D,3,0)</f>
        <v>内科</v>
      </c>
      <c r="I585" s="8" t="str">
        <f>VLOOKUP(F585,[3]需科室上报名单!$B:$F,5,0)</f>
        <v>2022年</v>
      </c>
      <c r="J585" s="31"/>
      <c r="K585" s="93" t="s">
        <v>106</v>
      </c>
      <c r="L585" s="86">
        <v>0</v>
      </c>
      <c r="M585" s="86">
        <v>0</v>
      </c>
      <c r="N585" s="86">
        <v>0</v>
      </c>
      <c r="O585" s="86">
        <v>160</v>
      </c>
      <c r="P585" s="30">
        <v>0</v>
      </c>
      <c r="Q585" s="30">
        <v>4</v>
      </c>
      <c r="R585" s="30">
        <v>0</v>
      </c>
      <c r="S585" s="30">
        <v>1</v>
      </c>
      <c r="T585" s="30">
        <v>1</v>
      </c>
      <c r="U585" s="43">
        <v>130</v>
      </c>
      <c r="V585" s="44">
        <f>VLOOKUP(F585,[9]毕教同事分值收集!B:X,23,0)</f>
        <v>100</v>
      </c>
      <c r="W585" s="44">
        <v>10</v>
      </c>
      <c r="X585" s="44">
        <v>40</v>
      </c>
      <c r="Y585" s="44">
        <v>30</v>
      </c>
      <c r="Z585" s="44">
        <v>60</v>
      </c>
      <c r="AA585" s="53">
        <v>0</v>
      </c>
      <c r="AB585" s="54">
        <f>VLOOKUP(F585,[9]毕教同事分值收集!B:R,17,0)</f>
        <v>0</v>
      </c>
      <c r="AC585" s="54">
        <f>VLOOKUP(F585,[9]毕教同事分值收集!B:T,19,0)</f>
        <v>0</v>
      </c>
      <c r="AD585" s="54">
        <f>VLOOKUP(F585,[9]毕教同事分值收集!B:V,21,0)</f>
        <v>0</v>
      </c>
      <c r="AE585" s="54">
        <f>VLOOKUP(F585,[9]毕教同事分值收集!B:Q,16,0)</f>
        <v>0</v>
      </c>
      <c r="AF585" s="54">
        <f>VLOOKUP(F585,[9]毕教同事分值收集!B:P,15,0)</f>
        <v>60</v>
      </c>
      <c r="AG585" s="54">
        <f>VLOOKUP(F585,[6]毕教同事分值收集!$B:$M,12,0)</f>
        <v>-60</v>
      </c>
      <c r="AH585" s="54">
        <v>0</v>
      </c>
      <c r="AI585" s="54">
        <v>0</v>
      </c>
      <c r="AJ585" s="54">
        <v>0</v>
      </c>
      <c r="AK585" s="54">
        <v>0</v>
      </c>
      <c r="AL585" s="54">
        <v>0</v>
      </c>
      <c r="AM585" s="58">
        <f t="shared" si="54"/>
        <v>530</v>
      </c>
      <c r="AN585" s="54" t="str">
        <f>VLOOKUP(H585,'[2]最终 公布版'!$F:$AL,33,0)</f>
        <v>内科</v>
      </c>
      <c r="AO585" s="59">
        <f>SUMPRODUCT(($AN$4:$AN$1113=AN585)*($AM$4:$AM$1113&gt;AM585))+1</f>
        <v>202</v>
      </c>
      <c r="AP585" s="11">
        <f>COUNTIF(AN:AN,AN585)</f>
        <v>268</v>
      </c>
      <c r="AQ585" s="60">
        <f t="shared" si="55"/>
        <v>0.753731343283582</v>
      </c>
      <c r="AR585" s="11">
        <f t="shared" si="56"/>
        <v>0.75</v>
      </c>
      <c r="AS585" s="61">
        <v>1200</v>
      </c>
      <c r="AT585" s="62">
        <f>VLOOKUP(F585,[9]毕教同事分值收集!B:Y,24,0)</f>
        <v>21</v>
      </c>
      <c r="AU585" s="63">
        <f t="shared" si="57"/>
        <v>900</v>
      </c>
      <c r="AV585" s="63">
        <f t="shared" si="58"/>
        <v>900</v>
      </c>
      <c r="AW585" s="63">
        <v>0</v>
      </c>
      <c r="AX585" s="63">
        <f t="shared" si="59"/>
        <v>900</v>
      </c>
      <c r="AY585" s="65">
        <v>21</v>
      </c>
    </row>
    <row r="586" spans="1:51">
      <c r="A586" s="4"/>
      <c r="B586" s="4"/>
      <c r="C586" s="5" t="s">
        <v>157</v>
      </c>
      <c r="D586" s="6">
        <v>571</v>
      </c>
      <c r="E586" s="20" t="s">
        <v>754</v>
      </c>
      <c r="F586" s="8" t="str">
        <f>VLOOKUP(E586,[1]需科室上报名单!$A:$B,2,0)</f>
        <v>7AO026</v>
      </c>
      <c r="G586" s="6" t="str">
        <f>VLOOKUP(F586,[3]需科室上报名单!$B:$I,8,0)</f>
        <v>规培研究生</v>
      </c>
      <c r="H586" s="8" t="str">
        <f>VLOOKUP(F586,[3]需科室上报名单!$B:$D,3,0)</f>
        <v>内科</v>
      </c>
      <c r="I586" s="8" t="str">
        <f>VLOOKUP(F586,[3]需科室上报名单!$B:$F,5,0)</f>
        <v>2022年</v>
      </c>
      <c r="J586" s="35"/>
      <c r="K586" s="6" t="s">
        <v>106</v>
      </c>
      <c r="L586" s="6">
        <v>0</v>
      </c>
      <c r="M586" s="6">
        <v>0</v>
      </c>
      <c r="N586" s="6">
        <v>0</v>
      </c>
      <c r="O586" s="6">
        <v>160</v>
      </c>
      <c r="P586" s="30">
        <v>0</v>
      </c>
      <c r="Q586" s="30">
        <v>2</v>
      </c>
      <c r="R586" s="30">
        <v>3</v>
      </c>
      <c r="S586" s="30">
        <v>0</v>
      </c>
      <c r="T586" s="30">
        <v>0</v>
      </c>
      <c r="U586" s="43">
        <v>100</v>
      </c>
      <c r="V586" s="44">
        <f>VLOOKUP(F586,[9]毕教同事分值收集!B:X,23,0)</f>
        <v>100</v>
      </c>
      <c r="W586" s="49">
        <v>10</v>
      </c>
      <c r="X586" s="49">
        <v>60</v>
      </c>
      <c r="Y586" s="49">
        <v>60</v>
      </c>
      <c r="Z586" s="49">
        <v>60</v>
      </c>
      <c r="AA586" s="53">
        <v>0</v>
      </c>
      <c r="AB586" s="54">
        <f>VLOOKUP(F586,[9]毕教同事分值收集!B:R,17,0)</f>
        <v>0</v>
      </c>
      <c r="AC586" s="54">
        <f>VLOOKUP(F586,[9]毕教同事分值收集!B:T,19,0)</f>
        <v>0</v>
      </c>
      <c r="AD586" s="54">
        <f>VLOOKUP(F586,[9]毕教同事分值收集!B:V,21,0)</f>
        <v>0</v>
      </c>
      <c r="AE586" s="54">
        <f>VLOOKUP(F586,[9]毕教同事分值收集!B:Q,16,0)</f>
        <v>20</v>
      </c>
      <c r="AF586" s="54">
        <f>VLOOKUP(F586,[9]毕教同事分值收集!B:P,15,0)</f>
        <v>20</v>
      </c>
      <c r="AG586" s="54">
        <f>VLOOKUP(F586,[6]毕教同事分值收集!$B:$M,12,0)</f>
        <v>-60</v>
      </c>
      <c r="AH586" s="54">
        <v>0</v>
      </c>
      <c r="AI586" s="54">
        <v>0</v>
      </c>
      <c r="AJ586" s="54">
        <v>0</v>
      </c>
      <c r="AK586" s="54">
        <v>0</v>
      </c>
      <c r="AL586" s="54">
        <v>0</v>
      </c>
      <c r="AM586" s="58">
        <f t="shared" si="54"/>
        <v>530</v>
      </c>
      <c r="AN586" s="54" t="str">
        <f>VLOOKUP(H586,'[2]最终 公布版'!$F:$AL,33,0)</f>
        <v>内科</v>
      </c>
      <c r="AO586" s="59">
        <f>SUMPRODUCT(($AN$4:$AN$1113=AN586)*($AM$4:$AM$1113&gt;AM586))+1</f>
        <v>202</v>
      </c>
      <c r="AP586" s="11">
        <f>COUNTIF(AN:AN,AN586)</f>
        <v>268</v>
      </c>
      <c r="AQ586" s="60">
        <f t="shared" si="55"/>
        <v>0.753731343283582</v>
      </c>
      <c r="AR586" s="11">
        <f t="shared" si="56"/>
        <v>0.75</v>
      </c>
      <c r="AS586" s="61">
        <v>1200</v>
      </c>
      <c r="AT586" s="62">
        <f>VLOOKUP(F586,[9]毕教同事分值收集!B:Y,24,0)</f>
        <v>21</v>
      </c>
      <c r="AU586" s="63">
        <f t="shared" si="57"/>
        <v>900</v>
      </c>
      <c r="AV586" s="63">
        <f t="shared" si="58"/>
        <v>900</v>
      </c>
      <c r="AW586" s="63">
        <v>0</v>
      </c>
      <c r="AX586" s="63">
        <f t="shared" si="59"/>
        <v>900</v>
      </c>
      <c r="AY586" s="65">
        <v>21</v>
      </c>
    </row>
    <row r="587" spans="1:51">
      <c r="A587" s="4"/>
      <c r="B587" s="4"/>
      <c r="C587" s="5" t="s">
        <v>157</v>
      </c>
      <c r="D587" s="6">
        <v>572</v>
      </c>
      <c r="E587" s="125" t="s">
        <v>755</v>
      </c>
      <c r="F587" s="8" t="str">
        <f>VLOOKUP(E587,[1]需科室上报名单!$A:$B,2,0)</f>
        <v>727L84</v>
      </c>
      <c r="G587" s="6" t="s">
        <v>104</v>
      </c>
      <c r="H587" s="125" t="s">
        <v>552</v>
      </c>
      <c r="I587" s="8" t="str">
        <f>VLOOKUP(F587,[3]需科室上报名单!$B:$F,5,0)</f>
        <v>2021年</v>
      </c>
      <c r="J587" s="35"/>
      <c r="K587" s="6" t="s">
        <v>106</v>
      </c>
      <c r="L587" s="6">
        <v>0</v>
      </c>
      <c r="M587" s="6">
        <v>0</v>
      </c>
      <c r="N587" s="6">
        <v>0</v>
      </c>
      <c r="O587" s="6">
        <v>160</v>
      </c>
      <c r="P587" s="30">
        <v>0</v>
      </c>
      <c r="Q587" s="48">
        <v>4</v>
      </c>
      <c r="R587" s="36">
        <v>0</v>
      </c>
      <c r="S587" s="30">
        <v>0</v>
      </c>
      <c r="T587" s="30">
        <v>0</v>
      </c>
      <c r="U587" s="43">
        <v>80</v>
      </c>
      <c r="V587" s="44">
        <f>VLOOKUP(F587,[9]毕教同事分值收集!B:X,23,0)</f>
        <v>100</v>
      </c>
      <c r="W587" s="49">
        <v>0</v>
      </c>
      <c r="X587" s="49">
        <v>0</v>
      </c>
      <c r="Y587" s="49">
        <v>0</v>
      </c>
      <c r="Z587" s="49">
        <v>0</v>
      </c>
      <c r="AA587" s="53">
        <v>0</v>
      </c>
      <c r="AB587" s="54">
        <f>VLOOKUP(F587,[9]毕教同事分值收集!B:R,17,0)</f>
        <v>100</v>
      </c>
      <c r="AC587" s="54">
        <f>VLOOKUP(F587,[9]毕教同事分值收集!B:T,19,0)</f>
        <v>150</v>
      </c>
      <c r="AD587" s="54">
        <f>VLOOKUP(F587,[9]毕教同事分值收集!B:V,21,0)</f>
        <v>0</v>
      </c>
      <c r="AE587" s="54">
        <f>VLOOKUP(F587,[9]毕教同事分值收集!B:Q,16,0)</f>
        <v>0</v>
      </c>
      <c r="AF587" s="54">
        <f>VLOOKUP(F587,[9]毕教同事分值收集!B:P,15,0)</f>
        <v>0</v>
      </c>
      <c r="AG587" s="54">
        <f>VLOOKUP(F587,[6]毕教同事分值收集!$B:$M,12,0)</f>
        <v>-60</v>
      </c>
      <c r="AH587" s="54">
        <v>0</v>
      </c>
      <c r="AI587" s="54">
        <v>0</v>
      </c>
      <c r="AJ587" s="54">
        <v>0</v>
      </c>
      <c r="AK587" s="54">
        <v>0</v>
      </c>
      <c r="AL587" s="54">
        <v>0</v>
      </c>
      <c r="AM587" s="58">
        <f t="shared" si="54"/>
        <v>530</v>
      </c>
      <c r="AN587" s="54" t="str">
        <f>VLOOKUP(H587,'[2]最终 公布版'!$F:$AL,33,0)</f>
        <v>内科</v>
      </c>
      <c r="AO587" s="59">
        <f>SUMPRODUCT(($AN$4:$AN$1113=AN587)*($AM$4:$AM$1113&gt;AM587))+1</f>
        <v>202</v>
      </c>
      <c r="AP587" s="11">
        <f>COUNTIF(AN:AN,AN587)</f>
        <v>268</v>
      </c>
      <c r="AQ587" s="60">
        <f t="shared" si="55"/>
        <v>0.753731343283582</v>
      </c>
      <c r="AR587" s="11">
        <f t="shared" si="56"/>
        <v>0.75</v>
      </c>
      <c r="AS587" s="61">
        <v>1200</v>
      </c>
      <c r="AT587" s="62">
        <f>VLOOKUP(F587,[9]毕教同事分值收集!B:Y,24,0)</f>
        <v>21</v>
      </c>
      <c r="AU587" s="63">
        <f t="shared" si="57"/>
        <v>900</v>
      </c>
      <c r="AV587" s="63">
        <f t="shared" si="58"/>
        <v>900</v>
      </c>
      <c r="AW587" s="63">
        <v>0</v>
      </c>
      <c r="AX587" s="63">
        <f t="shared" si="59"/>
        <v>900</v>
      </c>
      <c r="AY587" s="65">
        <v>21</v>
      </c>
    </row>
    <row r="588" spans="1:51">
      <c r="A588" s="4"/>
      <c r="B588" s="4"/>
      <c r="C588" s="5" t="s">
        <v>110</v>
      </c>
      <c r="D588" s="6">
        <v>573</v>
      </c>
      <c r="E588" s="19" t="s">
        <v>756</v>
      </c>
      <c r="F588" s="8" t="str">
        <f>VLOOKUP(E588,[1]需科室上报名单!$A:$B,2,0)</f>
        <v>7AM180</v>
      </c>
      <c r="G588" s="6" t="str">
        <f>VLOOKUP(F588,[3]需科室上报名单!$B:$I,8,0)</f>
        <v>规培研究生</v>
      </c>
      <c r="H588" s="8" t="str">
        <f>VLOOKUP(F588,[3]需科室上报名单!$B:$D,3,0)</f>
        <v>内科</v>
      </c>
      <c r="I588" s="8" t="str">
        <f>VLOOKUP(F588,[3]需科室上报名单!$B:$F,5,0)</f>
        <v>2021年</v>
      </c>
      <c r="J588" s="31"/>
      <c r="K588" s="6" t="s">
        <v>106</v>
      </c>
      <c r="L588" s="6">
        <v>0</v>
      </c>
      <c r="M588" s="6">
        <v>0</v>
      </c>
      <c r="N588" s="6">
        <v>0</v>
      </c>
      <c r="O588" s="6">
        <v>160</v>
      </c>
      <c r="P588" s="30">
        <v>0</v>
      </c>
      <c r="Q588" s="30">
        <v>4</v>
      </c>
      <c r="R588" s="30">
        <v>4</v>
      </c>
      <c r="S588" s="30">
        <v>0</v>
      </c>
      <c r="T588" s="30">
        <v>0</v>
      </c>
      <c r="U588" s="43">
        <v>160</v>
      </c>
      <c r="V588" s="44">
        <f>VLOOKUP(F588,[9]毕教同事分值收集!B:X,23,0)</f>
        <v>100</v>
      </c>
      <c r="W588" s="44">
        <v>10</v>
      </c>
      <c r="X588" s="44">
        <v>0</v>
      </c>
      <c r="Y588" s="44">
        <v>0</v>
      </c>
      <c r="Z588" s="44">
        <v>30</v>
      </c>
      <c r="AA588" s="53">
        <v>0</v>
      </c>
      <c r="AB588" s="54">
        <f>VLOOKUP(F588,[9]毕教同事分值收集!B:R,17,0)</f>
        <v>100</v>
      </c>
      <c r="AC588" s="54">
        <f>VLOOKUP(F588,[9]毕教同事分值收集!B:T,19,0)</f>
        <v>0</v>
      </c>
      <c r="AD588" s="54">
        <f>VLOOKUP(F588,[9]毕教同事分值收集!B:V,21,0)</f>
        <v>0</v>
      </c>
      <c r="AE588" s="54">
        <f>VLOOKUP(F588,[9]毕教同事分值收集!B:Q,16,0)</f>
        <v>0</v>
      </c>
      <c r="AF588" s="54">
        <f>VLOOKUP(F588,[9]毕教同事分值收集!B:P,15,0)</f>
        <v>20</v>
      </c>
      <c r="AG588" s="54">
        <f>VLOOKUP(F588,[6]毕教同事分值收集!$B:$M,12,0)</f>
        <v>-60</v>
      </c>
      <c r="AH588" s="54">
        <v>0</v>
      </c>
      <c r="AI588" s="54">
        <v>0</v>
      </c>
      <c r="AJ588" s="54">
        <v>0</v>
      </c>
      <c r="AK588" s="54">
        <v>0</v>
      </c>
      <c r="AL588" s="54">
        <v>0</v>
      </c>
      <c r="AM588" s="58">
        <f t="shared" si="54"/>
        <v>520</v>
      </c>
      <c r="AN588" s="54" t="str">
        <f>VLOOKUP(H588,'[2]最终 公布版'!$F:$AL,33,0)</f>
        <v>内科</v>
      </c>
      <c r="AO588" s="59">
        <f>SUMPRODUCT(($AN$4:$AN$1113=AN588)*($AM$4:$AM$1113&gt;AM588))+1</f>
        <v>205</v>
      </c>
      <c r="AP588" s="11">
        <f>COUNTIF(AN:AN,AN588)</f>
        <v>268</v>
      </c>
      <c r="AQ588" s="60">
        <f t="shared" si="55"/>
        <v>0.764925373134328</v>
      </c>
      <c r="AR588" s="11">
        <f t="shared" si="56"/>
        <v>0.75</v>
      </c>
      <c r="AS588" s="61">
        <v>1200</v>
      </c>
      <c r="AT588" s="62">
        <f>VLOOKUP(F588,[9]毕教同事分值收集!B:Y,24,0)</f>
        <v>21</v>
      </c>
      <c r="AU588" s="63">
        <f t="shared" si="57"/>
        <v>900</v>
      </c>
      <c r="AV588" s="63">
        <f t="shared" si="58"/>
        <v>900</v>
      </c>
      <c r="AW588" s="63">
        <v>0</v>
      </c>
      <c r="AX588" s="63">
        <f t="shared" si="59"/>
        <v>900</v>
      </c>
      <c r="AY588" s="65">
        <v>21</v>
      </c>
    </row>
    <row r="589" spans="1:51">
      <c r="A589" s="4"/>
      <c r="B589" s="4"/>
      <c r="C589" s="5" t="s">
        <v>144</v>
      </c>
      <c r="D589" s="6">
        <v>582</v>
      </c>
      <c r="E589" s="17" t="s">
        <v>757</v>
      </c>
      <c r="F589" s="8" t="str">
        <f>VLOOKUP(E589,[1]需科室上报名单!$A:$B,2,0)</f>
        <v>7AO211</v>
      </c>
      <c r="G589" s="6" t="str">
        <f>VLOOKUP(F589,[3]需科室上报名单!$B:$I,8,0)</f>
        <v>规培研究生</v>
      </c>
      <c r="H589" s="17" t="s">
        <v>552</v>
      </c>
      <c r="I589" s="8" t="str">
        <f>VLOOKUP(F589,[3]需科室上报名单!$B:$F,5,0)</f>
        <v>2022年</v>
      </c>
      <c r="J589" s="29"/>
      <c r="K589" s="6" t="s">
        <v>106</v>
      </c>
      <c r="L589" s="6">
        <v>0</v>
      </c>
      <c r="M589" s="6">
        <v>0</v>
      </c>
      <c r="N589" s="6">
        <v>0</v>
      </c>
      <c r="O589" s="6">
        <v>160</v>
      </c>
      <c r="P589" s="30">
        <v>0</v>
      </c>
      <c r="Q589" s="30">
        <v>3</v>
      </c>
      <c r="R589" s="30">
        <v>2</v>
      </c>
      <c r="S589" s="30">
        <v>0</v>
      </c>
      <c r="T589" s="30">
        <v>0</v>
      </c>
      <c r="U589" s="43">
        <v>100</v>
      </c>
      <c r="V589" s="44">
        <f>VLOOKUP(F589,[9]毕教同事分值收集!B:X,23,0)</f>
        <v>100</v>
      </c>
      <c r="W589" s="44">
        <f>VLOOKUP(E589,[4]肿瘤内科!$B:$H,7,0)</f>
        <v>10</v>
      </c>
      <c r="X589" s="44">
        <f>VLOOKUP(E589,[4]肿瘤内科!$B:$J,9,0)</f>
        <v>40</v>
      </c>
      <c r="Y589" s="44">
        <f>VLOOKUP(E589,[4]肿瘤内科!$B:$F,3,0)</f>
        <v>60</v>
      </c>
      <c r="Z589" s="44">
        <f>VLOOKUP(E589,[4]肿瘤内科!$B:$F,5,0)</f>
        <v>90</v>
      </c>
      <c r="AA589" s="53">
        <v>0</v>
      </c>
      <c r="AB589" s="54">
        <f>VLOOKUP(F589,[9]毕教同事分值收集!B:R,17,0)</f>
        <v>0</v>
      </c>
      <c r="AC589" s="54">
        <f>VLOOKUP(F589,[9]毕教同事分值收集!B:T,19,0)</f>
        <v>0</v>
      </c>
      <c r="AD589" s="54">
        <f>VLOOKUP(F589,[9]毕教同事分值收集!B:V,21,0)</f>
        <v>0</v>
      </c>
      <c r="AE589" s="54">
        <f>VLOOKUP(F589,[9]毕教同事分值收集!B:Q,16,0)</f>
        <v>0</v>
      </c>
      <c r="AF589" s="54">
        <f>VLOOKUP(F589,[9]毕教同事分值收集!B:P,15,0)</f>
        <v>0</v>
      </c>
      <c r="AG589" s="54">
        <f>VLOOKUP(F589,[6]毕教同事分值收集!$B:$M,12,0)</f>
        <v>-40</v>
      </c>
      <c r="AH589" s="54">
        <v>0</v>
      </c>
      <c r="AI589" s="54">
        <v>0</v>
      </c>
      <c r="AJ589" s="54">
        <v>0</v>
      </c>
      <c r="AK589" s="54">
        <v>0</v>
      </c>
      <c r="AL589" s="54">
        <v>0</v>
      </c>
      <c r="AM589" s="58">
        <f t="shared" si="54"/>
        <v>520</v>
      </c>
      <c r="AN589" s="54" t="str">
        <f>VLOOKUP(H589,'[2]最终 公布版'!$F:$AL,33,0)</f>
        <v>内科</v>
      </c>
      <c r="AO589" s="59">
        <f>SUMPRODUCT(($AN$4:$AN$1113=AN589)*($AM$4:$AM$1113&gt;AM589))+1</f>
        <v>205</v>
      </c>
      <c r="AP589" s="11">
        <f>COUNTIF(AN:AN,AN589)</f>
        <v>268</v>
      </c>
      <c r="AQ589" s="60">
        <f t="shared" si="55"/>
        <v>0.764925373134328</v>
      </c>
      <c r="AR589" s="11">
        <f t="shared" si="56"/>
        <v>0.75</v>
      </c>
      <c r="AS589" s="61">
        <v>1200</v>
      </c>
      <c r="AT589" s="62">
        <f>VLOOKUP(F589,[9]毕教同事分值收集!B:Y,24,0)</f>
        <v>21</v>
      </c>
      <c r="AU589" s="63">
        <f t="shared" si="57"/>
        <v>900</v>
      </c>
      <c r="AV589" s="63">
        <f t="shared" si="58"/>
        <v>900</v>
      </c>
      <c r="AW589" s="63">
        <v>0</v>
      </c>
      <c r="AX589" s="63">
        <f t="shared" si="59"/>
        <v>900</v>
      </c>
      <c r="AY589" s="65">
        <v>21</v>
      </c>
    </row>
    <row r="590" spans="1:51">
      <c r="A590" s="4"/>
      <c r="B590" s="4"/>
      <c r="C590" s="91" t="s">
        <v>322</v>
      </c>
      <c r="D590" s="6">
        <v>599</v>
      </c>
      <c r="E590" s="7" t="s">
        <v>758</v>
      </c>
      <c r="F590" s="8" t="str">
        <f>VLOOKUP(E590,[1]需科室上报名单!$A:$B,2,0)</f>
        <v>729L98</v>
      </c>
      <c r="G590" s="6" t="s">
        <v>104</v>
      </c>
      <c r="H590" s="7" t="s">
        <v>552</v>
      </c>
      <c r="I590" s="8" t="str">
        <f>VLOOKUP(F590,[3]需科室上报名单!$B:$F,5,0)</f>
        <v>2022年</v>
      </c>
      <c r="J590" s="29"/>
      <c r="K590" s="6" t="s">
        <v>106</v>
      </c>
      <c r="L590" s="6">
        <v>0</v>
      </c>
      <c r="M590" s="6">
        <v>0</v>
      </c>
      <c r="N590" s="6">
        <v>0</v>
      </c>
      <c r="O590" s="6">
        <v>120</v>
      </c>
      <c r="P590" s="30">
        <v>0</v>
      </c>
      <c r="Q590" s="30">
        <v>3</v>
      </c>
      <c r="R590" s="30">
        <v>0</v>
      </c>
      <c r="S590" s="30">
        <v>0</v>
      </c>
      <c r="T590" s="30">
        <v>0</v>
      </c>
      <c r="U590" s="43">
        <f>P590*50+Q590*20+R590*20+S590*25+T590*25</f>
        <v>60</v>
      </c>
      <c r="V590" s="44">
        <f>VLOOKUP(F590,[9]毕教同事分值收集!B:X,23,0)</f>
        <v>100</v>
      </c>
      <c r="W590" s="44">
        <v>10</v>
      </c>
      <c r="X590" s="44">
        <v>80</v>
      </c>
      <c r="Y590" s="44">
        <v>30</v>
      </c>
      <c r="Z590" s="44">
        <v>120</v>
      </c>
      <c r="AA590" s="53">
        <v>0</v>
      </c>
      <c r="AB590" s="54">
        <f>VLOOKUP(F590,[9]毕教同事分值收集!B:R,17,0)</f>
        <v>0</v>
      </c>
      <c r="AC590" s="54">
        <f>VLOOKUP(F590,[9]毕教同事分值收集!B:T,19,0)</f>
        <v>0</v>
      </c>
      <c r="AD590" s="54">
        <f>VLOOKUP(F590,[9]毕教同事分值收集!B:V,21,0)</f>
        <v>0</v>
      </c>
      <c r="AE590" s="54">
        <f>VLOOKUP(F590,[9]毕教同事分值收集!B:Q,16,0)</f>
        <v>0</v>
      </c>
      <c r="AF590" s="54">
        <f>VLOOKUP(F590,[9]毕教同事分值收集!B:P,15,0)</f>
        <v>0</v>
      </c>
      <c r="AG590" s="54">
        <f>VLOOKUP(F590,[6]毕教同事分值收集!$B:$M,12,0)</f>
        <v>0</v>
      </c>
      <c r="AH590" s="54">
        <v>0</v>
      </c>
      <c r="AI590" s="54">
        <v>0</v>
      </c>
      <c r="AJ590" s="54">
        <v>0</v>
      </c>
      <c r="AK590" s="54">
        <v>0</v>
      </c>
      <c r="AL590" s="54">
        <v>0</v>
      </c>
      <c r="AM590" s="58">
        <f t="shared" si="54"/>
        <v>520</v>
      </c>
      <c r="AN590" s="54" t="str">
        <f>VLOOKUP(H590,'[2]最终 公布版'!$F:$AL,33,0)</f>
        <v>内科</v>
      </c>
      <c r="AO590" s="59">
        <f>SUMPRODUCT(($AN$4:$AN$1113=AN590)*($AM$4:$AM$1113&gt;AM590))+1</f>
        <v>205</v>
      </c>
      <c r="AP590" s="11">
        <f>COUNTIF(AN:AN,AN590)</f>
        <v>268</v>
      </c>
      <c r="AQ590" s="60">
        <f t="shared" si="55"/>
        <v>0.764925373134328</v>
      </c>
      <c r="AR590" s="11">
        <f t="shared" si="56"/>
        <v>0.75</v>
      </c>
      <c r="AS590" s="61">
        <v>1200</v>
      </c>
      <c r="AT590" s="62">
        <f>VLOOKUP(F590,[9]毕教同事分值收集!B:Y,24,0)</f>
        <v>21</v>
      </c>
      <c r="AU590" s="63">
        <f t="shared" si="57"/>
        <v>900</v>
      </c>
      <c r="AV590" s="63">
        <f t="shared" si="58"/>
        <v>900</v>
      </c>
      <c r="AW590" s="63">
        <v>0</v>
      </c>
      <c r="AX590" s="63">
        <f t="shared" si="59"/>
        <v>900</v>
      </c>
      <c r="AY590" s="65">
        <v>21</v>
      </c>
    </row>
    <row r="591" spans="1:51">
      <c r="A591" s="4"/>
      <c r="B591" s="4"/>
      <c r="C591" s="5" t="s">
        <v>571</v>
      </c>
      <c r="D591" s="6">
        <v>575</v>
      </c>
      <c r="E591" s="101" t="s">
        <v>759</v>
      </c>
      <c r="F591" s="8" t="str">
        <f>VLOOKUP(E591,[1]需科室上报名单!$A:$B,2,0)</f>
        <v>7AO252</v>
      </c>
      <c r="G591" s="6" t="str">
        <f>VLOOKUP(F591,[3]需科室上报名单!$B:$I,8,0)</f>
        <v>规培研究生</v>
      </c>
      <c r="H591" s="8" t="str">
        <f>VLOOKUP(F591,[3]需科室上报名单!$B:$D,3,0)</f>
        <v>内科</v>
      </c>
      <c r="I591" s="8" t="str">
        <f>VLOOKUP(F591,[3]需科室上报名单!$B:$F,5,0)</f>
        <v>2022年</v>
      </c>
      <c r="J591" s="31"/>
      <c r="K591" s="71" t="s">
        <v>106</v>
      </c>
      <c r="L591" s="36">
        <v>0</v>
      </c>
      <c r="M591" s="36">
        <v>0</v>
      </c>
      <c r="N591" s="36">
        <v>0</v>
      </c>
      <c r="O591" s="36">
        <v>160</v>
      </c>
      <c r="P591" s="36" t="s">
        <v>203</v>
      </c>
      <c r="Q591" s="36" t="s">
        <v>547</v>
      </c>
      <c r="R591" s="36" t="s">
        <v>203</v>
      </c>
      <c r="S591" s="36" t="s">
        <v>547</v>
      </c>
      <c r="T591" s="36" t="s">
        <v>203</v>
      </c>
      <c r="U591" s="75">
        <v>45</v>
      </c>
      <c r="V591" s="44">
        <f>VLOOKUP(F591,[9]毕教同事分值收集!B:X,23,0)</f>
        <v>100</v>
      </c>
      <c r="W591" s="76">
        <v>0</v>
      </c>
      <c r="X591" s="76">
        <v>40</v>
      </c>
      <c r="Y591" s="76">
        <v>60</v>
      </c>
      <c r="Z591" s="76">
        <v>90</v>
      </c>
      <c r="AA591" s="82">
        <v>20</v>
      </c>
      <c r="AB591" s="54">
        <f>VLOOKUP(F591,[9]毕教同事分值收集!B:R,17,0)</f>
        <v>0</v>
      </c>
      <c r="AC591" s="54">
        <f>VLOOKUP(F591,[9]毕教同事分值收集!B:T,19,0)</f>
        <v>0</v>
      </c>
      <c r="AD591" s="54">
        <f>VLOOKUP(F591,[9]毕教同事分值收集!B:V,21,0)</f>
        <v>0</v>
      </c>
      <c r="AE591" s="54">
        <f>VLOOKUP(F591,[9]毕教同事分值收集!B:Q,16,0)</f>
        <v>0</v>
      </c>
      <c r="AF591" s="54">
        <f>VLOOKUP(F591,[9]毕教同事分值收集!B:P,15,0)</f>
        <v>60</v>
      </c>
      <c r="AG591" s="54">
        <f>VLOOKUP(F591,[6]毕教同事分值收集!$B:$M,12,0)</f>
        <v>-60</v>
      </c>
      <c r="AH591" s="54">
        <v>0</v>
      </c>
      <c r="AI591" s="54">
        <v>0</v>
      </c>
      <c r="AJ591" s="54">
        <v>0</v>
      </c>
      <c r="AK591" s="54">
        <v>0</v>
      </c>
      <c r="AL591" s="54">
        <v>0</v>
      </c>
      <c r="AM591" s="58">
        <f t="shared" si="54"/>
        <v>515</v>
      </c>
      <c r="AN591" s="54" t="str">
        <f>VLOOKUP(H591,'[2]最终 公布版'!$F:$AL,33,0)</f>
        <v>内科</v>
      </c>
      <c r="AO591" s="59">
        <f>SUMPRODUCT(($AN$4:$AN$1113=AN591)*($AM$4:$AM$1113&gt;AM591))+1</f>
        <v>208</v>
      </c>
      <c r="AP591" s="11">
        <f>COUNTIF(AN:AN,AN591)</f>
        <v>268</v>
      </c>
      <c r="AQ591" s="60">
        <f t="shared" si="55"/>
        <v>0.776119402985075</v>
      </c>
      <c r="AR591" s="11">
        <f t="shared" si="56"/>
        <v>0.75</v>
      </c>
      <c r="AS591" s="61">
        <v>1200</v>
      </c>
      <c r="AT591" s="62">
        <f>VLOOKUP(F591,[9]毕教同事分值收集!B:Y,24,0)</f>
        <v>21</v>
      </c>
      <c r="AU591" s="63">
        <f t="shared" si="57"/>
        <v>900</v>
      </c>
      <c r="AV591" s="63">
        <f t="shared" si="58"/>
        <v>900</v>
      </c>
      <c r="AW591" s="63">
        <v>0</v>
      </c>
      <c r="AX591" s="63">
        <f t="shared" si="59"/>
        <v>900</v>
      </c>
      <c r="AY591" s="65">
        <v>21</v>
      </c>
    </row>
    <row r="592" spans="1:51">
      <c r="A592" s="4"/>
      <c r="B592" s="4"/>
      <c r="C592" s="5" t="s">
        <v>571</v>
      </c>
      <c r="D592" s="6">
        <v>576</v>
      </c>
      <c r="E592" s="101" t="s">
        <v>760</v>
      </c>
      <c r="F592" s="8" t="str">
        <f>VLOOKUP(E592,[1]需科室上报名单!$A:$B,2,0)</f>
        <v>7AO455</v>
      </c>
      <c r="G592" s="6" t="str">
        <f>VLOOKUP(F592,[3]需科室上报名单!$B:$I,8,0)</f>
        <v>规培研究生</v>
      </c>
      <c r="H592" s="8" t="str">
        <f>VLOOKUP(F592,[3]需科室上报名单!$B:$D,3,0)</f>
        <v>内科</v>
      </c>
      <c r="I592" s="8" t="str">
        <f>VLOOKUP(F592,[3]需科室上报名单!$B:$F,5,0)</f>
        <v>2022年</v>
      </c>
      <c r="J592" s="31"/>
      <c r="K592" s="71" t="s">
        <v>106</v>
      </c>
      <c r="L592" s="36">
        <v>0</v>
      </c>
      <c r="M592" s="36">
        <v>0</v>
      </c>
      <c r="N592" s="36">
        <v>0</v>
      </c>
      <c r="O592" s="36">
        <v>160</v>
      </c>
      <c r="P592" s="36" t="s">
        <v>203</v>
      </c>
      <c r="Q592" s="36" t="s">
        <v>536</v>
      </c>
      <c r="R592" s="36" t="s">
        <v>547</v>
      </c>
      <c r="S592" s="36" t="s">
        <v>203</v>
      </c>
      <c r="T592" s="36" t="s">
        <v>203</v>
      </c>
      <c r="U592" s="75">
        <v>60</v>
      </c>
      <c r="V592" s="44">
        <f>VLOOKUP(F592,[9]毕教同事分值收集!B:X,23,0)</f>
        <v>100</v>
      </c>
      <c r="W592" s="76">
        <v>0</v>
      </c>
      <c r="X592" s="76">
        <v>60</v>
      </c>
      <c r="Y592" s="76">
        <v>60</v>
      </c>
      <c r="Z592" s="76">
        <v>90</v>
      </c>
      <c r="AA592" s="82">
        <v>40</v>
      </c>
      <c r="AB592" s="54">
        <f>VLOOKUP(F592,[9]毕教同事分值收集!B:R,17,0)</f>
        <v>0</v>
      </c>
      <c r="AC592" s="54">
        <f>VLOOKUP(F592,[9]毕教同事分值收集!B:T,19,0)</f>
        <v>0</v>
      </c>
      <c r="AD592" s="54">
        <f>VLOOKUP(F592,[9]毕教同事分值收集!B:V,21,0)</f>
        <v>0</v>
      </c>
      <c r="AE592" s="54">
        <f>VLOOKUP(F592,[9]毕教同事分值收集!B:Q,16,0)</f>
        <v>0</v>
      </c>
      <c r="AF592" s="54">
        <f>VLOOKUP(F592,[9]毕教同事分值收集!B:P,15,0)</f>
        <v>0</v>
      </c>
      <c r="AG592" s="54">
        <f>VLOOKUP(F592,[6]毕教同事分值收集!$B:$M,12,0)</f>
        <v>-60</v>
      </c>
      <c r="AH592" s="54">
        <v>0</v>
      </c>
      <c r="AI592" s="54">
        <v>0</v>
      </c>
      <c r="AJ592" s="54">
        <v>0</v>
      </c>
      <c r="AK592" s="54">
        <v>0</v>
      </c>
      <c r="AL592" s="54">
        <v>0</v>
      </c>
      <c r="AM592" s="58">
        <f t="shared" si="54"/>
        <v>510</v>
      </c>
      <c r="AN592" s="54" t="str">
        <f>VLOOKUP(H592,'[2]最终 公布版'!$F:$AL,33,0)</f>
        <v>内科</v>
      </c>
      <c r="AO592" s="59">
        <f>SUMPRODUCT(($AN$4:$AN$1113=AN592)*($AM$4:$AM$1113&gt;AM592))+1</f>
        <v>209</v>
      </c>
      <c r="AP592" s="11">
        <f>COUNTIF(AN:AN,AN592)</f>
        <v>268</v>
      </c>
      <c r="AQ592" s="60">
        <f t="shared" si="55"/>
        <v>0.779850746268657</v>
      </c>
      <c r="AR592" s="11">
        <f t="shared" si="56"/>
        <v>0.75</v>
      </c>
      <c r="AS592" s="61">
        <v>1200</v>
      </c>
      <c r="AT592" s="62">
        <f>VLOOKUP(F592,[9]毕教同事分值收集!B:Y,24,0)</f>
        <v>21</v>
      </c>
      <c r="AU592" s="63">
        <f t="shared" si="57"/>
        <v>900</v>
      </c>
      <c r="AV592" s="63">
        <f t="shared" si="58"/>
        <v>900</v>
      </c>
      <c r="AW592" s="63">
        <v>0</v>
      </c>
      <c r="AX592" s="63">
        <f t="shared" si="59"/>
        <v>900</v>
      </c>
      <c r="AY592" s="65">
        <v>21</v>
      </c>
    </row>
    <row r="593" ht="16.5" spans="1:51">
      <c r="A593" s="4"/>
      <c r="B593" s="4"/>
      <c r="C593" s="5" t="s">
        <v>336</v>
      </c>
      <c r="D593" s="6">
        <v>588</v>
      </c>
      <c r="E593" s="106" t="s">
        <v>761</v>
      </c>
      <c r="F593" s="8" t="str">
        <f>VLOOKUP(E593,[1]需科室上报名单!$A:$B,2,0)</f>
        <v>7AO030</v>
      </c>
      <c r="G593" s="6" t="str">
        <f>VLOOKUP(F593,[3]需科室上报名单!$B:$I,8,0)</f>
        <v>规培研究生</v>
      </c>
      <c r="H593" s="8" t="str">
        <f>VLOOKUP(F593,[3]需科室上报名单!$B:$D,3,0)</f>
        <v>内科</v>
      </c>
      <c r="I593" s="8" t="str">
        <f>VLOOKUP(F593,[3]需科室上报名单!$B:$F,5,0)</f>
        <v>2022年</v>
      </c>
      <c r="J593" s="29"/>
      <c r="K593" s="6" t="s">
        <v>106</v>
      </c>
      <c r="L593" s="6">
        <v>0</v>
      </c>
      <c r="M593" s="6">
        <v>0</v>
      </c>
      <c r="N593" s="6">
        <v>0</v>
      </c>
      <c r="O593" s="6">
        <v>160</v>
      </c>
      <c r="P593" s="30">
        <v>0</v>
      </c>
      <c r="Q593" s="30">
        <v>3</v>
      </c>
      <c r="R593" s="30">
        <v>8</v>
      </c>
      <c r="S593" s="30">
        <v>0</v>
      </c>
      <c r="T593" s="30">
        <v>0</v>
      </c>
      <c r="U593" s="43">
        <v>220</v>
      </c>
      <c r="V593" s="44">
        <f>VLOOKUP(F593,[9]毕教同事分值收集!B:X,23,0)</f>
        <v>100</v>
      </c>
      <c r="W593" s="44">
        <v>10</v>
      </c>
      <c r="X593" s="44">
        <v>60</v>
      </c>
      <c r="Y593" s="44">
        <v>0</v>
      </c>
      <c r="Z593" s="44">
        <v>0</v>
      </c>
      <c r="AA593" s="53">
        <v>0</v>
      </c>
      <c r="AB593" s="54">
        <f>VLOOKUP(F593,[9]毕教同事分值收集!B:R,17,0)</f>
        <v>0</v>
      </c>
      <c r="AC593" s="54">
        <f>VLOOKUP(F593,[9]毕教同事分值收集!B:T,19,0)</f>
        <v>0</v>
      </c>
      <c r="AD593" s="54">
        <f>VLOOKUP(F593,[9]毕教同事分值收集!B:V,21,0)</f>
        <v>0</v>
      </c>
      <c r="AE593" s="54">
        <f>VLOOKUP(F593,[9]毕教同事分值收集!B:Q,16,0)</f>
        <v>0</v>
      </c>
      <c r="AF593" s="54">
        <f>VLOOKUP(F593,[9]毕教同事分值收集!B:P,15,0)</f>
        <v>0</v>
      </c>
      <c r="AG593" s="54">
        <f>VLOOKUP(F593,[6]毕教同事分值收集!$B:$M,12,0)</f>
        <v>-40</v>
      </c>
      <c r="AH593" s="54">
        <v>0</v>
      </c>
      <c r="AI593" s="54">
        <v>0</v>
      </c>
      <c r="AJ593" s="54">
        <v>0</v>
      </c>
      <c r="AK593" s="54">
        <v>0</v>
      </c>
      <c r="AL593" s="54">
        <v>0</v>
      </c>
      <c r="AM593" s="58">
        <f t="shared" si="54"/>
        <v>510</v>
      </c>
      <c r="AN593" s="54" t="str">
        <f>VLOOKUP(H593,'[2]最终 公布版'!$F:$AL,33,0)</f>
        <v>内科</v>
      </c>
      <c r="AO593" s="59">
        <f>SUMPRODUCT(($AN$4:$AN$1113=AN593)*($AM$4:$AM$1113&gt;AM593))+1</f>
        <v>209</v>
      </c>
      <c r="AP593" s="11">
        <f>COUNTIF(AN:AN,AN593)</f>
        <v>268</v>
      </c>
      <c r="AQ593" s="60">
        <f t="shared" si="55"/>
        <v>0.779850746268657</v>
      </c>
      <c r="AR593" s="11">
        <f t="shared" si="56"/>
        <v>0.75</v>
      </c>
      <c r="AS593" s="61">
        <v>1200</v>
      </c>
      <c r="AT593" s="62">
        <f>VLOOKUP(F593,[9]毕教同事分值收集!B:Y,24,0)</f>
        <v>21</v>
      </c>
      <c r="AU593" s="63">
        <f t="shared" si="57"/>
        <v>900</v>
      </c>
      <c r="AV593" s="63">
        <f t="shared" si="58"/>
        <v>900</v>
      </c>
      <c r="AW593" s="63">
        <v>0</v>
      </c>
      <c r="AX593" s="63">
        <f t="shared" si="59"/>
        <v>900</v>
      </c>
      <c r="AY593" s="65">
        <v>21</v>
      </c>
    </row>
    <row r="594" spans="1:51">
      <c r="A594" s="4"/>
      <c r="B594" s="4"/>
      <c r="C594" s="5" t="s">
        <v>157</v>
      </c>
      <c r="D594" s="6">
        <v>596</v>
      </c>
      <c r="E594" s="20" t="s">
        <v>762</v>
      </c>
      <c r="F594" s="8" t="str">
        <f>VLOOKUP(E594,[1]需科室上报名单!$A:$B,2,0)</f>
        <v>7AO251</v>
      </c>
      <c r="G594" s="6" t="str">
        <f>VLOOKUP(F594,[3]需科室上报名单!$B:$I,8,0)</f>
        <v>规培研究生</v>
      </c>
      <c r="H594" s="20" t="s">
        <v>552</v>
      </c>
      <c r="I594" s="8" t="str">
        <f>VLOOKUP(F594,[3]需科室上报名单!$B:$F,5,0)</f>
        <v>2022年</v>
      </c>
      <c r="J594" s="35"/>
      <c r="K594" s="6" t="s">
        <v>106</v>
      </c>
      <c r="L594" s="6">
        <v>0</v>
      </c>
      <c r="M594" s="6">
        <v>0</v>
      </c>
      <c r="N594" s="6">
        <v>0</v>
      </c>
      <c r="O594" s="6">
        <v>160</v>
      </c>
      <c r="P594" s="30">
        <v>0</v>
      </c>
      <c r="Q594" s="48">
        <v>2</v>
      </c>
      <c r="R594" s="48">
        <v>1</v>
      </c>
      <c r="S594" s="30">
        <v>0</v>
      </c>
      <c r="T594" s="30">
        <v>0</v>
      </c>
      <c r="U594" s="43">
        <v>60</v>
      </c>
      <c r="V594" s="44">
        <f>VLOOKUP(F594,[9]毕教同事分值收集!B:X,23,0)</f>
        <v>100</v>
      </c>
      <c r="W594" s="49">
        <v>10</v>
      </c>
      <c r="X594" s="49">
        <v>60</v>
      </c>
      <c r="Y594" s="49">
        <v>60</v>
      </c>
      <c r="Z594" s="49">
        <v>60</v>
      </c>
      <c r="AA594" s="53">
        <v>0</v>
      </c>
      <c r="AB594" s="54">
        <f>VLOOKUP(F594,[9]毕教同事分值收集!B:R,17,0)</f>
        <v>0</v>
      </c>
      <c r="AC594" s="54">
        <f>VLOOKUP(F594,[9]毕教同事分值收集!B:T,19,0)</f>
        <v>0</v>
      </c>
      <c r="AD594" s="54">
        <f>VLOOKUP(F594,[9]毕教同事分值收集!B:V,21,0)</f>
        <v>0</v>
      </c>
      <c r="AE594" s="54">
        <f>VLOOKUP(F594,[9]毕教同事分值收集!B:Q,16,0)</f>
        <v>0</v>
      </c>
      <c r="AF594" s="54">
        <f>VLOOKUP(F594,[9]毕教同事分值收集!B:P,15,0)</f>
        <v>20</v>
      </c>
      <c r="AG594" s="54">
        <f>VLOOKUP(F594,[6]毕教同事分值收集!$B:$M,12,0)</f>
        <v>-20</v>
      </c>
      <c r="AH594" s="54">
        <v>0</v>
      </c>
      <c r="AI594" s="54">
        <v>0</v>
      </c>
      <c r="AJ594" s="54">
        <v>0</v>
      </c>
      <c r="AK594" s="54">
        <v>0</v>
      </c>
      <c r="AL594" s="54">
        <v>0</v>
      </c>
      <c r="AM594" s="58">
        <f t="shared" si="54"/>
        <v>510</v>
      </c>
      <c r="AN594" s="54" t="str">
        <f>VLOOKUP(H594,'[2]最终 公布版'!$F:$AL,33,0)</f>
        <v>内科</v>
      </c>
      <c r="AO594" s="59">
        <f>SUMPRODUCT(($AN$4:$AN$1113=AN594)*($AM$4:$AM$1113&gt;AM594))+1</f>
        <v>209</v>
      </c>
      <c r="AP594" s="11">
        <f>COUNTIF(AN:AN,AN594)</f>
        <v>268</v>
      </c>
      <c r="AQ594" s="60">
        <f t="shared" si="55"/>
        <v>0.779850746268657</v>
      </c>
      <c r="AR594" s="11">
        <f t="shared" si="56"/>
        <v>0.75</v>
      </c>
      <c r="AS594" s="61">
        <v>1200</v>
      </c>
      <c r="AT594" s="62">
        <f>VLOOKUP(F594,[9]毕教同事分值收集!B:Y,24,0)</f>
        <v>21</v>
      </c>
      <c r="AU594" s="63">
        <f t="shared" si="57"/>
        <v>900</v>
      </c>
      <c r="AV594" s="63">
        <f t="shared" si="58"/>
        <v>900</v>
      </c>
      <c r="AW594" s="63">
        <v>0</v>
      </c>
      <c r="AX594" s="63">
        <f t="shared" si="59"/>
        <v>900</v>
      </c>
      <c r="AY594" s="65">
        <v>21</v>
      </c>
    </row>
    <row r="595" spans="1:51">
      <c r="A595" s="4"/>
      <c r="B595" s="4"/>
      <c r="C595" s="5" t="s">
        <v>207</v>
      </c>
      <c r="D595" s="6">
        <v>605</v>
      </c>
      <c r="E595" s="105" t="s">
        <v>763</v>
      </c>
      <c r="F595" s="8" t="str">
        <f>VLOOKUP(E595,[1]需科室上报名单!$A:$B,2,0)</f>
        <v>7AO253</v>
      </c>
      <c r="G595" s="6" t="str">
        <f>VLOOKUP(F595,[3]需科室上报名单!$B:$I,8,0)</f>
        <v>规培研究生</v>
      </c>
      <c r="H595" s="8" t="str">
        <f>VLOOKUP(F595,[3]需科室上报名单!$B:$D,3,0)</f>
        <v>内科</v>
      </c>
      <c r="I595" s="8" t="str">
        <f>VLOOKUP(F595,[3]需科室上报名单!$B:$F,5,0)</f>
        <v>2022年</v>
      </c>
      <c r="J595" s="31"/>
      <c r="K595" s="6" t="s">
        <v>106</v>
      </c>
      <c r="L595" s="6">
        <v>0</v>
      </c>
      <c r="M595" s="6">
        <v>0</v>
      </c>
      <c r="N595" s="6">
        <v>0</v>
      </c>
      <c r="O595" s="110">
        <v>160</v>
      </c>
      <c r="P595" s="74">
        <v>0</v>
      </c>
      <c r="Q595" s="74">
        <v>2</v>
      </c>
      <c r="R595" s="74">
        <v>1</v>
      </c>
      <c r="S595" s="74">
        <v>0</v>
      </c>
      <c r="T595" s="73">
        <v>0</v>
      </c>
      <c r="U595" s="79">
        <v>60</v>
      </c>
      <c r="V595" s="44">
        <f>VLOOKUP(F595,[9]毕教同事分值收集!B:X,23,0)</f>
        <v>100</v>
      </c>
      <c r="W595" s="80">
        <v>10</v>
      </c>
      <c r="X595" s="80">
        <v>40</v>
      </c>
      <c r="Y595" s="80">
        <v>60</v>
      </c>
      <c r="Z595" s="80">
        <v>60</v>
      </c>
      <c r="AA595" s="13">
        <v>0</v>
      </c>
      <c r="AB595" s="54">
        <f>VLOOKUP(F595,[9]毕教同事分值收集!B:R,17,0)</f>
        <v>0</v>
      </c>
      <c r="AC595" s="54">
        <f>VLOOKUP(F595,[9]毕教同事分值收集!B:T,19,0)</f>
        <v>0</v>
      </c>
      <c r="AD595" s="54">
        <f>VLOOKUP(F595,[9]毕教同事分值收集!B:V,21,0)</f>
        <v>0</v>
      </c>
      <c r="AE595" s="54">
        <f>VLOOKUP(F595,[9]毕教同事分值收集!B:Q,16,0)</f>
        <v>0</v>
      </c>
      <c r="AF595" s="54">
        <f>VLOOKUP(F595,[9]毕教同事分值收集!B:P,15,0)</f>
        <v>20</v>
      </c>
      <c r="AG595" s="54">
        <f>VLOOKUP(F595,[6]毕教同事分值收集!$B:$M,12,0)</f>
        <v>0</v>
      </c>
      <c r="AH595" s="54">
        <v>0</v>
      </c>
      <c r="AI595" s="54">
        <v>0</v>
      </c>
      <c r="AJ595" s="54">
        <v>0</v>
      </c>
      <c r="AK595" s="54">
        <v>0</v>
      </c>
      <c r="AL595" s="54">
        <v>0</v>
      </c>
      <c r="AM595" s="58">
        <f t="shared" si="54"/>
        <v>510</v>
      </c>
      <c r="AN595" s="54" t="str">
        <f>VLOOKUP(H595,'[2]最终 公布版'!$F:$AL,33,0)</f>
        <v>内科</v>
      </c>
      <c r="AO595" s="59">
        <f>SUMPRODUCT(($AN$4:$AN$1113=AN595)*($AM$4:$AM$1113&gt;AM595))+1</f>
        <v>209</v>
      </c>
      <c r="AP595" s="11">
        <f>COUNTIF(AN:AN,AN595)</f>
        <v>268</v>
      </c>
      <c r="AQ595" s="60">
        <f t="shared" si="55"/>
        <v>0.779850746268657</v>
      </c>
      <c r="AR595" s="11">
        <f t="shared" si="56"/>
        <v>0.75</v>
      </c>
      <c r="AS595" s="61">
        <v>1200</v>
      </c>
      <c r="AT595" s="62">
        <f>VLOOKUP(F595,[9]毕教同事分值收集!B:Y,24,0)</f>
        <v>21</v>
      </c>
      <c r="AU595" s="63">
        <f t="shared" si="57"/>
        <v>900</v>
      </c>
      <c r="AV595" s="63">
        <f t="shared" si="58"/>
        <v>900</v>
      </c>
      <c r="AW595" s="63">
        <v>0</v>
      </c>
      <c r="AX595" s="63">
        <f t="shared" si="59"/>
        <v>900</v>
      </c>
      <c r="AY595" s="65">
        <v>21</v>
      </c>
    </row>
    <row r="596" spans="1:51">
      <c r="A596" s="4" t="s">
        <v>366</v>
      </c>
      <c r="B596" s="4"/>
      <c r="C596" s="5" t="s">
        <v>318</v>
      </c>
      <c r="D596" s="6">
        <v>585</v>
      </c>
      <c r="E596" s="7" t="s">
        <v>764</v>
      </c>
      <c r="F596" s="8" t="str">
        <f>VLOOKUP(E596,[1]需科室上报名单!$A:$B,2,0)</f>
        <v>730L12</v>
      </c>
      <c r="G596" s="6" t="s">
        <v>104</v>
      </c>
      <c r="H596" s="8" t="str">
        <f>VLOOKUP(F596,[3]需科室上报名单!$B:$D,3,0)</f>
        <v>内科</v>
      </c>
      <c r="I596" s="8" t="str">
        <f>VLOOKUP(F596,[3]需科室上报名单!$B:$F,5,0)</f>
        <v>2022年</v>
      </c>
      <c r="J596" s="31"/>
      <c r="K596" s="6" t="s">
        <v>106</v>
      </c>
      <c r="L596" s="6">
        <v>0</v>
      </c>
      <c r="M596" s="6">
        <v>0</v>
      </c>
      <c r="N596" s="6">
        <v>0</v>
      </c>
      <c r="O596" s="6">
        <v>160</v>
      </c>
      <c r="P596" s="30">
        <v>0</v>
      </c>
      <c r="Q596" s="101">
        <v>4</v>
      </c>
      <c r="R596" s="101">
        <v>1</v>
      </c>
      <c r="S596" s="101">
        <v>0</v>
      </c>
      <c r="T596" s="101">
        <v>0</v>
      </c>
      <c r="U596" s="43">
        <v>100</v>
      </c>
      <c r="V596" s="44">
        <f>VLOOKUP(F596,[9]毕教同事分值收集!B:X,23,0)</f>
        <v>100</v>
      </c>
      <c r="W596" s="44">
        <v>10</v>
      </c>
      <c r="X596" s="44">
        <v>40</v>
      </c>
      <c r="Y596" s="44">
        <v>60</v>
      </c>
      <c r="Z596" s="44">
        <v>60</v>
      </c>
      <c r="AA596" s="44">
        <v>20</v>
      </c>
      <c r="AB596" s="54">
        <f>VLOOKUP(F596,[9]毕教同事分值收集!B:R,17,0)</f>
        <v>0</v>
      </c>
      <c r="AC596" s="54">
        <f>VLOOKUP(F596,[9]毕教同事分值收集!B:T,19,0)</f>
        <v>0</v>
      </c>
      <c r="AD596" s="54">
        <f>VLOOKUP(F596,[9]毕教同事分值收集!B:V,21,0)</f>
        <v>0</v>
      </c>
      <c r="AE596" s="54">
        <f>VLOOKUP(F596,[9]毕教同事分值收集!B:Q,16,0)</f>
        <v>0</v>
      </c>
      <c r="AF596" s="54">
        <f>VLOOKUP(F596,[9]毕教同事分值收集!B:P,15,0)</f>
        <v>0</v>
      </c>
      <c r="AG596" s="54">
        <f>VLOOKUP(F596,'[8]0831修改'!$B:$M,12,0)</f>
        <v>-40</v>
      </c>
      <c r="AH596" s="54">
        <v>0</v>
      </c>
      <c r="AI596" s="54">
        <v>0</v>
      </c>
      <c r="AJ596" s="54">
        <v>0</v>
      </c>
      <c r="AK596" s="54">
        <v>0</v>
      </c>
      <c r="AL596" s="54">
        <v>0</v>
      </c>
      <c r="AM596" s="58">
        <f t="shared" si="54"/>
        <v>510</v>
      </c>
      <c r="AN596" s="54" t="str">
        <f>VLOOKUP(H596,'[2]最终 公布版'!$F:$AL,33,0)</f>
        <v>内科</v>
      </c>
      <c r="AO596" s="59">
        <f>SUMPRODUCT(($AN$4:$AN$1113=AN596)*($AM$4:$AM$1113&gt;AM596))+1</f>
        <v>209</v>
      </c>
      <c r="AP596" s="11">
        <f>COUNTIF(AN:AN,AN596)</f>
        <v>268</v>
      </c>
      <c r="AQ596" s="60">
        <f t="shared" si="55"/>
        <v>0.779850746268657</v>
      </c>
      <c r="AR596" s="11">
        <f t="shared" si="56"/>
        <v>0.75</v>
      </c>
      <c r="AS596" s="61">
        <v>1200</v>
      </c>
      <c r="AT596" s="62">
        <f>VLOOKUP(F596,[9]毕教同事分值收集!B:Y,24,0)</f>
        <v>21</v>
      </c>
      <c r="AU596" s="63">
        <f t="shared" si="57"/>
        <v>900</v>
      </c>
      <c r="AV596" s="63">
        <f t="shared" si="58"/>
        <v>900</v>
      </c>
      <c r="AW596" s="63">
        <v>0</v>
      </c>
      <c r="AX596" s="63">
        <f t="shared" si="59"/>
        <v>900</v>
      </c>
      <c r="AY596" s="65">
        <v>21</v>
      </c>
    </row>
    <row r="597" spans="1:51">
      <c r="A597" s="4"/>
      <c r="B597" s="4"/>
      <c r="C597" s="5" t="s">
        <v>157</v>
      </c>
      <c r="D597" s="6">
        <v>581</v>
      </c>
      <c r="E597" s="20" t="s">
        <v>765</v>
      </c>
      <c r="F597" s="8" t="str">
        <f>VLOOKUP(E597,[1]需科室上报名单!$A:$B,2,0)</f>
        <v>7AO014</v>
      </c>
      <c r="G597" s="6" t="str">
        <f>VLOOKUP(F597,[3]需科室上报名单!$B:$I,8,0)</f>
        <v>规培研究生</v>
      </c>
      <c r="H597" s="8" t="str">
        <f>VLOOKUP(F597,[3]需科室上报名单!$B:$D,3,0)</f>
        <v>内科</v>
      </c>
      <c r="I597" s="8" t="str">
        <f>VLOOKUP(F597,[3]需科室上报名单!$B:$F,5,0)</f>
        <v>2022年</v>
      </c>
      <c r="J597" s="35"/>
      <c r="K597" s="6" t="s">
        <v>106</v>
      </c>
      <c r="L597" s="6">
        <v>0</v>
      </c>
      <c r="M597" s="6">
        <v>0</v>
      </c>
      <c r="N597" s="6">
        <v>0</v>
      </c>
      <c r="O597" s="6">
        <v>160</v>
      </c>
      <c r="P597" s="30">
        <v>0</v>
      </c>
      <c r="Q597" s="48">
        <v>3</v>
      </c>
      <c r="R597" s="138">
        <v>2</v>
      </c>
      <c r="S597" s="30">
        <v>0</v>
      </c>
      <c r="T597" s="30">
        <v>0</v>
      </c>
      <c r="U597" s="6">
        <v>100</v>
      </c>
      <c r="V597" s="44">
        <f>VLOOKUP(F597,[9]毕教同事分值收集!B:X,23,0)</f>
        <v>100</v>
      </c>
      <c r="W597" s="49">
        <v>10</v>
      </c>
      <c r="X597" s="49">
        <v>60</v>
      </c>
      <c r="Y597" s="49">
        <v>60</v>
      </c>
      <c r="Z597" s="49">
        <v>30</v>
      </c>
      <c r="AA597" s="53">
        <v>0</v>
      </c>
      <c r="AB597" s="54">
        <f>VLOOKUP(F597,[9]毕教同事分值收集!B:R,17,0)</f>
        <v>0</v>
      </c>
      <c r="AC597" s="54">
        <f>VLOOKUP(F597,[9]毕教同事分值收集!B:T,19,0)</f>
        <v>0</v>
      </c>
      <c r="AD597" s="54">
        <f>VLOOKUP(F597,[9]毕教同事分值收集!B:V,21,0)</f>
        <v>0</v>
      </c>
      <c r="AE597" s="54">
        <f>VLOOKUP(F597,[9]毕教同事分值收集!B:Q,16,0)</f>
        <v>0</v>
      </c>
      <c r="AF597" s="54">
        <f>VLOOKUP(F597,[9]毕教同事分值收集!B:P,15,0)</f>
        <v>40</v>
      </c>
      <c r="AG597" s="54">
        <f>VLOOKUP(F597,[6]毕教同事分值收集!$B:$M,12,0)</f>
        <v>-60</v>
      </c>
      <c r="AH597" s="54">
        <v>0</v>
      </c>
      <c r="AI597" s="54">
        <v>0</v>
      </c>
      <c r="AJ597" s="54">
        <v>0</v>
      </c>
      <c r="AK597" s="54">
        <v>0</v>
      </c>
      <c r="AL597" s="54">
        <v>0</v>
      </c>
      <c r="AM597" s="58">
        <f t="shared" si="54"/>
        <v>500</v>
      </c>
      <c r="AN597" s="54" t="str">
        <f>VLOOKUP(H597,'[2]最终 公布版'!$F:$AL,33,0)</f>
        <v>内科</v>
      </c>
      <c r="AO597" s="59">
        <f>SUMPRODUCT(($AN$4:$AN$1113=AN597)*($AM$4:$AM$1113&gt;AM597))+1</f>
        <v>214</v>
      </c>
      <c r="AP597" s="11">
        <f>COUNTIF(AN:AN,AN597)</f>
        <v>268</v>
      </c>
      <c r="AQ597" s="60">
        <f t="shared" si="55"/>
        <v>0.798507462686567</v>
      </c>
      <c r="AR597" s="11">
        <f t="shared" si="56"/>
        <v>0.75</v>
      </c>
      <c r="AS597" s="61">
        <v>1200</v>
      </c>
      <c r="AT597" s="62">
        <f>VLOOKUP(F597,[9]毕教同事分值收集!B:Y,24,0)</f>
        <v>21</v>
      </c>
      <c r="AU597" s="63">
        <f t="shared" si="57"/>
        <v>900</v>
      </c>
      <c r="AV597" s="63">
        <f t="shared" si="58"/>
        <v>900</v>
      </c>
      <c r="AW597" s="63">
        <v>0</v>
      </c>
      <c r="AX597" s="63">
        <f t="shared" si="59"/>
        <v>900</v>
      </c>
      <c r="AY597" s="65">
        <v>21</v>
      </c>
    </row>
    <row r="598" ht="16.5" spans="1:51">
      <c r="A598" s="4"/>
      <c r="B598" s="4"/>
      <c r="C598" s="5" t="s">
        <v>336</v>
      </c>
      <c r="D598" s="6">
        <v>591</v>
      </c>
      <c r="E598" s="106" t="s">
        <v>766</v>
      </c>
      <c r="F598" s="8" t="str">
        <f>VLOOKUP(E598,[1]需科室上报名单!$A:$B,2,0)</f>
        <v>7AO060</v>
      </c>
      <c r="G598" s="6" t="str">
        <f>VLOOKUP(F598,[3]需科室上报名单!$B:$I,8,0)</f>
        <v>规培研究生</v>
      </c>
      <c r="H598" s="8" t="str">
        <f>VLOOKUP(F598,[3]需科室上报名单!$B:$D,3,0)</f>
        <v>内科</v>
      </c>
      <c r="I598" s="8" t="str">
        <f>VLOOKUP(F598,[3]需科室上报名单!$B:$F,5,0)</f>
        <v>2022年</v>
      </c>
      <c r="J598" s="29"/>
      <c r="K598" s="6" t="s">
        <v>106</v>
      </c>
      <c r="L598" s="6">
        <v>0</v>
      </c>
      <c r="M598" s="6">
        <v>0</v>
      </c>
      <c r="N598" s="6">
        <v>0</v>
      </c>
      <c r="O598" s="6">
        <v>160</v>
      </c>
      <c r="P598" s="30">
        <v>0</v>
      </c>
      <c r="Q598" s="30">
        <v>4</v>
      </c>
      <c r="R598" s="30">
        <v>2</v>
      </c>
      <c r="S598" s="30">
        <v>0</v>
      </c>
      <c r="T598" s="30">
        <v>0</v>
      </c>
      <c r="U598" s="43">
        <v>120</v>
      </c>
      <c r="V598" s="44">
        <f>VLOOKUP(F598,[9]毕教同事分值收集!B:X,23,0)</f>
        <v>100</v>
      </c>
      <c r="W598" s="44">
        <v>0</v>
      </c>
      <c r="X598" s="44">
        <v>80</v>
      </c>
      <c r="Y598" s="44">
        <v>30</v>
      </c>
      <c r="Z598" s="44">
        <v>30</v>
      </c>
      <c r="AA598" s="53">
        <v>20</v>
      </c>
      <c r="AB598" s="54">
        <f>VLOOKUP(F598,[9]毕教同事分值收集!B:R,17,0)</f>
        <v>0</v>
      </c>
      <c r="AC598" s="54">
        <f>VLOOKUP(F598,[9]毕教同事分值收集!B:T,19,0)</f>
        <v>0</v>
      </c>
      <c r="AD598" s="54">
        <f>VLOOKUP(F598,[9]毕教同事分值收集!B:V,21,0)</f>
        <v>0</v>
      </c>
      <c r="AE598" s="54">
        <f>VLOOKUP(F598,[9]毕教同事分值收集!B:Q,16,0)</f>
        <v>0</v>
      </c>
      <c r="AF598" s="54">
        <f>VLOOKUP(F598,[9]毕教同事分值收集!B:P,15,0)</f>
        <v>0</v>
      </c>
      <c r="AG598" s="54">
        <f>VLOOKUP(F598,[6]毕教同事分值收集!$B:$M,12,0)</f>
        <v>-40</v>
      </c>
      <c r="AH598" s="54">
        <v>0</v>
      </c>
      <c r="AI598" s="54">
        <v>0</v>
      </c>
      <c r="AJ598" s="54">
        <v>0</v>
      </c>
      <c r="AK598" s="54">
        <v>0</v>
      </c>
      <c r="AL598" s="54">
        <v>0</v>
      </c>
      <c r="AM598" s="58">
        <f t="shared" si="54"/>
        <v>500</v>
      </c>
      <c r="AN598" s="54" t="str">
        <f>VLOOKUP(H598,'[2]最终 公布版'!$F:$AL,33,0)</f>
        <v>内科</v>
      </c>
      <c r="AO598" s="59">
        <f>SUMPRODUCT(($AN$4:$AN$1113=AN598)*($AM$4:$AM$1113&gt;AM598))+1</f>
        <v>214</v>
      </c>
      <c r="AP598" s="11">
        <f>COUNTIF(AN:AN,AN598)</f>
        <v>268</v>
      </c>
      <c r="AQ598" s="60">
        <f t="shared" si="55"/>
        <v>0.798507462686567</v>
      </c>
      <c r="AR598" s="11">
        <f t="shared" si="56"/>
        <v>0.75</v>
      </c>
      <c r="AS598" s="61">
        <v>1200</v>
      </c>
      <c r="AT598" s="62">
        <f>VLOOKUP(F598,[9]毕教同事分值收集!B:Y,24,0)</f>
        <v>21</v>
      </c>
      <c r="AU598" s="63">
        <f t="shared" si="57"/>
        <v>900</v>
      </c>
      <c r="AV598" s="63">
        <f t="shared" si="58"/>
        <v>900</v>
      </c>
      <c r="AW598" s="63">
        <v>0</v>
      </c>
      <c r="AX598" s="63">
        <f t="shared" si="59"/>
        <v>900</v>
      </c>
      <c r="AY598" s="65">
        <v>21</v>
      </c>
    </row>
    <row r="599" spans="1:51">
      <c r="A599" s="4"/>
      <c r="B599" s="4"/>
      <c r="C599" s="5" t="s">
        <v>571</v>
      </c>
      <c r="D599" s="6">
        <v>598</v>
      </c>
      <c r="E599" s="101" t="s">
        <v>767</v>
      </c>
      <c r="F599" s="8" t="str">
        <f>VLOOKUP(E599,[1]需科室上报名单!$A:$B,2,0)</f>
        <v>7AO228</v>
      </c>
      <c r="G599" s="6" t="str">
        <f>VLOOKUP(F599,[3]需科室上报名单!$B:$I,8,0)</f>
        <v>规培研究生</v>
      </c>
      <c r="H599" s="8" t="str">
        <f>VLOOKUP(F599,[3]需科室上报名单!$B:$D,3,0)</f>
        <v>内科</v>
      </c>
      <c r="I599" s="8" t="str">
        <f>VLOOKUP(F599,[3]需科室上报名单!$B:$F,5,0)</f>
        <v>2022年</v>
      </c>
      <c r="J599" s="31"/>
      <c r="K599" s="71" t="s">
        <v>106</v>
      </c>
      <c r="L599" s="36">
        <v>0</v>
      </c>
      <c r="M599" s="36">
        <v>0</v>
      </c>
      <c r="N599" s="36">
        <v>0</v>
      </c>
      <c r="O599" s="36">
        <v>160</v>
      </c>
      <c r="P599" s="36" t="s">
        <v>203</v>
      </c>
      <c r="Q599" s="36" t="s">
        <v>536</v>
      </c>
      <c r="R599" s="36" t="s">
        <v>203</v>
      </c>
      <c r="S599" s="36" t="s">
        <v>203</v>
      </c>
      <c r="T599" s="36" t="s">
        <v>203</v>
      </c>
      <c r="U599" s="75">
        <v>40</v>
      </c>
      <c r="V599" s="44">
        <f>VLOOKUP(F599,[9]毕教同事分值收集!B:X,23,0)</f>
        <v>100</v>
      </c>
      <c r="W599" s="76">
        <v>0</v>
      </c>
      <c r="X599" s="76">
        <v>60</v>
      </c>
      <c r="Y599" s="76">
        <v>60</v>
      </c>
      <c r="Z599" s="76">
        <v>60</v>
      </c>
      <c r="AA599" s="82">
        <v>40</v>
      </c>
      <c r="AB599" s="54">
        <f>VLOOKUP(F599,[9]毕教同事分值收集!B:R,17,0)</f>
        <v>0</v>
      </c>
      <c r="AC599" s="54">
        <f>VLOOKUP(F599,[9]毕教同事分值收集!B:T,19,0)</f>
        <v>0</v>
      </c>
      <c r="AD599" s="54">
        <f>VLOOKUP(F599,[9]毕教同事分值收集!B:V,21,0)</f>
        <v>0</v>
      </c>
      <c r="AE599" s="54">
        <f>VLOOKUP(F599,[9]毕教同事分值收集!B:Q,16,0)</f>
        <v>0</v>
      </c>
      <c r="AF599" s="54">
        <f>VLOOKUP(F599,[9]毕教同事分值收集!B:P,15,0)</f>
        <v>0</v>
      </c>
      <c r="AG599" s="54">
        <f>VLOOKUP(F599,[6]毕教同事分值收集!$B:$M,12,0)</f>
        <v>-20</v>
      </c>
      <c r="AH599" s="54">
        <v>0</v>
      </c>
      <c r="AI599" s="54">
        <v>0</v>
      </c>
      <c r="AJ599" s="54">
        <v>0</v>
      </c>
      <c r="AK599" s="54">
        <v>0</v>
      </c>
      <c r="AL599" s="54">
        <v>0</v>
      </c>
      <c r="AM599" s="58">
        <f t="shared" si="54"/>
        <v>500</v>
      </c>
      <c r="AN599" s="54" t="str">
        <f>VLOOKUP(H599,'[2]最终 公布版'!$F:$AL,33,0)</f>
        <v>内科</v>
      </c>
      <c r="AO599" s="59">
        <f>SUMPRODUCT(($AN$4:$AN$1113=AN599)*($AM$4:$AM$1113&gt;AM599))+1</f>
        <v>214</v>
      </c>
      <c r="AP599" s="11">
        <f>COUNTIF(AN:AN,AN599)</f>
        <v>268</v>
      </c>
      <c r="AQ599" s="60">
        <f t="shared" si="55"/>
        <v>0.798507462686567</v>
      </c>
      <c r="AR599" s="11">
        <f t="shared" si="56"/>
        <v>0.75</v>
      </c>
      <c r="AS599" s="61">
        <v>1200</v>
      </c>
      <c r="AT599" s="62">
        <f>VLOOKUP(F599,[9]毕教同事分值收集!B:Y,24,0)</f>
        <v>21</v>
      </c>
      <c r="AU599" s="63">
        <f t="shared" si="57"/>
        <v>900</v>
      </c>
      <c r="AV599" s="63">
        <f t="shared" si="58"/>
        <v>900</v>
      </c>
      <c r="AW599" s="63">
        <v>0</v>
      </c>
      <c r="AX599" s="63">
        <f t="shared" si="59"/>
        <v>900</v>
      </c>
      <c r="AY599" s="65">
        <v>21</v>
      </c>
    </row>
    <row r="600" spans="1:51">
      <c r="A600" s="4"/>
      <c r="B600" s="4"/>
      <c r="C600" s="5" t="s">
        <v>207</v>
      </c>
      <c r="D600" s="6">
        <v>607</v>
      </c>
      <c r="E600" s="105" t="s">
        <v>768</v>
      </c>
      <c r="F600" s="8" t="str">
        <f>VLOOKUP(E600,[1]需科室上报名单!$A:$B,2,0)</f>
        <v>7AO016</v>
      </c>
      <c r="G600" s="6" t="str">
        <f>VLOOKUP(F600,[3]需科室上报名单!$B:$I,8,0)</f>
        <v>规培研究生</v>
      </c>
      <c r="H600" s="8" t="str">
        <f>VLOOKUP(F600,[3]需科室上报名单!$B:$D,3,0)</f>
        <v>内科</v>
      </c>
      <c r="I600" s="8" t="str">
        <f>VLOOKUP(F600,[3]需科室上报名单!$B:$F,5,0)</f>
        <v>2022年</v>
      </c>
      <c r="J600" s="31"/>
      <c r="K600" s="6" t="s">
        <v>106</v>
      </c>
      <c r="L600" s="6">
        <v>0</v>
      </c>
      <c r="M600" s="6">
        <v>0</v>
      </c>
      <c r="N600" s="6">
        <v>0</v>
      </c>
      <c r="O600" s="110">
        <v>160</v>
      </c>
      <c r="P600" s="74">
        <v>0</v>
      </c>
      <c r="Q600" s="74">
        <v>2</v>
      </c>
      <c r="R600" s="74">
        <v>1</v>
      </c>
      <c r="S600" s="74">
        <v>0</v>
      </c>
      <c r="T600" s="73">
        <v>0</v>
      </c>
      <c r="U600" s="79">
        <v>60</v>
      </c>
      <c r="V600" s="44">
        <f>VLOOKUP(F600,[9]毕教同事分值收集!B:X,23,0)</f>
        <v>100</v>
      </c>
      <c r="W600" s="80">
        <v>0</v>
      </c>
      <c r="X600" s="80">
        <v>40</v>
      </c>
      <c r="Y600" s="80">
        <v>60</v>
      </c>
      <c r="Z600" s="80">
        <v>60</v>
      </c>
      <c r="AA600" s="13">
        <v>0</v>
      </c>
      <c r="AB600" s="54">
        <f>VLOOKUP(F600,[9]毕教同事分值收集!B:R,17,0)</f>
        <v>0</v>
      </c>
      <c r="AC600" s="54">
        <f>VLOOKUP(F600,[9]毕教同事分值收集!B:T,19,0)</f>
        <v>0</v>
      </c>
      <c r="AD600" s="54">
        <f>VLOOKUP(F600,[9]毕教同事分值收集!B:V,21,0)</f>
        <v>0</v>
      </c>
      <c r="AE600" s="54">
        <f>VLOOKUP(F600,[9]毕教同事分值收集!B:Q,16,0)</f>
        <v>0</v>
      </c>
      <c r="AF600" s="54">
        <f>VLOOKUP(F600,[9]毕教同事分值收集!B:P,15,0)</f>
        <v>20</v>
      </c>
      <c r="AG600" s="54">
        <f>VLOOKUP(F600,[6]毕教同事分值收集!$B:$M,12,0)</f>
        <v>0</v>
      </c>
      <c r="AH600" s="54">
        <v>0</v>
      </c>
      <c r="AI600" s="54">
        <v>0</v>
      </c>
      <c r="AJ600" s="54">
        <v>0</v>
      </c>
      <c r="AK600" s="54">
        <v>0</v>
      </c>
      <c r="AL600" s="54">
        <v>0</v>
      </c>
      <c r="AM600" s="58">
        <f t="shared" si="54"/>
        <v>500</v>
      </c>
      <c r="AN600" s="54" t="str">
        <f>VLOOKUP(H600,'[2]最终 公布版'!$F:$AL,33,0)</f>
        <v>内科</v>
      </c>
      <c r="AO600" s="59">
        <f>SUMPRODUCT(($AN$4:$AN$1113=AN600)*($AM$4:$AM$1113&gt;AM600))+1</f>
        <v>214</v>
      </c>
      <c r="AP600" s="11">
        <f>COUNTIF(AN:AN,AN600)</f>
        <v>268</v>
      </c>
      <c r="AQ600" s="60">
        <f t="shared" si="55"/>
        <v>0.798507462686567</v>
      </c>
      <c r="AR600" s="11">
        <f t="shared" si="56"/>
        <v>0.75</v>
      </c>
      <c r="AS600" s="61">
        <v>1200</v>
      </c>
      <c r="AT600" s="62">
        <f>VLOOKUP(F600,[9]毕教同事分值收集!B:Y,24,0)</f>
        <v>21</v>
      </c>
      <c r="AU600" s="63">
        <f t="shared" si="57"/>
        <v>900</v>
      </c>
      <c r="AV600" s="63">
        <f t="shared" si="58"/>
        <v>900</v>
      </c>
      <c r="AW600" s="63">
        <v>0</v>
      </c>
      <c r="AX600" s="63">
        <f t="shared" si="59"/>
        <v>900</v>
      </c>
      <c r="AY600" s="65">
        <v>21</v>
      </c>
    </row>
    <row r="601" spans="1:51">
      <c r="A601" s="4"/>
      <c r="B601" s="4"/>
      <c r="C601" s="5" t="s">
        <v>637</v>
      </c>
      <c r="D601" s="6">
        <v>609</v>
      </c>
      <c r="E601" s="15" t="s">
        <v>769</v>
      </c>
      <c r="F601" s="8" t="str">
        <f>VLOOKUP(E601,[1]需科室上报名单!$A:$B,2,0)</f>
        <v>7AO025</v>
      </c>
      <c r="G601" s="6" t="str">
        <f>VLOOKUP(F601,[3]需科室上报名单!$B:$I,8,0)</f>
        <v>规培研究生</v>
      </c>
      <c r="H601" s="8" t="str">
        <f>VLOOKUP(F601,[3]需科室上报名单!$B:$D,3,0)</f>
        <v>内科</v>
      </c>
      <c r="I601" s="8" t="str">
        <f>VLOOKUP(F601,[3]需科室上报名单!$B:$F,5,0)</f>
        <v>2022年</v>
      </c>
      <c r="J601" s="19"/>
      <c r="K601" s="128" t="s">
        <v>106</v>
      </c>
      <c r="L601" s="7" t="s">
        <v>408</v>
      </c>
      <c r="M601" s="6">
        <v>0</v>
      </c>
      <c r="N601" s="6">
        <v>0</v>
      </c>
      <c r="O601" s="30">
        <v>160</v>
      </c>
      <c r="P601" s="30">
        <v>0</v>
      </c>
      <c r="Q601" s="30">
        <v>1</v>
      </c>
      <c r="R601" s="30">
        <v>2</v>
      </c>
      <c r="S601" s="30">
        <v>0</v>
      </c>
      <c r="T601" s="30">
        <v>0</v>
      </c>
      <c r="U601" s="43">
        <v>60</v>
      </c>
      <c r="V601" s="44">
        <f>VLOOKUP(F601,[9]毕教同事分值收集!B:X,23,0)</f>
        <v>100</v>
      </c>
      <c r="W601" s="44">
        <v>10</v>
      </c>
      <c r="X601" s="44">
        <v>60</v>
      </c>
      <c r="Y601" s="44">
        <v>60</v>
      </c>
      <c r="Z601" s="44">
        <v>30</v>
      </c>
      <c r="AA601" s="53">
        <v>0</v>
      </c>
      <c r="AB601" s="54">
        <f>VLOOKUP(F601,[9]毕教同事分值收集!B:R,17,0)</f>
        <v>0</v>
      </c>
      <c r="AC601" s="54">
        <f>VLOOKUP(F601,[9]毕教同事分值收集!B:T,19,0)</f>
        <v>0</v>
      </c>
      <c r="AD601" s="54">
        <f>VLOOKUP(F601,[9]毕教同事分值收集!B:V,21,0)</f>
        <v>0</v>
      </c>
      <c r="AE601" s="54">
        <f>VLOOKUP(F601,[9]毕教同事分值收集!B:Q,16,0)</f>
        <v>0</v>
      </c>
      <c r="AF601" s="54">
        <f>VLOOKUP(F601,[9]毕教同事分值收集!B:P,15,0)</f>
        <v>20</v>
      </c>
      <c r="AG601" s="54">
        <f>VLOOKUP(F601,[6]毕教同事分值收集!$B:$M,12,0)</f>
        <v>0</v>
      </c>
      <c r="AH601" s="54">
        <v>0</v>
      </c>
      <c r="AI601" s="54">
        <v>0</v>
      </c>
      <c r="AJ601" s="54">
        <v>0</v>
      </c>
      <c r="AK601" s="54">
        <v>0</v>
      </c>
      <c r="AL601" s="54">
        <v>0</v>
      </c>
      <c r="AM601" s="58">
        <f t="shared" si="54"/>
        <v>500</v>
      </c>
      <c r="AN601" s="54" t="str">
        <f>VLOOKUP(H601,'[2]最终 公布版'!$F:$AL,33,0)</f>
        <v>内科</v>
      </c>
      <c r="AO601" s="59">
        <f>SUMPRODUCT(($AN$4:$AN$1113=AN601)*($AM$4:$AM$1113&gt;AM601))+1</f>
        <v>214</v>
      </c>
      <c r="AP601" s="11">
        <f>COUNTIF(AN:AN,AN601)</f>
        <v>268</v>
      </c>
      <c r="AQ601" s="60">
        <f t="shared" si="55"/>
        <v>0.798507462686567</v>
      </c>
      <c r="AR601" s="11">
        <f t="shared" si="56"/>
        <v>0.75</v>
      </c>
      <c r="AS601" s="61">
        <v>1200</v>
      </c>
      <c r="AT601" s="62">
        <f>VLOOKUP(F601,[9]毕教同事分值收集!B:Y,24,0)</f>
        <v>21</v>
      </c>
      <c r="AU601" s="63">
        <f t="shared" si="57"/>
        <v>900</v>
      </c>
      <c r="AV601" s="63">
        <f t="shared" si="58"/>
        <v>900</v>
      </c>
      <c r="AW601" s="63">
        <v>0</v>
      </c>
      <c r="AX601" s="63">
        <f t="shared" si="59"/>
        <v>900</v>
      </c>
      <c r="AY601" s="65">
        <v>21</v>
      </c>
    </row>
    <row r="602" spans="1:51">
      <c r="A602" s="4" t="s">
        <v>366</v>
      </c>
      <c r="B602" s="4"/>
      <c r="C602" s="5" t="s">
        <v>144</v>
      </c>
      <c r="D602" s="6">
        <v>593</v>
      </c>
      <c r="E602" s="137" t="s">
        <v>770</v>
      </c>
      <c r="F602" s="8" t="str">
        <f>VLOOKUP(E602,[1]需科室上报名单!$A:$B,2,0)</f>
        <v>730L19</v>
      </c>
      <c r="G602" s="6" t="s">
        <v>104</v>
      </c>
      <c r="H602" s="137" t="s">
        <v>552</v>
      </c>
      <c r="I602" s="8" t="str">
        <f>VLOOKUP(F602,[3]需科室上报名单!$B:$F,5,0)</f>
        <v>2022年</v>
      </c>
      <c r="J602" s="29"/>
      <c r="K602" s="6" t="s">
        <v>106</v>
      </c>
      <c r="L602" s="6">
        <v>0</v>
      </c>
      <c r="M602" s="6">
        <v>0</v>
      </c>
      <c r="N602" s="6">
        <v>0</v>
      </c>
      <c r="O602" s="6">
        <v>160</v>
      </c>
      <c r="P602" s="30">
        <v>0</v>
      </c>
      <c r="Q602" s="30">
        <v>3</v>
      </c>
      <c r="R602" s="30">
        <v>1</v>
      </c>
      <c r="S602" s="30">
        <v>0</v>
      </c>
      <c r="T602" s="30">
        <v>0</v>
      </c>
      <c r="U602" s="43">
        <v>80</v>
      </c>
      <c r="V602" s="44">
        <f>VLOOKUP(F602,[9]毕教同事分值收集!B:X,23,0)</f>
        <v>100</v>
      </c>
      <c r="W602" s="44">
        <f>VLOOKUP(E602,[4]肿瘤内科!$B:$H,7,0)</f>
        <v>10</v>
      </c>
      <c r="X602" s="44">
        <f>VLOOKUP(E602,[4]肿瘤内科!$B:$J,9,0)</f>
        <v>40</v>
      </c>
      <c r="Y602" s="44">
        <f>VLOOKUP(E602,[4]肿瘤内科!$B:$F,3,0)</f>
        <v>60</v>
      </c>
      <c r="Z602" s="44">
        <f>VLOOKUP(E602,[4]肿瘤内科!$B:$F,5,0)</f>
        <v>90</v>
      </c>
      <c r="AA602" s="53">
        <v>0</v>
      </c>
      <c r="AB602" s="54">
        <f>VLOOKUP(F602,[9]毕教同事分值收集!B:R,17,0)</f>
        <v>0</v>
      </c>
      <c r="AC602" s="54">
        <f>VLOOKUP(F602,[9]毕教同事分值收集!B:T,19,0)</f>
        <v>0</v>
      </c>
      <c r="AD602" s="54">
        <f>VLOOKUP(F602,[9]毕教同事分值收集!B:V,21,0)</f>
        <v>0</v>
      </c>
      <c r="AE602" s="54">
        <f>VLOOKUP(F602,[9]毕教同事分值收集!B:Q,16,0)</f>
        <v>0</v>
      </c>
      <c r="AF602" s="54">
        <f>VLOOKUP(F602,[9]毕教同事分值收集!B:P,15,0)</f>
        <v>0</v>
      </c>
      <c r="AG602" s="54">
        <f>VLOOKUP(F602,'[8]0831修改'!$B:$M,12,0)</f>
        <v>-40</v>
      </c>
      <c r="AH602" s="54">
        <v>0</v>
      </c>
      <c r="AI602" s="54">
        <v>0</v>
      </c>
      <c r="AJ602" s="54">
        <v>0</v>
      </c>
      <c r="AK602" s="54">
        <v>0</v>
      </c>
      <c r="AL602" s="54">
        <v>0</v>
      </c>
      <c r="AM602" s="58">
        <f t="shared" si="54"/>
        <v>500</v>
      </c>
      <c r="AN602" s="54" t="str">
        <f>VLOOKUP(H602,'[2]最终 公布版'!$F:$AL,33,0)</f>
        <v>内科</v>
      </c>
      <c r="AO602" s="59">
        <f>SUMPRODUCT(($AN$4:$AN$1113=AN602)*($AM$4:$AM$1113&gt;AM602))+1</f>
        <v>214</v>
      </c>
      <c r="AP602" s="11">
        <f>COUNTIF(AN:AN,AN602)</f>
        <v>268</v>
      </c>
      <c r="AQ602" s="60">
        <f t="shared" si="55"/>
        <v>0.798507462686567</v>
      </c>
      <c r="AR602" s="11">
        <f t="shared" si="56"/>
        <v>0.75</v>
      </c>
      <c r="AS602" s="61">
        <v>1200</v>
      </c>
      <c r="AT602" s="62">
        <f>VLOOKUP(F602,[9]毕教同事分值收集!B:Y,24,0)</f>
        <v>21</v>
      </c>
      <c r="AU602" s="63">
        <f t="shared" si="57"/>
        <v>900</v>
      </c>
      <c r="AV602" s="63">
        <f t="shared" si="58"/>
        <v>900</v>
      </c>
      <c r="AW602" s="63">
        <v>0</v>
      </c>
      <c r="AX602" s="63">
        <f t="shared" si="59"/>
        <v>900</v>
      </c>
      <c r="AY602" s="65">
        <v>21</v>
      </c>
    </row>
    <row r="603" spans="1:51">
      <c r="A603" s="4"/>
      <c r="B603" s="4"/>
      <c r="C603" s="5" t="s">
        <v>318</v>
      </c>
      <c r="D603" s="6">
        <v>612</v>
      </c>
      <c r="E603" s="19" t="s">
        <v>771</v>
      </c>
      <c r="F603" s="8" t="str">
        <f>VLOOKUP(E603,[1]需科室上报名单!$A:$B,2,0)</f>
        <v>7AO214</v>
      </c>
      <c r="G603" s="6" t="str">
        <f>VLOOKUP(F603,[3]需科室上报名单!$B:$I,8,0)</f>
        <v>规培研究生</v>
      </c>
      <c r="H603" s="8" t="str">
        <f>VLOOKUP(F603,[3]需科室上报名单!$B:$D,3,0)</f>
        <v>内科</v>
      </c>
      <c r="I603" s="8" t="str">
        <f>VLOOKUP(F603,[3]需科室上报名单!$B:$F,5,0)</f>
        <v>2022年</v>
      </c>
      <c r="J603" s="31"/>
      <c r="K603" s="6" t="s">
        <v>106</v>
      </c>
      <c r="L603" s="6">
        <v>0</v>
      </c>
      <c r="M603" s="6">
        <v>0</v>
      </c>
      <c r="N603" s="6">
        <v>0</v>
      </c>
      <c r="O603" s="6">
        <v>160</v>
      </c>
      <c r="P603" s="30">
        <v>0</v>
      </c>
      <c r="Q603" s="101">
        <v>4</v>
      </c>
      <c r="R603" s="101">
        <v>1</v>
      </c>
      <c r="S603" s="101">
        <v>1</v>
      </c>
      <c r="T603" s="101">
        <v>0</v>
      </c>
      <c r="U603" s="43">
        <v>125</v>
      </c>
      <c r="V603" s="44">
        <f>VLOOKUP(F603,[9]毕教同事分值收集!B:X,23,0)</f>
        <v>100</v>
      </c>
      <c r="W603" s="44">
        <v>10</v>
      </c>
      <c r="X603" s="44">
        <v>20</v>
      </c>
      <c r="Y603" s="44">
        <v>30</v>
      </c>
      <c r="Z603" s="44">
        <v>30</v>
      </c>
      <c r="AA603" s="44">
        <v>20</v>
      </c>
      <c r="AB603" s="54">
        <f>VLOOKUP(F603,[9]毕教同事分值收集!B:R,17,0)</f>
        <v>0</v>
      </c>
      <c r="AC603" s="54">
        <f>VLOOKUP(F603,[9]毕教同事分值收集!B:T,19,0)</f>
        <v>0</v>
      </c>
      <c r="AD603" s="54">
        <f>VLOOKUP(F603,[9]毕教同事分值收集!B:V,21,0)</f>
        <v>0</v>
      </c>
      <c r="AE603" s="54">
        <f>VLOOKUP(F603,[9]毕教同事分值收集!B:Q,16,0)</f>
        <v>0</v>
      </c>
      <c r="AF603" s="54">
        <f>VLOOKUP(F603,[9]毕教同事分值收集!B:P,15,0)</f>
        <v>0</v>
      </c>
      <c r="AG603" s="54">
        <f>VLOOKUP(F603,[6]毕教同事分值收集!$B:$M,12,0)</f>
        <v>0</v>
      </c>
      <c r="AH603" s="54">
        <v>0</v>
      </c>
      <c r="AI603" s="54">
        <v>0</v>
      </c>
      <c r="AJ603" s="54">
        <v>0</v>
      </c>
      <c r="AK603" s="54">
        <v>0</v>
      </c>
      <c r="AL603" s="54">
        <v>0</v>
      </c>
      <c r="AM603" s="58">
        <f t="shared" si="54"/>
        <v>495</v>
      </c>
      <c r="AN603" s="54" t="str">
        <f>VLOOKUP(H603,'[2]最终 公布版'!$F:$AL,33,0)</f>
        <v>内科</v>
      </c>
      <c r="AO603" s="59">
        <f>SUMPRODUCT(($AN$4:$AN$1113=AN603)*($AM$4:$AM$1113&gt;AM603))+1</f>
        <v>220</v>
      </c>
      <c r="AP603" s="11">
        <f>COUNTIF(AN:AN,AN603)</f>
        <v>268</v>
      </c>
      <c r="AQ603" s="60">
        <f t="shared" si="55"/>
        <v>0.82089552238806</v>
      </c>
      <c r="AR603" s="11">
        <f t="shared" si="56"/>
        <v>0.75</v>
      </c>
      <c r="AS603" s="61">
        <v>1200</v>
      </c>
      <c r="AT603" s="62">
        <f>VLOOKUP(F603,[9]毕教同事分值收集!B:Y,24,0)</f>
        <v>21</v>
      </c>
      <c r="AU603" s="63">
        <f t="shared" si="57"/>
        <v>900</v>
      </c>
      <c r="AV603" s="63">
        <f t="shared" si="58"/>
        <v>900</v>
      </c>
      <c r="AW603" s="63">
        <v>0</v>
      </c>
      <c r="AX603" s="63">
        <f t="shared" si="59"/>
        <v>900</v>
      </c>
      <c r="AY603" s="65">
        <v>21</v>
      </c>
    </row>
    <row r="604" spans="1:51">
      <c r="A604" s="4"/>
      <c r="B604" s="4"/>
      <c r="C604" s="5" t="s">
        <v>318</v>
      </c>
      <c r="D604" s="6">
        <v>602</v>
      </c>
      <c r="E604" s="19" t="s">
        <v>772</v>
      </c>
      <c r="F604" s="8" t="str">
        <f>VLOOKUP(E604,[1]需科室上报名单!$A:$B,2,0)</f>
        <v>7AO381</v>
      </c>
      <c r="G604" s="6" t="str">
        <f>VLOOKUP(F604,[3]需科室上报名单!$B:$I,8,0)</f>
        <v>规培研究生</v>
      </c>
      <c r="H604" s="8" t="str">
        <f>VLOOKUP(F604,[3]需科室上报名单!$B:$D,3,0)</f>
        <v>内科</v>
      </c>
      <c r="I604" s="8" t="str">
        <f>VLOOKUP(F604,[3]需科室上报名单!$B:$F,5,0)</f>
        <v>2022年</v>
      </c>
      <c r="J604" s="31"/>
      <c r="K604" s="6" t="s">
        <v>106</v>
      </c>
      <c r="L604" s="6">
        <v>0</v>
      </c>
      <c r="M604" s="6">
        <v>0</v>
      </c>
      <c r="N604" s="6">
        <v>0</v>
      </c>
      <c r="O604" s="6">
        <v>160</v>
      </c>
      <c r="P604" s="30">
        <v>0</v>
      </c>
      <c r="Q604" s="101">
        <v>4</v>
      </c>
      <c r="R604" s="101">
        <v>2</v>
      </c>
      <c r="S604" s="101">
        <v>0</v>
      </c>
      <c r="T604" s="101">
        <v>0</v>
      </c>
      <c r="U604" s="43">
        <v>120</v>
      </c>
      <c r="V604" s="96">
        <f>VLOOKUP(F604,[9]毕教同事分值收集!B:X,23,0)</f>
        <v>90.4761904761905</v>
      </c>
      <c r="W604" s="44">
        <v>0</v>
      </c>
      <c r="X604" s="44">
        <v>40</v>
      </c>
      <c r="Y604" s="44">
        <v>30</v>
      </c>
      <c r="Z604" s="44">
        <v>30</v>
      </c>
      <c r="AA604" s="44">
        <v>0</v>
      </c>
      <c r="AB604" s="54">
        <f>VLOOKUP(F604,[9]毕教同事分值收集!B:R,17,0)</f>
        <v>0</v>
      </c>
      <c r="AC604" s="54">
        <f>VLOOKUP(F604,[9]毕教同事分值收集!B:T,19,0)</f>
        <v>0</v>
      </c>
      <c r="AD604" s="54">
        <f>VLOOKUP(F604,[9]毕教同事分值收集!B:V,21,0)</f>
        <v>0</v>
      </c>
      <c r="AE604" s="54">
        <f>VLOOKUP(F604,[9]毕教同事分值收集!B:Q,16,0)</f>
        <v>0</v>
      </c>
      <c r="AF604" s="54">
        <f>VLOOKUP(F604,[9]毕教同事分值收集!B:P,15,0)</f>
        <v>40</v>
      </c>
      <c r="AG604" s="54">
        <f>VLOOKUP(F604,[6]毕教同事分值收集!$B:$M,12,0)</f>
        <v>-20</v>
      </c>
      <c r="AH604" s="54">
        <v>0</v>
      </c>
      <c r="AI604" s="54">
        <v>0</v>
      </c>
      <c r="AJ604" s="54">
        <v>0</v>
      </c>
      <c r="AK604" s="54">
        <v>0</v>
      </c>
      <c r="AL604" s="54">
        <v>0</v>
      </c>
      <c r="AM604" s="58">
        <f t="shared" si="54"/>
        <v>490.47619047619</v>
      </c>
      <c r="AN604" s="54" t="str">
        <f>VLOOKUP(H604,'[2]最终 公布版'!$F:$AL,33,0)</f>
        <v>内科</v>
      </c>
      <c r="AO604" s="59">
        <f>SUMPRODUCT(($AN$4:$AN$1113=AN604)*($AM$4:$AM$1113&gt;AM604))+1</f>
        <v>221</v>
      </c>
      <c r="AP604" s="11">
        <f>COUNTIF(AN:AN,AN604)</f>
        <v>268</v>
      </c>
      <c r="AQ604" s="60">
        <f t="shared" si="55"/>
        <v>0.824626865671642</v>
      </c>
      <c r="AR604" s="11">
        <f t="shared" si="56"/>
        <v>0.75</v>
      </c>
      <c r="AS604" s="61">
        <v>1200</v>
      </c>
      <c r="AT604" s="62">
        <f>VLOOKUP(F604,[9]毕教同事分值收集!B:Y,24,0)</f>
        <v>19</v>
      </c>
      <c r="AU604" s="63">
        <f t="shared" si="57"/>
        <v>814.285714285714</v>
      </c>
      <c r="AV604" s="63">
        <f t="shared" si="58"/>
        <v>814</v>
      </c>
      <c r="AW604" s="63">
        <v>0</v>
      </c>
      <c r="AX604" s="63">
        <f t="shared" si="59"/>
        <v>814</v>
      </c>
      <c r="AY604" s="65">
        <v>21</v>
      </c>
    </row>
    <row r="605" spans="1:51">
      <c r="A605" s="4"/>
      <c r="B605" s="4"/>
      <c r="C605" s="5" t="s">
        <v>318</v>
      </c>
      <c r="D605" s="6">
        <v>586</v>
      </c>
      <c r="E605" s="19" t="s">
        <v>773</v>
      </c>
      <c r="F605" s="8" t="str">
        <f>VLOOKUP(E605,[1]需科室上报名单!$A:$B,2,0)</f>
        <v>7AM356</v>
      </c>
      <c r="G605" s="6" t="str">
        <f>VLOOKUP(F605,[3]需科室上报名单!$B:$I,8,0)</f>
        <v>规培研究生</v>
      </c>
      <c r="H605" s="8" t="str">
        <f>VLOOKUP(F605,[3]需科室上报名单!$B:$D,3,0)</f>
        <v>内科</v>
      </c>
      <c r="I605" s="8" t="str">
        <f>VLOOKUP(F605,[3]需科室上报名单!$B:$F,5,0)</f>
        <v>2021年</v>
      </c>
      <c r="J605" s="31"/>
      <c r="K605" s="6" t="s">
        <v>106</v>
      </c>
      <c r="L605" s="6">
        <v>0</v>
      </c>
      <c r="M605" s="6">
        <v>0</v>
      </c>
      <c r="N605" s="6">
        <v>0</v>
      </c>
      <c r="O605" s="6">
        <v>160</v>
      </c>
      <c r="P605" s="30">
        <v>0</v>
      </c>
      <c r="Q605" s="101">
        <v>5</v>
      </c>
      <c r="R605" s="101">
        <v>1</v>
      </c>
      <c r="S605" s="101">
        <v>0</v>
      </c>
      <c r="T605" s="101">
        <v>0</v>
      </c>
      <c r="U605" s="43">
        <v>120</v>
      </c>
      <c r="V605" s="44">
        <f>VLOOKUP(F605,[9]毕教同事分值收集!B:X,23,0)</f>
        <v>100</v>
      </c>
      <c r="W605" s="44">
        <v>0</v>
      </c>
      <c r="X605" s="44">
        <v>40</v>
      </c>
      <c r="Y605" s="44">
        <v>30</v>
      </c>
      <c r="Z605" s="44">
        <v>0</v>
      </c>
      <c r="AA605" s="44">
        <v>0</v>
      </c>
      <c r="AB605" s="54">
        <f>VLOOKUP(F605,[9]毕教同事分值收集!B:R,17,0)</f>
        <v>100</v>
      </c>
      <c r="AC605" s="54">
        <f>VLOOKUP(F605,[9]毕教同事分值收集!B:T,19,0)</f>
        <v>0</v>
      </c>
      <c r="AD605" s="54">
        <f>VLOOKUP(F605,[9]毕教同事分值收集!B:V,21,0)</f>
        <v>0</v>
      </c>
      <c r="AE605" s="54">
        <f>VLOOKUP(F605,[9]毕教同事分值收集!B:Q,16,0)</f>
        <v>0</v>
      </c>
      <c r="AF605" s="54">
        <f>VLOOKUP(F605,[9]毕教同事分值收集!B:P,15,0)</f>
        <v>0</v>
      </c>
      <c r="AG605" s="54">
        <f>VLOOKUP(F605,[6]毕教同事分值收集!$B:$M,12,0)</f>
        <v>-60</v>
      </c>
      <c r="AH605" s="54">
        <v>0</v>
      </c>
      <c r="AI605" s="54">
        <v>0</v>
      </c>
      <c r="AJ605" s="54">
        <v>0</v>
      </c>
      <c r="AK605" s="54">
        <v>0</v>
      </c>
      <c r="AL605" s="54">
        <v>0</v>
      </c>
      <c r="AM605" s="58">
        <f t="shared" si="54"/>
        <v>490</v>
      </c>
      <c r="AN605" s="54" t="str">
        <f>VLOOKUP(H605,'[2]最终 公布版'!$F:$AL,33,0)</f>
        <v>内科</v>
      </c>
      <c r="AO605" s="59">
        <f>SUMPRODUCT(($AN$4:$AN$1113=AN605)*($AM$4:$AM$1113&gt;AM605))+1</f>
        <v>222</v>
      </c>
      <c r="AP605" s="11">
        <f>COUNTIF(AN:AN,AN605)</f>
        <v>268</v>
      </c>
      <c r="AQ605" s="60">
        <f t="shared" si="55"/>
        <v>0.828358208955224</v>
      </c>
      <c r="AR605" s="11">
        <f t="shared" si="56"/>
        <v>0.75</v>
      </c>
      <c r="AS605" s="61">
        <v>1200</v>
      </c>
      <c r="AT605" s="62">
        <f>VLOOKUP(F605,[9]毕教同事分值收集!B:Y,24,0)</f>
        <v>21</v>
      </c>
      <c r="AU605" s="63">
        <f t="shared" si="57"/>
        <v>900</v>
      </c>
      <c r="AV605" s="63">
        <f t="shared" si="58"/>
        <v>900</v>
      </c>
      <c r="AW605" s="63">
        <v>0</v>
      </c>
      <c r="AX605" s="63">
        <f t="shared" si="59"/>
        <v>900</v>
      </c>
      <c r="AY605" s="65">
        <v>21</v>
      </c>
    </row>
    <row r="606" spans="1:51">
      <c r="A606" s="4"/>
      <c r="B606" s="4"/>
      <c r="C606" s="5" t="s">
        <v>573</v>
      </c>
      <c r="D606" s="6">
        <v>590</v>
      </c>
      <c r="E606" s="19" t="s">
        <v>774</v>
      </c>
      <c r="F606" s="8" t="str">
        <f>VLOOKUP(E606,[1]需科室上报名单!$A:$B,2,0)</f>
        <v>7AO244</v>
      </c>
      <c r="G606" s="6" t="str">
        <f>VLOOKUP(F606,[3]需科室上报名单!$B:$I,8,0)</f>
        <v>规培研究生</v>
      </c>
      <c r="H606" s="19" t="s">
        <v>552</v>
      </c>
      <c r="I606" s="8" t="str">
        <f>VLOOKUP(F606,[3]需科室上报名单!$B:$F,5,0)</f>
        <v>2022年</v>
      </c>
      <c r="J606" s="29"/>
      <c r="K606" s="6" t="s">
        <v>106</v>
      </c>
      <c r="L606" s="6">
        <v>0</v>
      </c>
      <c r="M606" s="6">
        <v>0</v>
      </c>
      <c r="N606" s="6">
        <v>0</v>
      </c>
      <c r="O606" s="6">
        <v>160</v>
      </c>
      <c r="P606" s="30">
        <v>0</v>
      </c>
      <c r="Q606" s="30">
        <v>3</v>
      </c>
      <c r="R606" s="30">
        <v>3</v>
      </c>
      <c r="S606" s="30">
        <v>0</v>
      </c>
      <c r="T606" s="30">
        <v>0</v>
      </c>
      <c r="U606" s="43">
        <v>120</v>
      </c>
      <c r="V606" s="44">
        <f>VLOOKUP(F606,[9]毕教同事分值收集!B:X,23,0)</f>
        <v>100</v>
      </c>
      <c r="W606" s="44">
        <f>VLOOKUP(E606,[4]肿瘤内科!$B:$H,7,0)</f>
        <v>10</v>
      </c>
      <c r="X606" s="44">
        <f>VLOOKUP(E606,[4]肿瘤内科!$B:$J,9,0)</f>
        <v>40</v>
      </c>
      <c r="Y606" s="44">
        <f>VLOOKUP(E606,[4]肿瘤内科!$B:$F,3,0)</f>
        <v>60</v>
      </c>
      <c r="Z606" s="44">
        <f>VLOOKUP(E606,[4]肿瘤内科!$B:$F,5,0)</f>
        <v>60</v>
      </c>
      <c r="AA606" s="53">
        <v>0</v>
      </c>
      <c r="AB606" s="54">
        <f>VLOOKUP(F606,[9]毕教同事分值收集!B:R,17,0)</f>
        <v>0</v>
      </c>
      <c r="AC606" s="54">
        <f>VLOOKUP(F606,[9]毕教同事分值收集!B:T,19,0)</f>
        <v>0</v>
      </c>
      <c r="AD606" s="54">
        <f>VLOOKUP(F606,[9]毕教同事分值收集!B:V,21,0)</f>
        <v>0</v>
      </c>
      <c r="AE606" s="54">
        <f>VLOOKUP(F606,[9]毕教同事分值收集!B:Q,16,0)</f>
        <v>0</v>
      </c>
      <c r="AF606" s="54">
        <f>VLOOKUP(F606,[9]毕教同事分值收集!B:P,15,0)</f>
        <v>0</v>
      </c>
      <c r="AG606" s="54">
        <f>VLOOKUP(F606,[6]毕教同事分值收集!$B:$M,12,0)</f>
        <v>-60</v>
      </c>
      <c r="AH606" s="54">
        <v>0</v>
      </c>
      <c r="AI606" s="54">
        <v>0</v>
      </c>
      <c r="AJ606" s="54">
        <v>0</v>
      </c>
      <c r="AK606" s="54">
        <v>0</v>
      </c>
      <c r="AL606" s="54">
        <v>0</v>
      </c>
      <c r="AM606" s="58">
        <f t="shared" si="54"/>
        <v>490</v>
      </c>
      <c r="AN606" s="54" t="str">
        <f>VLOOKUP(H606,'[2]最终 公布版'!$F:$AL,33,0)</f>
        <v>内科</v>
      </c>
      <c r="AO606" s="59">
        <f>SUMPRODUCT(($AN$4:$AN$1113=AN606)*($AM$4:$AM$1113&gt;AM606))+1</f>
        <v>222</v>
      </c>
      <c r="AP606" s="11">
        <f>COUNTIF(AN:AN,AN606)</f>
        <v>268</v>
      </c>
      <c r="AQ606" s="60">
        <f t="shared" si="55"/>
        <v>0.828358208955224</v>
      </c>
      <c r="AR606" s="11">
        <f t="shared" si="56"/>
        <v>0.75</v>
      </c>
      <c r="AS606" s="61">
        <v>1200</v>
      </c>
      <c r="AT606" s="62">
        <f>VLOOKUP(F606,[9]毕教同事分值收集!B:Y,24,0)</f>
        <v>21</v>
      </c>
      <c r="AU606" s="63">
        <f t="shared" si="57"/>
        <v>900</v>
      </c>
      <c r="AV606" s="63">
        <f t="shared" si="58"/>
        <v>900</v>
      </c>
      <c r="AW606" s="63">
        <v>0</v>
      </c>
      <c r="AX606" s="63">
        <f t="shared" si="59"/>
        <v>900</v>
      </c>
      <c r="AY606" s="65">
        <v>21</v>
      </c>
    </row>
    <row r="607" spans="1:51">
      <c r="A607" s="4"/>
      <c r="B607" s="4"/>
      <c r="C607" s="91" t="s">
        <v>322</v>
      </c>
      <c r="D607" s="6">
        <v>597</v>
      </c>
      <c r="E607" s="11" t="s">
        <v>775</v>
      </c>
      <c r="F607" s="8" t="str">
        <f>VLOOKUP(E607,[1]需科室上报名单!$A:$B,2,0)</f>
        <v>7AO262</v>
      </c>
      <c r="G607" s="6" t="str">
        <f>VLOOKUP(F607,[3]需科室上报名单!$B:$I,8,0)</f>
        <v>规培研究生</v>
      </c>
      <c r="H607" s="11" t="s">
        <v>552</v>
      </c>
      <c r="I607" s="8" t="str">
        <f>VLOOKUP(F607,[3]需科室上报名单!$B:$F,5,0)</f>
        <v>2022年</v>
      </c>
      <c r="J607" s="29"/>
      <c r="K607" s="6" t="s">
        <v>106</v>
      </c>
      <c r="L607" s="6">
        <v>0</v>
      </c>
      <c r="M607" s="6">
        <v>0</v>
      </c>
      <c r="N607" s="6">
        <v>0</v>
      </c>
      <c r="O607" s="6">
        <v>120</v>
      </c>
      <c r="P607" s="30">
        <v>0</v>
      </c>
      <c r="Q607" s="30">
        <v>2</v>
      </c>
      <c r="R607" s="30">
        <v>0</v>
      </c>
      <c r="S607" s="30">
        <v>0</v>
      </c>
      <c r="T607" s="30">
        <v>0</v>
      </c>
      <c r="U607" s="43">
        <f>P607*50+Q607*20+R607*20+S607*25+T607*25</f>
        <v>40</v>
      </c>
      <c r="V607" s="44">
        <f>VLOOKUP(F607,[9]毕教同事分值收集!B:X,23,0)</f>
        <v>100</v>
      </c>
      <c r="W607" s="44">
        <v>10</v>
      </c>
      <c r="X607" s="44">
        <v>80</v>
      </c>
      <c r="Y607" s="44">
        <v>60</v>
      </c>
      <c r="Z607" s="44">
        <v>120</v>
      </c>
      <c r="AA607" s="53">
        <v>0</v>
      </c>
      <c r="AB607" s="54">
        <f>VLOOKUP(F607,[9]毕教同事分值收集!B:R,17,0)</f>
        <v>0</v>
      </c>
      <c r="AC607" s="54">
        <f>VLOOKUP(F607,[9]毕教同事分值收集!B:T,19,0)</f>
        <v>0</v>
      </c>
      <c r="AD607" s="54">
        <f>VLOOKUP(F607,[9]毕教同事分值收集!B:V,21,0)</f>
        <v>0</v>
      </c>
      <c r="AE607" s="54">
        <f>VLOOKUP(F607,[9]毕教同事分值收集!B:Q,16,0)</f>
        <v>0</v>
      </c>
      <c r="AF607" s="54">
        <f>VLOOKUP(F607,[9]毕教同事分值收集!B:P,15,0)</f>
        <v>0</v>
      </c>
      <c r="AG607" s="54">
        <f>VLOOKUP(F607,[6]毕教同事分值收集!$B:$M,12,0)</f>
        <v>-40</v>
      </c>
      <c r="AH607" s="54">
        <v>0</v>
      </c>
      <c r="AI607" s="54">
        <v>0</v>
      </c>
      <c r="AJ607" s="54">
        <v>0</v>
      </c>
      <c r="AK607" s="54">
        <v>0</v>
      </c>
      <c r="AL607" s="54">
        <v>0</v>
      </c>
      <c r="AM607" s="58">
        <f t="shared" si="54"/>
        <v>490</v>
      </c>
      <c r="AN607" s="54" t="str">
        <f>VLOOKUP(H607,'[2]最终 公布版'!$F:$AL,33,0)</f>
        <v>内科</v>
      </c>
      <c r="AO607" s="59">
        <f>SUMPRODUCT(($AN$4:$AN$1113=AN607)*($AM$4:$AM$1113&gt;AM607))+1</f>
        <v>222</v>
      </c>
      <c r="AP607" s="11">
        <f>COUNTIF(AN:AN,AN607)</f>
        <v>268</v>
      </c>
      <c r="AQ607" s="60">
        <f t="shared" si="55"/>
        <v>0.828358208955224</v>
      </c>
      <c r="AR607" s="11">
        <f t="shared" si="56"/>
        <v>0.75</v>
      </c>
      <c r="AS607" s="61">
        <v>1200</v>
      </c>
      <c r="AT607" s="62">
        <f>VLOOKUP(F607,[9]毕教同事分值收集!B:Y,24,0)</f>
        <v>21</v>
      </c>
      <c r="AU607" s="63">
        <f t="shared" si="57"/>
        <v>900</v>
      </c>
      <c r="AV607" s="63">
        <f t="shared" si="58"/>
        <v>900</v>
      </c>
      <c r="AW607" s="63">
        <v>0</v>
      </c>
      <c r="AX607" s="63">
        <f t="shared" si="59"/>
        <v>900</v>
      </c>
      <c r="AY607" s="65">
        <v>21</v>
      </c>
    </row>
    <row r="608" spans="1:51">
      <c r="A608" s="4"/>
      <c r="B608" s="4"/>
      <c r="C608" s="5" t="s">
        <v>207</v>
      </c>
      <c r="D608" s="6">
        <v>614</v>
      </c>
      <c r="E608" s="105" t="s">
        <v>776</v>
      </c>
      <c r="F608" s="8" t="str">
        <f>VLOOKUP(E608,[1]需科室上报名单!$A:$B,2,0)</f>
        <v>7AO044</v>
      </c>
      <c r="G608" s="6" t="str">
        <f>VLOOKUP(F608,[3]需科室上报名单!$B:$I,8,0)</f>
        <v>规培研究生</v>
      </c>
      <c r="H608" s="8" t="str">
        <f>VLOOKUP(F608,[3]需科室上报名单!$B:$D,3,0)</f>
        <v>内科</v>
      </c>
      <c r="I608" s="8" t="str">
        <f>VLOOKUP(F608,[3]需科室上报名单!$B:$F,5,0)</f>
        <v>2022年</v>
      </c>
      <c r="J608" s="31"/>
      <c r="K608" s="6" t="s">
        <v>106</v>
      </c>
      <c r="L608" s="6">
        <v>0</v>
      </c>
      <c r="M608" s="6">
        <v>0</v>
      </c>
      <c r="N608" s="6">
        <v>0</v>
      </c>
      <c r="O608" s="110">
        <v>160</v>
      </c>
      <c r="P608" s="74">
        <v>0</v>
      </c>
      <c r="Q608" s="74">
        <v>2</v>
      </c>
      <c r="R608" s="74">
        <v>1</v>
      </c>
      <c r="S608" s="74">
        <v>0</v>
      </c>
      <c r="T608" s="73">
        <v>0</v>
      </c>
      <c r="U608" s="79">
        <v>60</v>
      </c>
      <c r="V608" s="44">
        <f>VLOOKUP(F608,[9]毕教同事分值收集!B:X,23,0)</f>
        <v>100</v>
      </c>
      <c r="W608" s="80">
        <v>10</v>
      </c>
      <c r="X608" s="80">
        <v>40</v>
      </c>
      <c r="Y608" s="80">
        <v>60</v>
      </c>
      <c r="Z608" s="80">
        <v>60</v>
      </c>
      <c r="AA608" s="13">
        <v>0</v>
      </c>
      <c r="AB608" s="54">
        <f>VLOOKUP(F608,[9]毕教同事分值收集!B:R,17,0)</f>
        <v>0</v>
      </c>
      <c r="AC608" s="54">
        <f>VLOOKUP(F608,[9]毕教同事分值收集!B:T,19,0)</f>
        <v>0</v>
      </c>
      <c r="AD608" s="54">
        <f>VLOOKUP(F608,[9]毕教同事分值收集!B:V,21,0)</f>
        <v>0</v>
      </c>
      <c r="AE608" s="54">
        <f>VLOOKUP(F608,[9]毕教同事分值收集!B:Q,16,0)</f>
        <v>0</v>
      </c>
      <c r="AF608" s="54">
        <f>VLOOKUP(F608,[9]毕教同事分值收集!B:P,15,0)</f>
        <v>0</v>
      </c>
      <c r="AG608" s="54">
        <f>VLOOKUP(F608,[6]毕教同事分值收集!$B:$M,12,0)</f>
        <v>0</v>
      </c>
      <c r="AH608" s="54">
        <v>0</v>
      </c>
      <c r="AI608" s="54">
        <v>0</v>
      </c>
      <c r="AJ608" s="54">
        <v>0</v>
      </c>
      <c r="AK608" s="54">
        <v>0</v>
      </c>
      <c r="AL608" s="54">
        <v>0</v>
      </c>
      <c r="AM608" s="58">
        <f t="shared" si="54"/>
        <v>490</v>
      </c>
      <c r="AN608" s="54" t="str">
        <f>VLOOKUP(H608,'[2]最终 公布版'!$F:$AL,33,0)</f>
        <v>内科</v>
      </c>
      <c r="AO608" s="59">
        <f>SUMPRODUCT(($AN$4:$AN$1113=AN608)*($AM$4:$AM$1113&gt;AM608))+1</f>
        <v>222</v>
      </c>
      <c r="AP608" s="11">
        <f>COUNTIF(AN:AN,AN608)</f>
        <v>268</v>
      </c>
      <c r="AQ608" s="60">
        <f t="shared" si="55"/>
        <v>0.828358208955224</v>
      </c>
      <c r="AR608" s="11">
        <f t="shared" si="56"/>
        <v>0.75</v>
      </c>
      <c r="AS608" s="61">
        <v>1200</v>
      </c>
      <c r="AT608" s="62">
        <f>VLOOKUP(F608,[9]毕教同事分值收集!B:Y,24,0)</f>
        <v>21</v>
      </c>
      <c r="AU608" s="63">
        <f t="shared" si="57"/>
        <v>900</v>
      </c>
      <c r="AV608" s="63">
        <f t="shared" si="58"/>
        <v>900</v>
      </c>
      <c r="AW608" s="63">
        <v>0</v>
      </c>
      <c r="AX608" s="63">
        <f t="shared" si="59"/>
        <v>900</v>
      </c>
      <c r="AY608" s="65">
        <v>21</v>
      </c>
    </row>
    <row r="609" spans="1:51">
      <c r="A609" s="4"/>
      <c r="B609" s="4"/>
      <c r="C609" s="5" t="s">
        <v>207</v>
      </c>
      <c r="D609" s="6">
        <v>615</v>
      </c>
      <c r="E609" s="105" t="s">
        <v>777</v>
      </c>
      <c r="F609" s="8" t="str">
        <f>VLOOKUP(E609,[1]需科室上报名单!$A:$B,2,0)</f>
        <v>7AM201</v>
      </c>
      <c r="G609" s="6" t="str">
        <f>VLOOKUP(F609,[3]需科室上报名单!$B:$I,8,0)</f>
        <v>规培研究生</v>
      </c>
      <c r="H609" s="8" t="str">
        <f>VLOOKUP(F609,[3]需科室上报名单!$B:$D,3,0)</f>
        <v>内科</v>
      </c>
      <c r="I609" s="8" t="str">
        <f>VLOOKUP(F609,[3]需科室上报名单!$B:$F,5,0)</f>
        <v>2022年</v>
      </c>
      <c r="J609" s="31"/>
      <c r="K609" s="6" t="s">
        <v>106</v>
      </c>
      <c r="L609" s="6">
        <v>0</v>
      </c>
      <c r="M609" s="6">
        <v>0</v>
      </c>
      <c r="N609" s="6">
        <v>0</v>
      </c>
      <c r="O609" s="110">
        <v>160</v>
      </c>
      <c r="P609" s="74">
        <v>0</v>
      </c>
      <c r="Q609" s="74">
        <v>2</v>
      </c>
      <c r="R609" s="74">
        <v>1</v>
      </c>
      <c r="S609" s="74">
        <v>0</v>
      </c>
      <c r="T609" s="73">
        <v>0</v>
      </c>
      <c r="U609" s="79">
        <v>60</v>
      </c>
      <c r="V609" s="44">
        <f>VLOOKUP(F609,[9]毕教同事分值收集!B:X,23,0)</f>
        <v>100</v>
      </c>
      <c r="W609" s="80">
        <v>10</v>
      </c>
      <c r="X609" s="80">
        <v>40</v>
      </c>
      <c r="Y609" s="80">
        <v>60</v>
      </c>
      <c r="Z609" s="80">
        <v>60</v>
      </c>
      <c r="AA609" s="13">
        <v>0</v>
      </c>
      <c r="AB609" s="54">
        <f>VLOOKUP(F609,[9]毕教同事分值收集!B:R,17,0)</f>
        <v>0</v>
      </c>
      <c r="AC609" s="54">
        <f>VLOOKUP(F609,[9]毕教同事分值收集!B:T,19,0)</f>
        <v>0</v>
      </c>
      <c r="AD609" s="54">
        <f>VLOOKUP(F609,[9]毕教同事分值收集!B:V,21,0)</f>
        <v>0</v>
      </c>
      <c r="AE609" s="54">
        <f>VLOOKUP(F609,[9]毕教同事分值收集!B:Q,16,0)</f>
        <v>0</v>
      </c>
      <c r="AF609" s="54">
        <f>VLOOKUP(F609,[9]毕教同事分值收集!B:P,15,0)</f>
        <v>0</v>
      </c>
      <c r="AG609" s="54">
        <f>VLOOKUP(F609,[6]毕教同事分值收集!$B:$M,12,0)</f>
        <v>0</v>
      </c>
      <c r="AH609" s="54">
        <v>0</v>
      </c>
      <c r="AI609" s="54">
        <v>0</v>
      </c>
      <c r="AJ609" s="54">
        <v>0</v>
      </c>
      <c r="AK609" s="54">
        <v>0</v>
      </c>
      <c r="AL609" s="54">
        <v>0</v>
      </c>
      <c r="AM609" s="58">
        <f t="shared" si="54"/>
        <v>490</v>
      </c>
      <c r="AN609" s="54" t="str">
        <f>VLOOKUP(H609,'[2]最终 公布版'!$F:$AL,33,0)</f>
        <v>内科</v>
      </c>
      <c r="AO609" s="59">
        <f>SUMPRODUCT(($AN$4:$AN$1113=AN609)*($AM$4:$AM$1113&gt;AM609))+1</f>
        <v>222</v>
      </c>
      <c r="AP609" s="11">
        <f>COUNTIF(AN:AN,AN609)</f>
        <v>268</v>
      </c>
      <c r="AQ609" s="60">
        <f t="shared" si="55"/>
        <v>0.828358208955224</v>
      </c>
      <c r="AR609" s="11">
        <f t="shared" si="56"/>
        <v>0.75</v>
      </c>
      <c r="AS609" s="61">
        <v>1200</v>
      </c>
      <c r="AT609" s="62">
        <f>VLOOKUP(F609,[9]毕教同事分值收集!B:Y,24,0)</f>
        <v>21</v>
      </c>
      <c r="AU609" s="63">
        <f t="shared" si="57"/>
        <v>900</v>
      </c>
      <c r="AV609" s="63">
        <f t="shared" si="58"/>
        <v>900</v>
      </c>
      <c r="AW609" s="63">
        <v>0</v>
      </c>
      <c r="AX609" s="63">
        <f t="shared" si="59"/>
        <v>900</v>
      </c>
      <c r="AY609" s="65">
        <v>21</v>
      </c>
    </row>
    <row r="610" spans="1:51">
      <c r="A610" s="4"/>
      <c r="B610" s="4"/>
      <c r="C610" s="5" t="s">
        <v>646</v>
      </c>
      <c r="D610" s="6">
        <v>617</v>
      </c>
      <c r="E610" s="11" t="s">
        <v>778</v>
      </c>
      <c r="F610" s="8" t="str">
        <f>VLOOKUP(E610,[1]需科室上报名单!$A:$B,2,0)</f>
        <v>7AO023</v>
      </c>
      <c r="G610" s="6" t="str">
        <f>VLOOKUP(F610,[3]需科室上报名单!$B:$I,8,0)</f>
        <v>规培研究生</v>
      </c>
      <c r="H610" s="8" t="str">
        <f>VLOOKUP(F610,[3]需科室上报名单!$B:$D,3,0)</f>
        <v>内科</v>
      </c>
      <c r="I610" s="8" t="str">
        <f>VLOOKUP(F610,[3]需科室上报名单!$B:$F,5,0)</f>
        <v>2022年</v>
      </c>
      <c r="J610" s="31"/>
      <c r="K610" s="6" t="s">
        <v>106</v>
      </c>
      <c r="L610" s="6">
        <v>0</v>
      </c>
      <c r="M610" s="6">
        <v>0</v>
      </c>
      <c r="N610" s="6">
        <v>0</v>
      </c>
      <c r="O610" s="6">
        <v>160</v>
      </c>
      <c r="P610" s="30">
        <v>0</v>
      </c>
      <c r="Q610" s="30">
        <v>2</v>
      </c>
      <c r="R610" s="30">
        <v>1</v>
      </c>
      <c r="S610" s="30">
        <v>0</v>
      </c>
      <c r="T610" s="30">
        <v>0</v>
      </c>
      <c r="U610" s="6">
        <v>60</v>
      </c>
      <c r="V610" s="44">
        <f>VLOOKUP(F610,[9]毕教同事分值收集!B:X,23,0)</f>
        <v>100</v>
      </c>
      <c r="W610" s="44">
        <v>10</v>
      </c>
      <c r="X610" s="44">
        <v>40</v>
      </c>
      <c r="Y610" s="44">
        <v>60</v>
      </c>
      <c r="Z610" s="44">
        <v>60</v>
      </c>
      <c r="AA610" s="53">
        <v>0</v>
      </c>
      <c r="AB610" s="54">
        <f>VLOOKUP(F610,[9]毕教同事分值收集!B:R,17,0)</f>
        <v>0</v>
      </c>
      <c r="AC610" s="54">
        <f>VLOOKUP(F610,[9]毕教同事分值收集!B:T,19,0)</f>
        <v>0</v>
      </c>
      <c r="AD610" s="54">
        <f>VLOOKUP(F610,[9]毕教同事分值收集!B:V,21,0)</f>
        <v>0</v>
      </c>
      <c r="AE610" s="54">
        <f>VLOOKUP(F610,[9]毕教同事分值收集!B:Q,16,0)</f>
        <v>0</v>
      </c>
      <c r="AF610" s="54">
        <f>VLOOKUP(F610,[9]毕教同事分值收集!B:P,15,0)</f>
        <v>0</v>
      </c>
      <c r="AG610" s="54">
        <f>VLOOKUP(F610,[6]毕教同事分值收集!$B:$M,12,0)</f>
        <v>0</v>
      </c>
      <c r="AH610" s="54">
        <v>0</v>
      </c>
      <c r="AI610" s="54">
        <v>0</v>
      </c>
      <c r="AJ610" s="54">
        <v>0</v>
      </c>
      <c r="AK610" s="54">
        <v>0</v>
      </c>
      <c r="AL610" s="54">
        <v>0</v>
      </c>
      <c r="AM610" s="58">
        <f t="shared" si="54"/>
        <v>490</v>
      </c>
      <c r="AN610" s="54" t="str">
        <f>VLOOKUP(H610,'[2]最终 公布版'!$F:$AL,33,0)</f>
        <v>内科</v>
      </c>
      <c r="AO610" s="59">
        <f>SUMPRODUCT(($AN$4:$AN$1113=AN610)*($AM$4:$AM$1113&gt;AM610))+1</f>
        <v>222</v>
      </c>
      <c r="AP610" s="11">
        <f>COUNTIF(AN:AN,AN610)</f>
        <v>268</v>
      </c>
      <c r="AQ610" s="60">
        <f t="shared" si="55"/>
        <v>0.828358208955224</v>
      </c>
      <c r="AR610" s="11">
        <f t="shared" si="56"/>
        <v>0.75</v>
      </c>
      <c r="AS610" s="61">
        <v>1200</v>
      </c>
      <c r="AT610" s="62">
        <f>VLOOKUP(F610,[9]毕教同事分值收集!B:Y,24,0)</f>
        <v>21</v>
      </c>
      <c r="AU610" s="63">
        <f t="shared" si="57"/>
        <v>900</v>
      </c>
      <c r="AV610" s="63">
        <f t="shared" si="58"/>
        <v>900</v>
      </c>
      <c r="AW610" s="63">
        <v>0</v>
      </c>
      <c r="AX610" s="63">
        <f t="shared" si="59"/>
        <v>900</v>
      </c>
      <c r="AY610" s="65">
        <v>21</v>
      </c>
    </row>
    <row r="611" ht="16.5" spans="1:51">
      <c r="A611" s="4" t="s">
        <v>366</v>
      </c>
      <c r="B611" s="4"/>
      <c r="C611" s="5" t="s">
        <v>336</v>
      </c>
      <c r="D611" s="6">
        <v>594</v>
      </c>
      <c r="E611" s="106" t="s">
        <v>779</v>
      </c>
      <c r="F611" s="8" t="str">
        <f>VLOOKUP(E611,[1]需科室上报名单!$A:$B,2,0)</f>
        <v>7AO226</v>
      </c>
      <c r="G611" s="6" t="str">
        <f>VLOOKUP(F611,[3]需科室上报名单!$B:$I,8,0)</f>
        <v>规培研究生</v>
      </c>
      <c r="H611" s="8" t="str">
        <f>VLOOKUP(F611,[3]需科室上报名单!$B:$D,3,0)</f>
        <v>内科</v>
      </c>
      <c r="I611" s="8" t="str">
        <f>VLOOKUP(F611,[3]需科室上报名单!$B:$F,5,0)</f>
        <v>2022年</v>
      </c>
      <c r="J611" s="124"/>
      <c r="K611" s="6" t="s">
        <v>106</v>
      </c>
      <c r="L611" s="6">
        <v>0</v>
      </c>
      <c r="M611" s="6">
        <v>0</v>
      </c>
      <c r="N611" s="54">
        <v>0</v>
      </c>
      <c r="O611" s="6">
        <v>160</v>
      </c>
      <c r="P611" s="45">
        <v>0</v>
      </c>
      <c r="Q611" s="45">
        <v>4</v>
      </c>
      <c r="R611" s="45">
        <v>5</v>
      </c>
      <c r="S611" s="30">
        <v>0</v>
      </c>
      <c r="T611" s="30">
        <v>0</v>
      </c>
      <c r="U611" s="43">
        <v>180</v>
      </c>
      <c r="V611" s="44">
        <f>VLOOKUP(F611,[9]毕教同事分值收集!B:X,23,0)</f>
        <v>100</v>
      </c>
      <c r="W611" s="44">
        <v>10</v>
      </c>
      <c r="X611" s="44">
        <v>80</v>
      </c>
      <c r="Y611" s="44">
        <v>0</v>
      </c>
      <c r="Z611" s="44">
        <v>0</v>
      </c>
      <c r="AA611" s="53">
        <v>0</v>
      </c>
      <c r="AB611" s="54">
        <f>VLOOKUP(F611,[9]毕教同事分值收集!B:R,17,0)</f>
        <v>0</v>
      </c>
      <c r="AC611" s="54">
        <f>VLOOKUP(F611,[9]毕教同事分值收集!B:T,19,0)</f>
        <v>0</v>
      </c>
      <c r="AD611" s="54">
        <f>VLOOKUP(F611,[9]毕教同事分值收集!B:V,21,0)</f>
        <v>0</v>
      </c>
      <c r="AE611" s="54">
        <f>VLOOKUP(F611,[9]毕教同事分值收集!B:Q,16,0)</f>
        <v>0</v>
      </c>
      <c r="AF611" s="54">
        <f>VLOOKUP(F611,[9]毕教同事分值收集!B:P,15,0)</f>
        <v>0</v>
      </c>
      <c r="AG611" s="54">
        <v>-40</v>
      </c>
      <c r="AH611" s="54">
        <v>0</v>
      </c>
      <c r="AI611" s="54">
        <v>0</v>
      </c>
      <c r="AJ611" s="54">
        <v>0</v>
      </c>
      <c r="AK611" s="54">
        <v>0</v>
      </c>
      <c r="AL611" s="54">
        <v>0</v>
      </c>
      <c r="AM611" s="58">
        <f t="shared" si="54"/>
        <v>490</v>
      </c>
      <c r="AN611" s="54" t="str">
        <f>VLOOKUP(H611,'[2]最终 公布版'!$F:$AL,33,0)</f>
        <v>内科</v>
      </c>
      <c r="AO611" s="59">
        <f>SUMPRODUCT(($AN$4:$AN$1113=AN611)*($AM$4:$AM$1113&gt;AM611))+1</f>
        <v>222</v>
      </c>
      <c r="AP611" s="11">
        <f>COUNTIF(AN:AN,AN611)</f>
        <v>268</v>
      </c>
      <c r="AQ611" s="60">
        <f t="shared" si="55"/>
        <v>0.828358208955224</v>
      </c>
      <c r="AR611" s="11">
        <f t="shared" si="56"/>
        <v>0.75</v>
      </c>
      <c r="AS611" s="61">
        <v>1200</v>
      </c>
      <c r="AT611" s="62">
        <f>VLOOKUP(F611,[9]毕教同事分值收集!B:Y,24,0)</f>
        <v>21</v>
      </c>
      <c r="AU611" s="63">
        <f t="shared" si="57"/>
        <v>900</v>
      </c>
      <c r="AV611" s="63">
        <f t="shared" si="58"/>
        <v>900</v>
      </c>
      <c r="AW611" s="63">
        <v>0</v>
      </c>
      <c r="AX611" s="63">
        <f t="shared" si="59"/>
        <v>900</v>
      </c>
      <c r="AY611" s="65">
        <v>21</v>
      </c>
    </row>
    <row r="612" spans="1:51">
      <c r="A612" s="4"/>
      <c r="B612" s="4"/>
      <c r="C612" s="5" t="s">
        <v>571</v>
      </c>
      <c r="D612" s="6">
        <v>606</v>
      </c>
      <c r="E612" s="101" t="s">
        <v>780</v>
      </c>
      <c r="F612" s="8" t="str">
        <f>VLOOKUP(E612,[1]需科室上报名单!$A:$B,2,0)</f>
        <v>7AO379</v>
      </c>
      <c r="G612" s="6" t="str">
        <f>VLOOKUP(F612,[3]需科室上报名单!$B:$I,8,0)</f>
        <v>规培研究生</v>
      </c>
      <c r="H612" s="8" t="str">
        <f>VLOOKUP(F612,[3]需科室上报名单!$B:$D,3,0)</f>
        <v>内科</v>
      </c>
      <c r="I612" s="8" t="str">
        <f>VLOOKUP(F612,[3]需科室上报名单!$B:$F,5,0)</f>
        <v>2022年</v>
      </c>
      <c r="J612" s="31"/>
      <c r="K612" s="71" t="s">
        <v>106</v>
      </c>
      <c r="L612" s="36">
        <v>0</v>
      </c>
      <c r="M612" s="36">
        <v>0</v>
      </c>
      <c r="N612" s="36">
        <v>0</v>
      </c>
      <c r="O612" s="36">
        <v>160</v>
      </c>
      <c r="P612" s="36" t="s">
        <v>203</v>
      </c>
      <c r="Q612" s="36" t="s">
        <v>547</v>
      </c>
      <c r="R612" s="36" t="s">
        <v>547</v>
      </c>
      <c r="S612" s="36" t="s">
        <v>203</v>
      </c>
      <c r="T612" s="36" t="s">
        <v>203</v>
      </c>
      <c r="U612" s="75">
        <v>40</v>
      </c>
      <c r="V612" s="44">
        <f>VLOOKUP(F612,[9]毕教同事分值收集!B:X,23,0)</f>
        <v>100</v>
      </c>
      <c r="W612" s="76">
        <v>10</v>
      </c>
      <c r="X612" s="76">
        <v>60</v>
      </c>
      <c r="Y612" s="76">
        <v>30</v>
      </c>
      <c r="Z612" s="76">
        <v>60</v>
      </c>
      <c r="AA612" s="82">
        <v>40</v>
      </c>
      <c r="AB612" s="54">
        <f>VLOOKUP(F612,[9]毕教同事分值收集!B:R,17,0)</f>
        <v>0</v>
      </c>
      <c r="AC612" s="54">
        <f>VLOOKUP(F612,[9]毕教同事分值收集!B:T,19,0)</f>
        <v>0</v>
      </c>
      <c r="AD612" s="54">
        <f>VLOOKUP(F612,[9]毕教同事分值收集!B:V,21,0)</f>
        <v>0</v>
      </c>
      <c r="AE612" s="54">
        <f>VLOOKUP(F612,[9]毕教同事分值收集!B:Q,16,0)</f>
        <v>0</v>
      </c>
      <c r="AF612" s="54">
        <f>VLOOKUP(F612,[9]毕教同事分值收集!B:P,15,0)</f>
        <v>0</v>
      </c>
      <c r="AG612" s="54">
        <f>VLOOKUP(F612,[6]毕教同事分值收集!$B:$M,12,0)</f>
        <v>-20</v>
      </c>
      <c r="AH612" s="54">
        <v>0</v>
      </c>
      <c r="AI612" s="54">
        <v>0</v>
      </c>
      <c r="AJ612" s="54">
        <v>0</v>
      </c>
      <c r="AK612" s="54">
        <v>0</v>
      </c>
      <c r="AL612" s="54">
        <v>0</v>
      </c>
      <c r="AM612" s="58">
        <f t="shared" si="54"/>
        <v>480</v>
      </c>
      <c r="AN612" s="54" t="str">
        <f>VLOOKUP(H612,'[2]最终 公布版'!$F:$AL,33,0)</f>
        <v>内科</v>
      </c>
      <c r="AO612" s="59">
        <f>SUMPRODUCT(($AN$4:$AN$1113=AN612)*($AM$4:$AM$1113&gt;AM612))+1</f>
        <v>229</v>
      </c>
      <c r="AP612" s="11">
        <f>COUNTIF(AN:AN,AN612)</f>
        <v>268</v>
      </c>
      <c r="AQ612" s="60">
        <f t="shared" si="55"/>
        <v>0.854477611940298</v>
      </c>
      <c r="AR612" s="11">
        <f t="shared" si="56"/>
        <v>0.75</v>
      </c>
      <c r="AS612" s="61">
        <v>1200</v>
      </c>
      <c r="AT612" s="62">
        <f>VLOOKUP(F612,[9]毕教同事分值收集!B:Y,24,0)</f>
        <v>21</v>
      </c>
      <c r="AU612" s="63">
        <f t="shared" si="57"/>
        <v>900</v>
      </c>
      <c r="AV612" s="63">
        <f t="shared" si="58"/>
        <v>900</v>
      </c>
      <c r="AW612" s="63">
        <v>0</v>
      </c>
      <c r="AX612" s="63">
        <f t="shared" si="59"/>
        <v>900</v>
      </c>
      <c r="AY612" s="65">
        <v>21</v>
      </c>
    </row>
    <row r="613" ht="16.5" spans="1:51">
      <c r="A613" s="4"/>
      <c r="B613" s="4"/>
      <c r="C613" s="5" t="s">
        <v>336</v>
      </c>
      <c r="D613" s="6">
        <v>618</v>
      </c>
      <c r="E613" s="106" t="s">
        <v>781</v>
      </c>
      <c r="F613" s="8" t="str">
        <f>VLOOKUP(E613,[1]需科室上报名单!$A:$B,2,0)</f>
        <v>7AO051</v>
      </c>
      <c r="G613" s="6" t="str">
        <f>VLOOKUP(F613,[3]需科室上报名单!$B:$I,8,0)</f>
        <v>规培研究生</v>
      </c>
      <c r="H613" s="8" t="str">
        <f>VLOOKUP(F613,[3]需科室上报名单!$B:$D,3,0)</f>
        <v>内科</v>
      </c>
      <c r="I613" s="8" t="str">
        <f>VLOOKUP(F613,[3]需科室上报名单!$B:$F,5,0)</f>
        <v>2022年</v>
      </c>
      <c r="J613" s="124"/>
      <c r="K613" s="6" t="s">
        <v>106</v>
      </c>
      <c r="L613" s="6">
        <v>0</v>
      </c>
      <c r="M613" s="6">
        <v>0</v>
      </c>
      <c r="N613" s="54">
        <v>0</v>
      </c>
      <c r="O613" s="6">
        <v>160</v>
      </c>
      <c r="P613" s="45">
        <v>0</v>
      </c>
      <c r="Q613" s="45">
        <v>2</v>
      </c>
      <c r="R613" s="45">
        <v>1</v>
      </c>
      <c r="S613" s="30">
        <v>0</v>
      </c>
      <c r="T613" s="30">
        <v>0</v>
      </c>
      <c r="U613" s="43">
        <v>60</v>
      </c>
      <c r="V613" s="44">
        <f>VLOOKUP(F613,[9]毕教同事分值收集!B:X,23,0)</f>
        <v>100</v>
      </c>
      <c r="W613" s="44">
        <v>10</v>
      </c>
      <c r="X613" s="44">
        <v>80</v>
      </c>
      <c r="Y613" s="44">
        <v>30</v>
      </c>
      <c r="Z613" s="44">
        <v>0</v>
      </c>
      <c r="AA613" s="53">
        <v>40</v>
      </c>
      <c r="AB613" s="54">
        <f>VLOOKUP(F613,[9]毕教同事分值收集!B:R,17,0)</f>
        <v>0</v>
      </c>
      <c r="AC613" s="54">
        <f>VLOOKUP(F613,[9]毕教同事分值收集!B:T,19,0)</f>
        <v>0</v>
      </c>
      <c r="AD613" s="54">
        <f>VLOOKUP(F613,[9]毕教同事分值收集!B:V,21,0)</f>
        <v>0</v>
      </c>
      <c r="AE613" s="54">
        <f>VLOOKUP(F613,[9]毕教同事分值收集!B:Q,16,0)</f>
        <v>0</v>
      </c>
      <c r="AF613" s="54">
        <f>VLOOKUP(F613,[9]毕教同事分值收集!B:P,15,0)</f>
        <v>0</v>
      </c>
      <c r="AG613" s="54">
        <f>VLOOKUP(F613,[6]毕教同事分值收集!$B:$M,12,0)</f>
        <v>0</v>
      </c>
      <c r="AH613" s="54">
        <v>0</v>
      </c>
      <c r="AI613" s="54">
        <v>0</v>
      </c>
      <c r="AJ613" s="54">
        <v>0</v>
      </c>
      <c r="AK613" s="54">
        <v>0</v>
      </c>
      <c r="AL613" s="54">
        <v>0</v>
      </c>
      <c r="AM613" s="58">
        <f t="shared" si="54"/>
        <v>480</v>
      </c>
      <c r="AN613" s="54" t="str">
        <f>VLOOKUP(H613,'[2]最终 公布版'!$F:$AL,33,0)</f>
        <v>内科</v>
      </c>
      <c r="AO613" s="59">
        <f>SUMPRODUCT(($AN$4:$AN$1113=AN613)*($AM$4:$AM$1113&gt;AM613))+1</f>
        <v>229</v>
      </c>
      <c r="AP613" s="11">
        <f>COUNTIF(AN:AN,AN613)</f>
        <v>268</v>
      </c>
      <c r="AQ613" s="60">
        <f t="shared" si="55"/>
        <v>0.854477611940298</v>
      </c>
      <c r="AR613" s="11">
        <f t="shared" si="56"/>
        <v>0.75</v>
      </c>
      <c r="AS613" s="61">
        <v>1200</v>
      </c>
      <c r="AT613" s="62">
        <f>VLOOKUP(F613,[9]毕教同事分值收集!B:Y,24,0)</f>
        <v>21</v>
      </c>
      <c r="AU613" s="63">
        <f t="shared" si="57"/>
        <v>900</v>
      </c>
      <c r="AV613" s="63">
        <f t="shared" si="58"/>
        <v>900</v>
      </c>
      <c r="AW613" s="63">
        <v>0</v>
      </c>
      <c r="AX613" s="63">
        <f t="shared" si="59"/>
        <v>900</v>
      </c>
      <c r="AY613" s="65">
        <v>21</v>
      </c>
    </row>
    <row r="614" spans="1:51">
      <c r="A614" s="4" t="s">
        <v>366</v>
      </c>
      <c r="B614" s="4"/>
      <c r="C614" s="91" t="s">
        <v>322</v>
      </c>
      <c r="D614" s="6">
        <v>600</v>
      </c>
      <c r="E614" s="11" t="s">
        <v>782</v>
      </c>
      <c r="F614" s="8" t="str">
        <f>VLOOKUP(E614,[1]需科室上报名单!$A:$B,2,0)</f>
        <v>7AO236</v>
      </c>
      <c r="G614" s="6" t="str">
        <f>VLOOKUP(F614,[3]需科室上报名单!$B:$I,8,0)</f>
        <v>规培研究生</v>
      </c>
      <c r="H614" s="11" t="s">
        <v>552</v>
      </c>
      <c r="I614" s="8" t="str">
        <f>VLOOKUP(F614,[3]需科室上报名单!$B:$F,5,0)</f>
        <v>2022年</v>
      </c>
      <c r="J614" s="29"/>
      <c r="K614" s="6" t="s">
        <v>106</v>
      </c>
      <c r="L614" s="6">
        <v>0</v>
      </c>
      <c r="M614" s="6">
        <v>0</v>
      </c>
      <c r="N614" s="6">
        <v>0</v>
      </c>
      <c r="O614" s="6">
        <v>120</v>
      </c>
      <c r="P614" s="30">
        <v>0</v>
      </c>
      <c r="Q614" s="30">
        <v>3</v>
      </c>
      <c r="R614" s="30">
        <v>0</v>
      </c>
      <c r="S614" s="30">
        <v>0</v>
      </c>
      <c r="T614" s="30">
        <v>0</v>
      </c>
      <c r="U614" s="43">
        <f>P614*50+Q614*20+R614*20+S614*25+T614*25</f>
        <v>60</v>
      </c>
      <c r="V614" s="44">
        <f>VLOOKUP(F614,[9]毕教同事分值收集!B:X,23,0)</f>
        <v>100</v>
      </c>
      <c r="W614" s="44">
        <v>10</v>
      </c>
      <c r="X614" s="44">
        <v>80</v>
      </c>
      <c r="Y614" s="44">
        <v>30</v>
      </c>
      <c r="Z614" s="44">
        <v>120</v>
      </c>
      <c r="AA614" s="53">
        <v>0</v>
      </c>
      <c r="AB614" s="54">
        <f>VLOOKUP(F614,[9]毕教同事分值收集!B:R,17,0)</f>
        <v>0</v>
      </c>
      <c r="AC614" s="54">
        <f>VLOOKUP(F614,[9]毕教同事分值收集!B:T,19,0)</f>
        <v>0</v>
      </c>
      <c r="AD614" s="54">
        <f>VLOOKUP(F614,[9]毕教同事分值收集!B:V,21,0)</f>
        <v>0</v>
      </c>
      <c r="AE614" s="54">
        <f>VLOOKUP(F614,[9]毕教同事分值收集!B:Q,16,0)</f>
        <v>0</v>
      </c>
      <c r="AF614" s="54">
        <f>VLOOKUP(F614,[9]毕教同事分值收集!B:P,15,0)</f>
        <v>0</v>
      </c>
      <c r="AG614" s="54">
        <f>VLOOKUP(F614,'[8]0831修改'!$B:$M,12,0)</f>
        <v>-40</v>
      </c>
      <c r="AH614" s="54">
        <v>0</v>
      </c>
      <c r="AI614" s="54">
        <v>0</v>
      </c>
      <c r="AJ614" s="54">
        <v>0</v>
      </c>
      <c r="AK614" s="54">
        <v>0</v>
      </c>
      <c r="AL614" s="54">
        <v>0</v>
      </c>
      <c r="AM614" s="58">
        <f t="shared" si="54"/>
        <v>480</v>
      </c>
      <c r="AN614" s="54" t="str">
        <f>VLOOKUP(H614,'[2]最终 公布版'!$F:$AL,33,0)</f>
        <v>内科</v>
      </c>
      <c r="AO614" s="59">
        <f>SUMPRODUCT(($AN$4:$AN$1113=AN614)*($AM$4:$AM$1113&gt;AM614))+1</f>
        <v>229</v>
      </c>
      <c r="AP614" s="11">
        <f>COUNTIF(AN:AN,AN614)</f>
        <v>268</v>
      </c>
      <c r="AQ614" s="60">
        <f t="shared" si="55"/>
        <v>0.854477611940298</v>
      </c>
      <c r="AR614" s="11">
        <f t="shared" si="56"/>
        <v>0.75</v>
      </c>
      <c r="AS614" s="61">
        <v>1200</v>
      </c>
      <c r="AT614" s="62">
        <f>VLOOKUP(F614,[9]毕教同事分值收集!B:Y,24,0)</f>
        <v>21</v>
      </c>
      <c r="AU614" s="63">
        <f t="shared" si="57"/>
        <v>900</v>
      </c>
      <c r="AV614" s="63">
        <f t="shared" si="58"/>
        <v>900</v>
      </c>
      <c r="AW614" s="63">
        <v>0</v>
      </c>
      <c r="AX614" s="63">
        <f t="shared" si="59"/>
        <v>900</v>
      </c>
      <c r="AY614" s="65">
        <v>21</v>
      </c>
    </row>
    <row r="615" spans="1:51">
      <c r="A615" s="4"/>
      <c r="B615" s="4"/>
      <c r="C615" s="5" t="s">
        <v>207</v>
      </c>
      <c r="D615" s="6">
        <v>611</v>
      </c>
      <c r="E615" s="105" t="s">
        <v>783</v>
      </c>
      <c r="F615" s="8" t="str">
        <f>VLOOKUP(E615,[1]需科室上报名单!$A:$B,2,0)</f>
        <v>7AO229</v>
      </c>
      <c r="G615" s="6" t="str">
        <f>VLOOKUP(F615,[3]需科室上报名单!$B:$I,8,0)</f>
        <v>规培研究生</v>
      </c>
      <c r="H615" s="8" t="str">
        <f>VLOOKUP(F615,[3]需科室上报名单!$B:$D,3,0)</f>
        <v>内科</v>
      </c>
      <c r="I615" s="8" t="str">
        <f>VLOOKUP(F615,[3]需科室上报名单!$B:$F,5,0)</f>
        <v>2022年</v>
      </c>
      <c r="J615" s="31"/>
      <c r="K615" s="6" t="s">
        <v>106</v>
      </c>
      <c r="L615" s="6">
        <v>0</v>
      </c>
      <c r="M615" s="6">
        <v>0</v>
      </c>
      <c r="N615" s="6">
        <v>0</v>
      </c>
      <c r="O615" s="110">
        <v>160</v>
      </c>
      <c r="P615" s="74">
        <v>0</v>
      </c>
      <c r="Q615" s="74">
        <v>2</v>
      </c>
      <c r="R615" s="74">
        <v>0</v>
      </c>
      <c r="S615" s="74">
        <v>1</v>
      </c>
      <c r="T615" s="73">
        <v>0</v>
      </c>
      <c r="U615" s="79">
        <v>65</v>
      </c>
      <c r="V615" s="44">
        <f>VLOOKUP(F615,[9]毕教同事分值收集!B:X,23,0)</f>
        <v>100</v>
      </c>
      <c r="W615" s="80">
        <v>10</v>
      </c>
      <c r="X615" s="80">
        <v>40</v>
      </c>
      <c r="Y615" s="80">
        <v>60</v>
      </c>
      <c r="Z615" s="80">
        <v>60</v>
      </c>
      <c r="AA615" s="13">
        <v>0</v>
      </c>
      <c r="AB615" s="54">
        <f>VLOOKUP(F615,[9]毕教同事分值收集!B:R,17,0)</f>
        <v>0</v>
      </c>
      <c r="AC615" s="54">
        <f>VLOOKUP(F615,[9]毕教同事分值收集!B:T,19,0)</f>
        <v>0</v>
      </c>
      <c r="AD615" s="54">
        <f>VLOOKUP(F615,[9]毕教同事分值收集!B:V,21,0)</f>
        <v>0</v>
      </c>
      <c r="AE615" s="54">
        <f>VLOOKUP(F615,[9]毕教同事分值收集!B:Q,16,0)</f>
        <v>0</v>
      </c>
      <c r="AF615" s="54">
        <f>VLOOKUP(F615,[9]毕教同事分值收集!B:P,15,0)</f>
        <v>0</v>
      </c>
      <c r="AG615" s="54">
        <f>VLOOKUP(F615,[6]毕教同事分值收集!$B:$M,12,0)</f>
        <v>-20</v>
      </c>
      <c r="AH615" s="54">
        <v>0</v>
      </c>
      <c r="AI615" s="54">
        <v>0</v>
      </c>
      <c r="AJ615" s="54">
        <v>0</v>
      </c>
      <c r="AK615" s="54">
        <v>0</v>
      </c>
      <c r="AL615" s="54">
        <v>0</v>
      </c>
      <c r="AM615" s="58">
        <f t="shared" si="54"/>
        <v>475</v>
      </c>
      <c r="AN615" s="54" t="str">
        <f>VLOOKUP(H615,'[2]最终 公布版'!$F:$AL,33,0)</f>
        <v>内科</v>
      </c>
      <c r="AO615" s="59">
        <f>SUMPRODUCT(($AN$4:$AN$1113=AN615)*($AM$4:$AM$1113&gt;AM615))+1</f>
        <v>232</v>
      </c>
      <c r="AP615" s="11">
        <f>COUNTIF(AN:AN,AN615)</f>
        <v>268</v>
      </c>
      <c r="AQ615" s="60">
        <f t="shared" si="55"/>
        <v>0.865671641791045</v>
      </c>
      <c r="AR615" s="11">
        <f t="shared" si="56"/>
        <v>0.75</v>
      </c>
      <c r="AS615" s="61">
        <v>1200</v>
      </c>
      <c r="AT615" s="62">
        <f>VLOOKUP(F615,[9]毕教同事分值收集!B:Y,24,0)</f>
        <v>21</v>
      </c>
      <c r="AU615" s="63">
        <f t="shared" si="57"/>
        <v>900</v>
      </c>
      <c r="AV615" s="63">
        <f t="shared" si="58"/>
        <v>900</v>
      </c>
      <c r="AW615" s="63">
        <v>0</v>
      </c>
      <c r="AX615" s="63">
        <f t="shared" si="59"/>
        <v>900</v>
      </c>
      <c r="AY615" s="65">
        <v>21</v>
      </c>
    </row>
    <row r="616" spans="1:51">
      <c r="A616" s="4"/>
      <c r="B616" s="4"/>
      <c r="C616" s="5" t="s">
        <v>157</v>
      </c>
      <c r="D616" s="6">
        <v>595</v>
      </c>
      <c r="E616" s="126" t="s">
        <v>784</v>
      </c>
      <c r="F616" s="8" t="str">
        <f>VLOOKUP(E616,[1]需科室上报名单!$A:$B,2,0)</f>
        <v>726L56</v>
      </c>
      <c r="G616" s="6" t="s">
        <v>104</v>
      </c>
      <c r="H616" s="126" t="s">
        <v>552</v>
      </c>
      <c r="I616" s="8" t="str">
        <f>VLOOKUP(F616,[3]需科室上报名单!$B:$F,5,0)</f>
        <v>2020年</v>
      </c>
      <c r="J616" s="35"/>
      <c r="K616" s="6" t="s">
        <v>106</v>
      </c>
      <c r="L616" s="6">
        <v>0</v>
      </c>
      <c r="M616" s="6">
        <v>0</v>
      </c>
      <c r="N616" s="6">
        <v>0</v>
      </c>
      <c r="O616" s="6">
        <v>160</v>
      </c>
      <c r="P616" s="30">
        <v>0</v>
      </c>
      <c r="Q616" s="48">
        <v>3</v>
      </c>
      <c r="R616" s="48">
        <v>2</v>
      </c>
      <c r="S616" s="30">
        <v>0</v>
      </c>
      <c r="T616" s="30">
        <v>0</v>
      </c>
      <c r="U616" s="43">
        <v>100</v>
      </c>
      <c r="V616" s="44">
        <f>VLOOKUP(F616,[9]毕教同事分值收集!B:X,23,0)</f>
        <v>100</v>
      </c>
      <c r="W616" s="49">
        <v>10</v>
      </c>
      <c r="X616" s="49">
        <v>60</v>
      </c>
      <c r="Y616" s="49">
        <v>0</v>
      </c>
      <c r="Z616" s="49">
        <v>0</v>
      </c>
      <c r="AA616" s="53">
        <v>0</v>
      </c>
      <c r="AB616" s="54">
        <f>VLOOKUP(F616,[9]毕教同事分值收集!B:R,17,0)</f>
        <v>100</v>
      </c>
      <c r="AC616" s="54">
        <f>VLOOKUP(F616,[9]毕教同事分值收集!B:T,19,0)</f>
        <v>0</v>
      </c>
      <c r="AD616" s="54">
        <f>VLOOKUP(F616,[9]毕教同事分值收集!B:V,21,0)</f>
        <v>0</v>
      </c>
      <c r="AE616" s="54">
        <f>VLOOKUP(F616,[9]毕教同事分值收集!B:Q,16,0)</f>
        <v>0</v>
      </c>
      <c r="AF616" s="54">
        <f>VLOOKUP(F616,[9]毕教同事分值收集!B:P,15,0)</f>
        <v>0</v>
      </c>
      <c r="AG616" s="54">
        <f>VLOOKUP(F616,[6]毕教同事分值收集!$B:$M,12,0)</f>
        <v>-60</v>
      </c>
      <c r="AH616" s="54">
        <v>0</v>
      </c>
      <c r="AI616" s="54">
        <v>0</v>
      </c>
      <c r="AJ616" s="54">
        <v>0</v>
      </c>
      <c r="AK616" s="54">
        <v>0</v>
      </c>
      <c r="AL616" s="54">
        <v>0</v>
      </c>
      <c r="AM616" s="58">
        <f t="shared" si="54"/>
        <v>470</v>
      </c>
      <c r="AN616" s="54" t="str">
        <f>VLOOKUP(H616,'[2]最终 公布版'!$F:$AL,33,0)</f>
        <v>内科</v>
      </c>
      <c r="AO616" s="59">
        <f>SUMPRODUCT(($AN$4:$AN$1113=AN616)*($AM$4:$AM$1113&gt;AM616))+1</f>
        <v>233</v>
      </c>
      <c r="AP616" s="11">
        <f>COUNTIF(AN:AN,AN616)</f>
        <v>268</v>
      </c>
      <c r="AQ616" s="60">
        <f t="shared" si="55"/>
        <v>0.869402985074627</v>
      </c>
      <c r="AR616" s="11">
        <f t="shared" si="56"/>
        <v>0.75</v>
      </c>
      <c r="AS616" s="61">
        <v>1200</v>
      </c>
      <c r="AT616" s="62">
        <f>VLOOKUP(F616,[9]毕教同事分值收集!B:Y,24,0)</f>
        <v>21</v>
      </c>
      <c r="AU616" s="63">
        <f t="shared" si="57"/>
        <v>900</v>
      </c>
      <c r="AV616" s="63">
        <f t="shared" si="58"/>
        <v>900</v>
      </c>
      <c r="AW616" s="63">
        <v>0</v>
      </c>
      <c r="AX616" s="63">
        <f t="shared" si="59"/>
        <v>900</v>
      </c>
      <c r="AY616" s="65">
        <v>21</v>
      </c>
    </row>
    <row r="617" spans="1:51">
      <c r="A617" s="4"/>
      <c r="B617" s="4"/>
      <c r="C617" s="5" t="s">
        <v>571</v>
      </c>
      <c r="D617" s="6">
        <v>604</v>
      </c>
      <c r="E617" s="101" t="s">
        <v>785</v>
      </c>
      <c r="F617" s="8" t="str">
        <f>VLOOKUP(E617,[1]需科室上报名单!$A:$B,2,0)</f>
        <v>7AO213</v>
      </c>
      <c r="G617" s="6" t="str">
        <f>VLOOKUP(F617,[3]需科室上报名单!$B:$I,8,0)</f>
        <v>规培研究生</v>
      </c>
      <c r="H617" s="8" t="str">
        <f>VLOOKUP(F617,[3]需科室上报名单!$B:$D,3,0)</f>
        <v>内科</v>
      </c>
      <c r="I617" s="8" t="str">
        <f>VLOOKUP(F617,[3]需科室上报名单!$B:$F,5,0)</f>
        <v>2022年</v>
      </c>
      <c r="J617" s="31"/>
      <c r="K617" s="71" t="s">
        <v>106</v>
      </c>
      <c r="L617" s="36">
        <v>0</v>
      </c>
      <c r="M617" s="36">
        <v>0</v>
      </c>
      <c r="N617" s="36">
        <v>0</v>
      </c>
      <c r="O617" s="36">
        <v>160</v>
      </c>
      <c r="P617" s="36" t="s">
        <v>203</v>
      </c>
      <c r="Q617" s="36" t="s">
        <v>536</v>
      </c>
      <c r="R617" s="36" t="s">
        <v>547</v>
      </c>
      <c r="S617" s="36" t="s">
        <v>203</v>
      </c>
      <c r="T617" s="36" t="s">
        <v>203</v>
      </c>
      <c r="U617" s="75">
        <v>60</v>
      </c>
      <c r="V617" s="44">
        <f>VLOOKUP(F617,[9]毕教同事分值收集!B:X,23,0)</f>
        <v>100</v>
      </c>
      <c r="W617" s="76">
        <v>0</v>
      </c>
      <c r="X617" s="76">
        <v>60</v>
      </c>
      <c r="Y617" s="76">
        <v>60</v>
      </c>
      <c r="Z617" s="76">
        <v>30</v>
      </c>
      <c r="AA617" s="82">
        <v>40</v>
      </c>
      <c r="AB617" s="54">
        <f>VLOOKUP(F617,[9]毕教同事分值收集!B:R,17,0)</f>
        <v>0</v>
      </c>
      <c r="AC617" s="54">
        <f>VLOOKUP(F617,[9]毕教同事分值收集!B:T,19,0)</f>
        <v>0</v>
      </c>
      <c r="AD617" s="54">
        <f>VLOOKUP(F617,[9]毕教同事分值收集!B:V,21,0)</f>
        <v>0</v>
      </c>
      <c r="AE617" s="54">
        <f>VLOOKUP(F617,[9]毕教同事分值收集!B:Q,16,0)</f>
        <v>0</v>
      </c>
      <c r="AF617" s="54">
        <f>VLOOKUP(F617,[9]毕教同事分值收集!B:P,15,0)</f>
        <v>0</v>
      </c>
      <c r="AG617" s="54">
        <f>VLOOKUP(F617,[6]毕教同事分值收集!$B:$M,12,0)</f>
        <v>-40</v>
      </c>
      <c r="AH617" s="54">
        <v>0</v>
      </c>
      <c r="AI617" s="54">
        <v>0</v>
      </c>
      <c r="AJ617" s="54">
        <v>0</v>
      </c>
      <c r="AK617" s="54">
        <v>0</v>
      </c>
      <c r="AL617" s="54">
        <v>0</v>
      </c>
      <c r="AM617" s="58">
        <f t="shared" si="54"/>
        <v>470</v>
      </c>
      <c r="AN617" s="54" t="str">
        <f>VLOOKUP(H617,'[2]最终 公布版'!$F:$AL,33,0)</f>
        <v>内科</v>
      </c>
      <c r="AO617" s="59">
        <f>SUMPRODUCT(($AN$4:$AN$1113=AN617)*($AM$4:$AM$1113&gt;AM617))+1</f>
        <v>233</v>
      </c>
      <c r="AP617" s="11">
        <f>COUNTIF(AN:AN,AN617)</f>
        <v>268</v>
      </c>
      <c r="AQ617" s="60">
        <f t="shared" si="55"/>
        <v>0.869402985074627</v>
      </c>
      <c r="AR617" s="11">
        <f t="shared" si="56"/>
        <v>0.75</v>
      </c>
      <c r="AS617" s="61">
        <v>1200</v>
      </c>
      <c r="AT617" s="62">
        <f>VLOOKUP(F617,[9]毕教同事分值收集!B:Y,24,0)</f>
        <v>21</v>
      </c>
      <c r="AU617" s="63">
        <f t="shared" si="57"/>
        <v>900</v>
      </c>
      <c r="AV617" s="63">
        <f t="shared" si="58"/>
        <v>900</v>
      </c>
      <c r="AW617" s="63">
        <v>0</v>
      </c>
      <c r="AX617" s="63">
        <f t="shared" si="59"/>
        <v>900</v>
      </c>
      <c r="AY617" s="65">
        <v>21</v>
      </c>
    </row>
    <row r="618" ht="16.5" spans="1:51">
      <c r="A618" s="4"/>
      <c r="B618" s="4"/>
      <c r="C618" s="5" t="s">
        <v>336</v>
      </c>
      <c r="D618" s="6">
        <v>621</v>
      </c>
      <c r="E618" s="106" t="s">
        <v>786</v>
      </c>
      <c r="F618" s="8" t="str">
        <f>VLOOKUP(E618,[1]需科室上报名单!$A:$B,2,0)</f>
        <v>7AO257</v>
      </c>
      <c r="G618" s="6" t="str">
        <f>VLOOKUP(F618,[3]需科室上报名单!$B:$I,8,0)</f>
        <v>规培研究生</v>
      </c>
      <c r="H618" s="8" t="str">
        <f>VLOOKUP(F618,[3]需科室上报名单!$B:$D,3,0)</f>
        <v>内科</v>
      </c>
      <c r="I618" s="8" t="str">
        <f>VLOOKUP(F618,[3]需科室上报名单!$B:$F,5,0)</f>
        <v>2022年</v>
      </c>
      <c r="J618" s="29"/>
      <c r="K618" s="6" t="s">
        <v>106</v>
      </c>
      <c r="L618" s="6">
        <v>0</v>
      </c>
      <c r="M618" s="6">
        <v>0</v>
      </c>
      <c r="N618" s="6">
        <v>0</v>
      </c>
      <c r="O618" s="6">
        <v>160</v>
      </c>
      <c r="P618" s="30">
        <v>0</v>
      </c>
      <c r="Q618" s="30">
        <v>2</v>
      </c>
      <c r="R618" s="30">
        <v>1.5</v>
      </c>
      <c r="S618" s="30">
        <v>0</v>
      </c>
      <c r="T618" s="30">
        <v>0</v>
      </c>
      <c r="U618" s="43">
        <v>70</v>
      </c>
      <c r="V618" s="44">
        <f>VLOOKUP(F618,[9]毕教同事分值收集!B:X,23,0)</f>
        <v>100</v>
      </c>
      <c r="W618" s="44">
        <v>10</v>
      </c>
      <c r="X618" s="44">
        <v>80</v>
      </c>
      <c r="Y618" s="44">
        <v>30</v>
      </c>
      <c r="Z618" s="44">
        <v>0</v>
      </c>
      <c r="AA618" s="53">
        <v>20</v>
      </c>
      <c r="AB618" s="54">
        <f>VLOOKUP(F618,[9]毕教同事分值收集!B:R,17,0)</f>
        <v>0</v>
      </c>
      <c r="AC618" s="54">
        <f>VLOOKUP(F618,[9]毕教同事分值收集!B:T,19,0)</f>
        <v>0</v>
      </c>
      <c r="AD618" s="54">
        <f>VLOOKUP(F618,[9]毕教同事分值收集!B:V,21,0)</f>
        <v>0</v>
      </c>
      <c r="AE618" s="54">
        <f>VLOOKUP(F618,[9]毕教同事分值收集!B:Q,16,0)</f>
        <v>0</v>
      </c>
      <c r="AF618" s="54">
        <f>VLOOKUP(F618,[9]毕教同事分值收集!B:P,15,0)</f>
        <v>0</v>
      </c>
      <c r="AG618" s="54">
        <f>VLOOKUP(F618,[6]毕教同事分值收集!$B:$M,12,0)</f>
        <v>0</v>
      </c>
      <c r="AH618" s="54">
        <v>0</v>
      </c>
      <c r="AI618" s="54">
        <v>0</v>
      </c>
      <c r="AJ618" s="54">
        <v>0</v>
      </c>
      <c r="AK618" s="54">
        <v>0</v>
      </c>
      <c r="AL618" s="54">
        <v>0</v>
      </c>
      <c r="AM618" s="58">
        <f t="shared" ref="AM618:AM681" si="60">SUM(L618:O618,U618:AA618,AB618:AJ618)</f>
        <v>470</v>
      </c>
      <c r="AN618" s="54" t="str">
        <f>VLOOKUP(H618,'[2]最终 公布版'!$F:$AL,33,0)</f>
        <v>内科</v>
      </c>
      <c r="AO618" s="59">
        <f>SUMPRODUCT(($AN$4:$AN$1113=AN618)*($AM$4:$AM$1113&gt;AM618))+1</f>
        <v>233</v>
      </c>
      <c r="AP618" s="11">
        <f>COUNTIF(AN:AN,AN618)</f>
        <v>268</v>
      </c>
      <c r="AQ618" s="60">
        <f t="shared" si="55"/>
        <v>0.869402985074627</v>
      </c>
      <c r="AR618" s="11">
        <f t="shared" si="56"/>
        <v>0.75</v>
      </c>
      <c r="AS618" s="61">
        <v>1200</v>
      </c>
      <c r="AT618" s="62">
        <f>VLOOKUP(F618,[9]毕教同事分值收集!B:Y,24,0)</f>
        <v>21</v>
      </c>
      <c r="AU618" s="63">
        <f t="shared" si="57"/>
        <v>900</v>
      </c>
      <c r="AV618" s="63">
        <f t="shared" si="58"/>
        <v>900</v>
      </c>
      <c r="AW618" s="63">
        <v>0</v>
      </c>
      <c r="AX618" s="63">
        <f t="shared" si="59"/>
        <v>900</v>
      </c>
      <c r="AY618" s="65">
        <v>21</v>
      </c>
    </row>
    <row r="619" spans="1:51">
      <c r="A619" s="4"/>
      <c r="B619" s="4"/>
      <c r="C619" s="5" t="s">
        <v>144</v>
      </c>
      <c r="D619" s="6">
        <v>620</v>
      </c>
      <c r="E619" s="67" t="s">
        <v>787</v>
      </c>
      <c r="F619" s="8" t="str">
        <f>VLOOKUP(E619,[1]需科室上报名单!$A:$B,2,0)</f>
        <v>7AO002</v>
      </c>
      <c r="G619" s="6" t="str">
        <f>VLOOKUP(F619,[3]需科室上报名单!$B:$I,8,0)</f>
        <v>规培研究生</v>
      </c>
      <c r="H619" s="17" t="s">
        <v>552</v>
      </c>
      <c r="I619" s="8" t="str">
        <f>VLOOKUP(F619,[3]需科室上报名单!$B:$F,5,0)</f>
        <v>2022年</v>
      </c>
      <c r="J619" s="29"/>
      <c r="K619" s="6" t="s">
        <v>106</v>
      </c>
      <c r="L619" s="6">
        <v>0</v>
      </c>
      <c r="M619" s="6">
        <v>0</v>
      </c>
      <c r="N619" s="6">
        <v>0</v>
      </c>
      <c r="O619" s="6">
        <v>160</v>
      </c>
      <c r="P619" s="30">
        <v>0</v>
      </c>
      <c r="Q619" s="30">
        <v>3</v>
      </c>
      <c r="R619" s="30">
        <v>1</v>
      </c>
      <c r="S619" s="30">
        <v>0</v>
      </c>
      <c r="T619" s="30">
        <v>0</v>
      </c>
      <c r="U619" s="43">
        <v>80</v>
      </c>
      <c r="V619" s="44">
        <f>VLOOKUP(F619,[9]毕教同事分值收集!B:X,23,0)</f>
        <v>100</v>
      </c>
      <c r="W619" s="44">
        <f>VLOOKUP(E619,[4]肿瘤内科!$B:$H,7,0)</f>
        <v>0</v>
      </c>
      <c r="X619" s="44">
        <f>VLOOKUP(E619,[4]肿瘤内科!$B:$J,9,0)</f>
        <v>80</v>
      </c>
      <c r="Y619" s="44">
        <f>VLOOKUP(E619,[4]肿瘤内科!$B:$F,3,0)</f>
        <v>0</v>
      </c>
      <c r="Z619" s="44">
        <f>VLOOKUP(E619,[4]肿瘤内科!$B:$F,5,0)</f>
        <v>60</v>
      </c>
      <c r="AA619" s="53">
        <v>0</v>
      </c>
      <c r="AB619" s="54">
        <f>VLOOKUP(F619,[9]毕教同事分值收集!B:R,17,0)</f>
        <v>0</v>
      </c>
      <c r="AC619" s="54">
        <f>VLOOKUP(F619,[9]毕教同事分值收集!B:T,19,0)</f>
        <v>0</v>
      </c>
      <c r="AD619" s="54">
        <f>VLOOKUP(F619,[9]毕教同事分值收集!B:V,21,0)</f>
        <v>0</v>
      </c>
      <c r="AE619" s="54">
        <f>VLOOKUP(F619,[9]毕教同事分值收集!B:Q,16,0)</f>
        <v>0</v>
      </c>
      <c r="AF619" s="54">
        <f>VLOOKUP(F619,[9]毕教同事分值收集!B:P,15,0)</f>
        <v>0</v>
      </c>
      <c r="AG619" s="54">
        <f>VLOOKUP(F619,[6]毕教同事分值收集!$B:$M,12,0)</f>
        <v>-20</v>
      </c>
      <c r="AH619" s="54">
        <v>0</v>
      </c>
      <c r="AI619" s="54">
        <v>0</v>
      </c>
      <c r="AJ619" s="54">
        <v>0</v>
      </c>
      <c r="AK619" s="54">
        <v>0</v>
      </c>
      <c r="AL619" s="54">
        <v>0</v>
      </c>
      <c r="AM619" s="58">
        <f t="shared" si="60"/>
        <v>460</v>
      </c>
      <c r="AN619" s="54" t="str">
        <f>VLOOKUP(H619,'[2]最终 公布版'!$F:$AL,33,0)</f>
        <v>内科</v>
      </c>
      <c r="AO619" s="59">
        <f>SUMPRODUCT(($AN$4:$AN$1113=AN619)*($AM$4:$AM$1113&gt;AM619))+1</f>
        <v>236</v>
      </c>
      <c r="AP619" s="11">
        <f>COUNTIF(AN:AN,AN619)</f>
        <v>268</v>
      </c>
      <c r="AQ619" s="60">
        <f t="shared" si="55"/>
        <v>0.880597014925373</v>
      </c>
      <c r="AR619" s="11">
        <f t="shared" si="56"/>
        <v>0.75</v>
      </c>
      <c r="AS619" s="61">
        <v>1200</v>
      </c>
      <c r="AT619" s="62">
        <f>VLOOKUP(F619,[9]毕教同事分值收集!B:Y,24,0)</f>
        <v>21</v>
      </c>
      <c r="AU619" s="63">
        <f t="shared" si="57"/>
        <v>900</v>
      </c>
      <c r="AV619" s="63">
        <f t="shared" si="58"/>
        <v>900</v>
      </c>
      <c r="AW619" s="63">
        <v>0</v>
      </c>
      <c r="AX619" s="63">
        <f t="shared" si="59"/>
        <v>900</v>
      </c>
      <c r="AY619" s="65">
        <v>21</v>
      </c>
    </row>
    <row r="620" spans="1:51">
      <c r="A620" s="4"/>
      <c r="B620" s="4"/>
      <c r="C620" s="5" t="s">
        <v>207</v>
      </c>
      <c r="D620" s="6">
        <v>626</v>
      </c>
      <c r="E620" s="105" t="s">
        <v>788</v>
      </c>
      <c r="F620" s="8" t="str">
        <f>VLOOKUP(E620,[1]需科室上报名单!$A:$B,2,0)</f>
        <v>7AO241</v>
      </c>
      <c r="G620" s="6" t="str">
        <f>VLOOKUP(F620,[3]需科室上报名单!$B:$I,8,0)</f>
        <v>规培研究生</v>
      </c>
      <c r="H620" s="8" t="str">
        <f>VLOOKUP(F620,[3]需科室上报名单!$B:$D,3,0)</f>
        <v>内科</v>
      </c>
      <c r="I620" s="8" t="str">
        <f>VLOOKUP(F620,[3]需科室上报名单!$B:$F,5,0)</f>
        <v>2022年</v>
      </c>
      <c r="J620" s="31"/>
      <c r="K620" s="6" t="s">
        <v>106</v>
      </c>
      <c r="L620" s="6">
        <v>0</v>
      </c>
      <c r="M620" s="6">
        <v>0</v>
      </c>
      <c r="N620" s="6">
        <v>0</v>
      </c>
      <c r="O620" s="110">
        <v>160</v>
      </c>
      <c r="P620" s="74">
        <v>0</v>
      </c>
      <c r="Q620" s="74">
        <v>2</v>
      </c>
      <c r="R620" s="74">
        <v>1</v>
      </c>
      <c r="S620" s="74">
        <v>0</v>
      </c>
      <c r="T620" s="73">
        <v>0</v>
      </c>
      <c r="U620" s="79">
        <v>60</v>
      </c>
      <c r="V620" s="44">
        <f>VLOOKUP(F620,[9]毕教同事分值收集!B:X,23,0)</f>
        <v>100</v>
      </c>
      <c r="W620" s="80">
        <v>10</v>
      </c>
      <c r="X620" s="80">
        <v>40</v>
      </c>
      <c r="Y620" s="80">
        <v>60</v>
      </c>
      <c r="Z620" s="80">
        <v>30</v>
      </c>
      <c r="AA620" s="13">
        <v>0</v>
      </c>
      <c r="AB620" s="54">
        <f>VLOOKUP(F620,[9]毕教同事分值收集!B:R,17,0)</f>
        <v>0</v>
      </c>
      <c r="AC620" s="54">
        <f>VLOOKUP(F620,[9]毕教同事分值收集!B:T,19,0)</f>
        <v>0</v>
      </c>
      <c r="AD620" s="54">
        <f>VLOOKUP(F620,[9]毕教同事分值收集!B:V,21,0)</f>
        <v>0</v>
      </c>
      <c r="AE620" s="54">
        <f>VLOOKUP(F620,[9]毕教同事分值收集!B:Q,16,0)</f>
        <v>0</v>
      </c>
      <c r="AF620" s="54">
        <f>VLOOKUP(F620,[9]毕教同事分值收集!B:P,15,0)</f>
        <v>0</v>
      </c>
      <c r="AG620" s="54">
        <f>VLOOKUP(F620,[6]毕教同事分值收集!$B:$M,12,0)</f>
        <v>0</v>
      </c>
      <c r="AH620" s="54">
        <v>0</v>
      </c>
      <c r="AI620" s="54">
        <v>0</v>
      </c>
      <c r="AJ620" s="54">
        <v>0</v>
      </c>
      <c r="AK620" s="54">
        <v>0</v>
      </c>
      <c r="AL620" s="54">
        <v>0</v>
      </c>
      <c r="AM620" s="58">
        <f t="shared" si="60"/>
        <v>460</v>
      </c>
      <c r="AN620" s="54" t="str">
        <f>VLOOKUP(H620,'[2]最终 公布版'!$F:$AL,33,0)</f>
        <v>内科</v>
      </c>
      <c r="AO620" s="59">
        <f>SUMPRODUCT(($AN$4:$AN$1113=AN620)*($AM$4:$AM$1113&gt;AM620))+1</f>
        <v>236</v>
      </c>
      <c r="AP620" s="11">
        <f>COUNTIF(AN:AN,AN620)</f>
        <v>268</v>
      </c>
      <c r="AQ620" s="60">
        <f t="shared" si="55"/>
        <v>0.880597014925373</v>
      </c>
      <c r="AR620" s="11">
        <f t="shared" si="56"/>
        <v>0.75</v>
      </c>
      <c r="AS620" s="61">
        <v>1200</v>
      </c>
      <c r="AT620" s="62">
        <f>VLOOKUP(F620,[9]毕教同事分值收集!B:Y,24,0)</f>
        <v>21</v>
      </c>
      <c r="AU620" s="63">
        <f t="shared" si="57"/>
        <v>900</v>
      </c>
      <c r="AV620" s="63">
        <f t="shared" si="58"/>
        <v>900</v>
      </c>
      <c r="AW620" s="63">
        <v>0</v>
      </c>
      <c r="AX620" s="63">
        <f t="shared" si="59"/>
        <v>900</v>
      </c>
      <c r="AY620" s="65">
        <v>21</v>
      </c>
    </row>
    <row r="621" ht="16.5" spans="1:51">
      <c r="A621" s="4"/>
      <c r="B621" s="4"/>
      <c r="C621" s="5" t="s">
        <v>336</v>
      </c>
      <c r="D621" s="6">
        <v>628</v>
      </c>
      <c r="E621" s="106" t="s">
        <v>789</v>
      </c>
      <c r="F621" s="8" t="str">
        <f>VLOOKUP(E621,[1]需科室上报名单!$A:$B,2,0)</f>
        <v>7AO250</v>
      </c>
      <c r="G621" s="6" t="str">
        <f>VLOOKUP(F621,[3]需科室上报名单!$B:$I,8,0)</f>
        <v>规培研究生</v>
      </c>
      <c r="H621" s="8" t="str">
        <f>VLOOKUP(F621,[3]需科室上报名单!$B:$D,3,0)</f>
        <v>内科</v>
      </c>
      <c r="I621" s="8" t="str">
        <f>VLOOKUP(F621,[3]需科室上报名单!$B:$F,5,0)</f>
        <v>2022年</v>
      </c>
      <c r="J621" s="124"/>
      <c r="K621" s="6" t="s">
        <v>106</v>
      </c>
      <c r="L621" s="6">
        <v>0</v>
      </c>
      <c r="M621" s="6">
        <v>0</v>
      </c>
      <c r="N621" s="54">
        <v>0</v>
      </c>
      <c r="O621" s="6">
        <v>160</v>
      </c>
      <c r="P621" s="45">
        <v>0</v>
      </c>
      <c r="Q621" s="45">
        <v>2</v>
      </c>
      <c r="R621" s="45">
        <v>2</v>
      </c>
      <c r="S621" s="30">
        <v>0</v>
      </c>
      <c r="T621" s="30">
        <v>0</v>
      </c>
      <c r="U621" s="43">
        <v>80</v>
      </c>
      <c r="V621" s="44">
        <f>VLOOKUP(F621,[9]毕教同事分值收集!B:X,23,0)</f>
        <v>100</v>
      </c>
      <c r="W621" s="44">
        <v>10</v>
      </c>
      <c r="X621" s="44">
        <v>80</v>
      </c>
      <c r="Y621" s="44">
        <v>0</v>
      </c>
      <c r="Z621" s="44">
        <v>30</v>
      </c>
      <c r="AA621" s="53">
        <v>0</v>
      </c>
      <c r="AB621" s="54">
        <f>VLOOKUP(F621,[9]毕教同事分值收集!B:R,17,0)</f>
        <v>0</v>
      </c>
      <c r="AC621" s="54">
        <f>VLOOKUP(F621,[9]毕教同事分值收集!B:T,19,0)</f>
        <v>0</v>
      </c>
      <c r="AD621" s="54">
        <f>VLOOKUP(F621,[9]毕教同事分值收集!B:V,21,0)</f>
        <v>0</v>
      </c>
      <c r="AE621" s="54">
        <f>VLOOKUP(F621,[9]毕教同事分值收集!B:Q,16,0)</f>
        <v>0</v>
      </c>
      <c r="AF621" s="54">
        <f>VLOOKUP(F621,[9]毕教同事分值收集!B:P,15,0)</f>
        <v>0</v>
      </c>
      <c r="AG621" s="54">
        <f>VLOOKUP(F621,[6]毕教同事分值收集!$B:$M,12,0)</f>
        <v>0</v>
      </c>
      <c r="AH621" s="54">
        <v>0</v>
      </c>
      <c r="AI621" s="54">
        <v>0</v>
      </c>
      <c r="AJ621" s="54">
        <v>0</v>
      </c>
      <c r="AK621" s="54">
        <v>0</v>
      </c>
      <c r="AL621" s="54">
        <v>0</v>
      </c>
      <c r="AM621" s="58">
        <f t="shared" si="60"/>
        <v>460</v>
      </c>
      <c r="AN621" s="54" t="str">
        <f>VLOOKUP(H621,'[2]最终 公布版'!$F:$AL,33,0)</f>
        <v>内科</v>
      </c>
      <c r="AO621" s="59">
        <f>SUMPRODUCT(($AN$4:$AN$1113=AN621)*($AM$4:$AM$1113&gt;AM621))+1</f>
        <v>236</v>
      </c>
      <c r="AP621" s="11">
        <f>COUNTIF(AN:AN,AN621)</f>
        <v>268</v>
      </c>
      <c r="AQ621" s="60">
        <f t="shared" si="55"/>
        <v>0.880597014925373</v>
      </c>
      <c r="AR621" s="11">
        <f t="shared" si="56"/>
        <v>0.75</v>
      </c>
      <c r="AS621" s="61">
        <v>1200</v>
      </c>
      <c r="AT621" s="62">
        <f>VLOOKUP(F621,[9]毕教同事分值收集!B:Y,24,0)</f>
        <v>21</v>
      </c>
      <c r="AU621" s="63">
        <f t="shared" si="57"/>
        <v>900</v>
      </c>
      <c r="AV621" s="63">
        <f t="shared" si="58"/>
        <v>900</v>
      </c>
      <c r="AW621" s="63">
        <v>0</v>
      </c>
      <c r="AX621" s="63">
        <f t="shared" si="59"/>
        <v>900</v>
      </c>
      <c r="AY621" s="65">
        <v>21</v>
      </c>
    </row>
    <row r="622" spans="1:51">
      <c r="A622" s="4"/>
      <c r="B622" s="4"/>
      <c r="C622" s="5" t="s">
        <v>318</v>
      </c>
      <c r="D622" s="6">
        <v>603</v>
      </c>
      <c r="E622" s="15" t="s">
        <v>790</v>
      </c>
      <c r="F622" s="8" t="str">
        <f>VLOOKUP(E622,[1]需科室上报名单!$A:$B,2,0)</f>
        <v>7AO037</v>
      </c>
      <c r="G622" s="6" t="str">
        <f>VLOOKUP(F622,[3]需科室上报名单!$B:$I,8,0)</f>
        <v>规培研究生</v>
      </c>
      <c r="H622" s="8" t="str">
        <f>VLOOKUP(F622,[3]需科室上报名单!$B:$D,3,0)</f>
        <v>内科</v>
      </c>
      <c r="I622" s="8" t="str">
        <f>VLOOKUP(F622,[3]需科室上报名单!$B:$F,5,0)</f>
        <v>2022年</v>
      </c>
      <c r="J622" s="31"/>
      <c r="K622" s="6" t="s">
        <v>106</v>
      </c>
      <c r="L622" s="6">
        <v>0</v>
      </c>
      <c r="M622" s="6">
        <v>0</v>
      </c>
      <c r="N622" s="6">
        <v>0</v>
      </c>
      <c r="O622" s="6">
        <v>160</v>
      </c>
      <c r="P622" s="30">
        <v>0</v>
      </c>
      <c r="Q622" s="101">
        <v>5</v>
      </c>
      <c r="R622" s="101">
        <v>1</v>
      </c>
      <c r="S622" s="101">
        <v>0</v>
      </c>
      <c r="T622" s="101">
        <v>0</v>
      </c>
      <c r="U622" s="43">
        <v>120</v>
      </c>
      <c r="V622" s="44">
        <f>VLOOKUP(F622,[9]毕教同事分值收集!B:X,23,0)</f>
        <v>90.4761904761905</v>
      </c>
      <c r="W622" s="44">
        <v>10</v>
      </c>
      <c r="X622" s="44">
        <v>20</v>
      </c>
      <c r="Y622" s="44">
        <v>60</v>
      </c>
      <c r="Z622" s="44">
        <v>30</v>
      </c>
      <c r="AA622" s="44">
        <v>20</v>
      </c>
      <c r="AB622" s="54">
        <f>VLOOKUP(F622,[9]毕教同事分值收集!B:R,17,0)</f>
        <v>0</v>
      </c>
      <c r="AC622" s="54">
        <f>VLOOKUP(F622,[9]毕教同事分值收集!B:T,19,0)</f>
        <v>0</v>
      </c>
      <c r="AD622" s="54">
        <f>VLOOKUP(F622,[9]毕教同事分值收集!B:V,21,0)</f>
        <v>0</v>
      </c>
      <c r="AE622" s="54">
        <f>VLOOKUP(F622,[9]毕教同事分值收集!B:Q,16,0)</f>
        <v>0</v>
      </c>
      <c r="AF622" s="54">
        <f>VLOOKUP(F622,[9]毕教同事分值收集!B:P,15,0)</f>
        <v>0</v>
      </c>
      <c r="AG622" s="54">
        <f>VLOOKUP(F622,[6]毕教同事分值收集!$B:$M,12,0)</f>
        <v>-60</v>
      </c>
      <c r="AH622" s="54">
        <v>0</v>
      </c>
      <c r="AI622" s="54">
        <v>0</v>
      </c>
      <c r="AJ622" s="54">
        <v>0</v>
      </c>
      <c r="AK622" s="54">
        <v>0</v>
      </c>
      <c r="AL622" s="54">
        <v>0</v>
      </c>
      <c r="AM622" s="58">
        <f t="shared" si="60"/>
        <v>450.47619047619</v>
      </c>
      <c r="AN622" s="54" t="str">
        <f>VLOOKUP(H622,'[2]最终 公布版'!$F:$AL,33,0)</f>
        <v>内科</v>
      </c>
      <c r="AO622" s="59">
        <f>SUMPRODUCT(($AN$4:$AN$1113=AN622)*($AM$4:$AM$1113&gt;AM622))+1</f>
        <v>239</v>
      </c>
      <c r="AP622" s="11">
        <f>COUNTIF(AN:AN,AN622)</f>
        <v>268</v>
      </c>
      <c r="AQ622" s="60">
        <f t="shared" si="55"/>
        <v>0.891791044776119</v>
      </c>
      <c r="AR622" s="11">
        <f t="shared" si="56"/>
        <v>0.75</v>
      </c>
      <c r="AS622" s="61">
        <v>1200</v>
      </c>
      <c r="AT622" s="62">
        <f>VLOOKUP(F622,[9]毕教同事分值收集!B:Y,24,0)</f>
        <v>19</v>
      </c>
      <c r="AU622" s="63">
        <f t="shared" si="57"/>
        <v>814.285714285714</v>
      </c>
      <c r="AV622" s="63">
        <f t="shared" si="58"/>
        <v>814</v>
      </c>
      <c r="AW622" s="63">
        <v>0</v>
      </c>
      <c r="AX622" s="63">
        <f t="shared" si="59"/>
        <v>814</v>
      </c>
      <c r="AY622" s="65">
        <v>21</v>
      </c>
    </row>
    <row r="623" ht="16.5" spans="1:51">
      <c r="A623" s="4"/>
      <c r="B623" s="4"/>
      <c r="C623" s="5" t="s">
        <v>336</v>
      </c>
      <c r="D623" s="6">
        <v>601</v>
      </c>
      <c r="E623" s="106" t="s">
        <v>791</v>
      </c>
      <c r="F623" s="8" t="str">
        <f>VLOOKUP(E623,[1]需科室上报名单!$A:$B,2,0)</f>
        <v>7AO258</v>
      </c>
      <c r="G623" s="6" t="str">
        <f>VLOOKUP(F623,[3]需科室上报名单!$B:$I,8,0)</f>
        <v>规培研究生</v>
      </c>
      <c r="H623" s="8" t="str">
        <f>VLOOKUP(F623,[3]需科室上报名单!$B:$D,3,0)</f>
        <v>内科</v>
      </c>
      <c r="I623" s="8" t="str">
        <f>VLOOKUP(F623,[3]需科室上报名单!$B:$F,5,0)</f>
        <v>2022年</v>
      </c>
      <c r="J623" s="29"/>
      <c r="K623" s="6" t="s">
        <v>106</v>
      </c>
      <c r="L623" s="6">
        <v>0</v>
      </c>
      <c r="M623" s="6">
        <v>0</v>
      </c>
      <c r="N623" s="6">
        <v>0</v>
      </c>
      <c r="O623" s="6">
        <v>160</v>
      </c>
      <c r="P623" s="30">
        <v>0</v>
      </c>
      <c r="Q623" s="30">
        <v>4</v>
      </c>
      <c r="R623" s="30">
        <v>2</v>
      </c>
      <c r="S623" s="30">
        <v>0</v>
      </c>
      <c r="T623" s="30">
        <v>0</v>
      </c>
      <c r="U623" s="43">
        <v>120</v>
      </c>
      <c r="V623" s="44">
        <f>VLOOKUP(F623,[9]毕教同事分值收集!B:X,23,0)</f>
        <v>100</v>
      </c>
      <c r="W623" s="44">
        <v>10</v>
      </c>
      <c r="X623" s="44">
        <v>20</v>
      </c>
      <c r="Y623" s="44">
        <v>60</v>
      </c>
      <c r="Z623" s="44">
        <v>0</v>
      </c>
      <c r="AA623" s="53">
        <v>40</v>
      </c>
      <c r="AB623" s="54">
        <f>VLOOKUP(F623,[9]毕教同事分值收集!B:R,17,0)</f>
        <v>0</v>
      </c>
      <c r="AC623" s="54">
        <f>VLOOKUP(F623,[9]毕教同事分值收集!B:T,19,0)</f>
        <v>0</v>
      </c>
      <c r="AD623" s="54">
        <f>VLOOKUP(F623,[9]毕教同事分值收集!B:V,21,0)</f>
        <v>0</v>
      </c>
      <c r="AE623" s="54">
        <f>VLOOKUP(F623,[9]毕教同事分值收集!B:Q,16,0)</f>
        <v>0</v>
      </c>
      <c r="AF623" s="54">
        <f>VLOOKUP(F623,[9]毕教同事分值收集!B:P,15,0)</f>
        <v>0</v>
      </c>
      <c r="AG623" s="54">
        <f>VLOOKUP(F623,[6]毕教同事分值收集!$B:$M,12,0)</f>
        <v>-60</v>
      </c>
      <c r="AH623" s="54">
        <v>0</v>
      </c>
      <c r="AI623" s="54">
        <v>0</v>
      </c>
      <c r="AJ623" s="54">
        <v>0</v>
      </c>
      <c r="AK623" s="54">
        <v>0</v>
      </c>
      <c r="AL623" s="54">
        <v>0</v>
      </c>
      <c r="AM623" s="58">
        <f t="shared" si="60"/>
        <v>450</v>
      </c>
      <c r="AN623" s="54" t="str">
        <f>VLOOKUP(H623,'[2]最终 公布版'!$F:$AL,33,0)</f>
        <v>内科</v>
      </c>
      <c r="AO623" s="59">
        <f>SUMPRODUCT(($AN$4:$AN$1113=AN623)*($AM$4:$AM$1113&gt;AM623))+1</f>
        <v>240</v>
      </c>
      <c r="AP623" s="11">
        <f>COUNTIF(AN:AN,AN623)</f>
        <v>268</v>
      </c>
      <c r="AQ623" s="60">
        <f t="shared" si="55"/>
        <v>0.895522388059702</v>
      </c>
      <c r="AR623" s="11">
        <f t="shared" si="56"/>
        <v>0.75</v>
      </c>
      <c r="AS623" s="61">
        <v>1200</v>
      </c>
      <c r="AT623" s="62">
        <f>VLOOKUP(F623,[9]毕教同事分值收集!B:Y,24,0)</f>
        <v>21</v>
      </c>
      <c r="AU623" s="63">
        <f t="shared" si="57"/>
        <v>900</v>
      </c>
      <c r="AV623" s="63">
        <f t="shared" si="58"/>
        <v>900</v>
      </c>
      <c r="AW623" s="63">
        <v>0</v>
      </c>
      <c r="AX623" s="63">
        <f t="shared" si="59"/>
        <v>900</v>
      </c>
      <c r="AY623" s="65">
        <v>21</v>
      </c>
    </row>
    <row r="624" spans="1:51">
      <c r="A624" s="4"/>
      <c r="B624" s="4"/>
      <c r="C624" s="5" t="s">
        <v>571</v>
      </c>
      <c r="D624" s="6">
        <v>613</v>
      </c>
      <c r="E624" s="101" t="s">
        <v>792</v>
      </c>
      <c r="F624" s="8" t="str">
        <f>VLOOKUP(E624,[1]需科室上报名单!$A:$B,2,0)</f>
        <v>7AO007</v>
      </c>
      <c r="G624" s="6" t="str">
        <f>VLOOKUP(F624,[3]需科室上报名单!$B:$I,8,0)</f>
        <v>规培研究生</v>
      </c>
      <c r="H624" s="8" t="str">
        <f>VLOOKUP(F624,[3]需科室上报名单!$B:$D,3,0)</f>
        <v>内科</v>
      </c>
      <c r="I624" s="8" t="str">
        <f>VLOOKUP(F624,[3]需科室上报名单!$B:$F,5,0)</f>
        <v>2022年</v>
      </c>
      <c r="J624" s="31"/>
      <c r="K624" s="71" t="s">
        <v>106</v>
      </c>
      <c r="L624" s="36">
        <v>0</v>
      </c>
      <c r="M624" s="36">
        <v>0</v>
      </c>
      <c r="N624" s="36">
        <v>0</v>
      </c>
      <c r="O624" s="36">
        <v>160</v>
      </c>
      <c r="P624" s="36" t="s">
        <v>203</v>
      </c>
      <c r="Q624" s="36" t="s">
        <v>536</v>
      </c>
      <c r="R624" s="36" t="s">
        <v>203</v>
      </c>
      <c r="S624" s="36" t="s">
        <v>203</v>
      </c>
      <c r="T624" s="36" t="s">
        <v>203</v>
      </c>
      <c r="U624" s="75">
        <v>40</v>
      </c>
      <c r="V624" s="44">
        <f>VLOOKUP(F624,[9]毕教同事分值收集!B:X,23,0)</f>
        <v>100</v>
      </c>
      <c r="W624" s="76">
        <v>0</v>
      </c>
      <c r="X624" s="76">
        <v>40</v>
      </c>
      <c r="Y624" s="76">
        <v>60</v>
      </c>
      <c r="Z624" s="76">
        <v>90</v>
      </c>
      <c r="AA624" s="82">
        <v>0</v>
      </c>
      <c r="AB624" s="54">
        <f>VLOOKUP(F624,[9]毕教同事分值收集!B:R,17,0)</f>
        <v>0</v>
      </c>
      <c r="AC624" s="54">
        <f>VLOOKUP(F624,[9]毕教同事分值收集!B:T,19,0)</f>
        <v>0</v>
      </c>
      <c r="AD624" s="54">
        <f>VLOOKUP(F624,[9]毕教同事分值收集!B:V,21,0)</f>
        <v>0</v>
      </c>
      <c r="AE624" s="54">
        <f>VLOOKUP(F624,[9]毕教同事分值收集!B:Q,16,0)</f>
        <v>0</v>
      </c>
      <c r="AF624" s="54">
        <f>VLOOKUP(F624,[9]毕教同事分值收集!B:P,15,0)</f>
        <v>0</v>
      </c>
      <c r="AG624" s="54">
        <f>VLOOKUP(F624,[6]毕教同事分值收集!$B:$M,12,0)</f>
        <v>-40</v>
      </c>
      <c r="AH624" s="54">
        <v>0</v>
      </c>
      <c r="AI624" s="54">
        <v>0</v>
      </c>
      <c r="AJ624" s="54">
        <v>0</v>
      </c>
      <c r="AK624" s="54">
        <v>0</v>
      </c>
      <c r="AL624" s="54">
        <v>0</v>
      </c>
      <c r="AM624" s="58">
        <f t="shared" si="60"/>
        <v>450</v>
      </c>
      <c r="AN624" s="54" t="str">
        <f>VLOOKUP(H624,'[2]最终 公布版'!$F:$AL,33,0)</f>
        <v>内科</v>
      </c>
      <c r="AO624" s="59">
        <f>SUMPRODUCT(($AN$4:$AN$1113=AN624)*($AM$4:$AM$1113&gt;AM624))+1</f>
        <v>240</v>
      </c>
      <c r="AP624" s="11">
        <f>COUNTIF(AN:AN,AN624)</f>
        <v>268</v>
      </c>
      <c r="AQ624" s="60">
        <f t="shared" si="55"/>
        <v>0.895522388059702</v>
      </c>
      <c r="AR624" s="11">
        <f t="shared" si="56"/>
        <v>0.75</v>
      </c>
      <c r="AS624" s="61">
        <v>1200</v>
      </c>
      <c r="AT624" s="62">
        <f>VLOOKUP(F624,[9]毕教同事分值收集!B:Y,24,0)</f>
        <v>21</v>
      </c>
      <c r="AU624" s="63">
        <f t="shared" si="57"/>
        <v>900</v>
      </c>
      <c r="AV624" s="63">
        <f t="shared" si="58"/>
        <v>900</v>
      </c>
      <c r="AW624" s="63">
        <v>0</v>
      </c>
      <c r="AX624" s="63">
        <f t="shared" si="59"/>
        <v>900</v>
      </c>
      <c r="AY624" s="65">
        <v>21</v>
      </c>
    </row>
    <row r="625" spans="1:51">
      <c r="A625" s="4"/>
      <c r="B625" s="4"/>
      <c r="C625" s="5" t="s">
        <v>580</v>
      </c>
      <c r="D625" s="6">
        <v>608</v>
      </c>
      <c r="E625" s="15" t="s">
        <v>793</v>
      </c>
      <c r="F625" s="8" t="str">
        <f>VLOOKUP(E625,[1]需科室上报名单!$A:$B,2,0)</f>
        <v>7AO003</v>
      </c>
      <c r="G625" s="6" t="str">
        <f>VLOOKUP(F625,[3]需科室上报名单!$B:$I,8,0)</f>
        <v>规培研究生</v>
      </c>
      <c r="H625" s="8" t="str">
        <f>VLOOKUP(F625,[3]需科室上报名单!$B:$D,3,0)</f>
        <v>内科</v>
      </c>
      <c r="I625" s="8" t="str">
        <f>VLOOKUP(F625,[3]需科室上报名单!$B:$F,5,0)</f>
        <v>2022年</v>
      </c>
      <c r="J625" s="31"/>
      <c r="K625" s="93" t="s">
        <v>106</v>
      </c>
      <c r="L625" s="86">
        <v>0</v>
      </c>
      <c r="M625" s="86">
        <v>0</v>
      </c>
      <c r="N625" s="86">
        <v>0</v>
      </c>
      <c r="O625" s="86">
        <v>160</v>
      </c>
      <c r="P625" s="30">
        <v>0</v>
      </c>
      <c r="Q625" s="30">
        <v>5</v>
      </c>
      <c r="R625" s="30">
        <v>0</v>
      </c>
      <c r="S625" s="30">
        <v>0</v>
      </c>
      <c r="T625" s="30">
        <v>0</v>
      </c>
      <c r="U625" s="43">
        <v>100</v>
      </c>
      <c r="V625" s="44">
        <f>VLOOKUP(F625,[9]毕教同事分值收集!B:X,23,0)</f>
        <v>100</v>
      </c>
      <c r="W625" s="44">
        <v>10</v>
      </c>
      <c r="X625" s="44">
        <v>40</v>
      </c>
      <c r="Y625" s="44">
        <v>30</v>
      </c>
      <c r="Z625" s="44">
        <v>60</v>
      </c>
      <c r="AA625" s="53">
        <v>0</v>
      </c>
      <c r="AB625" s="54">
        <f>VLOOKUP(F625,[9]毕教同事分值收集!B:R,17,0)</f>
        <v>0</v>
      </c>
      <c r="AC625" s="54">
        <f>VLOOKUP(F625,[9]毕教同事分值收集!B:T,19,0)</f>
        <v>0</v>
      </c>
      <c r="AD625" s="54">
        <f>VLOOKUP(F625,[9]毕教同事分值收集!B:V,21,0)</f>
        <v>0</v>
      </c>
      <c r="AE625" s="54">
        <f>VLOOKUP(F625,[9]毕教同事分值收集!B:Q,16,0)</f>
        <v>0</v>
      </c>
      <c r="AF625" s="54">
        <f>VLOOKUP(F625,[9]毕教同事分值收集!B:P,15,0)</f>
        <v>0</v>
      </c>
      <c r="AG625" s="54">
        <f>VLOOKUP(F625,[6]毕教同事分值收集!$B:$M,12,0)</f>
        <v>-60</v>
      </c>
      <c r="AH625" s="54">
        <v>0</v>
      </c>
      <c r="AI625" s="54">
        <v>0</v>
      </c>
      <c r="AJ625" s="54">
        <v>0</v>
      </c>
      <c r="AK625" s="54">
        <v>0</v>
      </c>
      <c r="AL625" s="54">
        <v>0</v>
      </c>
      <c r="AM625" s="58">
        <f t="shared" si="60"/>
        <v>440</v>
      </c>
      <c r="AN625" s="54" t="str">
        <f>VLOOKUP(H625,'[2]最终 公布版'!$F:$AL,33,0)</f>
        <v>内科</v>
      </c>
      <c r="AO625" s="59">
        <f>SUMPRODUCT(($AN$4:$AN$1113=AN625)*($AM$4:$AM$1113&gt;AM625))+1</f>
        <v>242</v>
      </c>
      <c r="AP625" s="11">
        <f>COUNTIF(AN:AN,AN625)</f>
        <v>268</v>
      </c>
      <c r="AQ625" s="60">
        <f t="shared" si="55"/>
        <v>0.902985074626866</v>
      </c>
      <c r="AR625" s="11">
        <f t="shared" si="56"/>
        <v>0.5</v>
      </c>
      <c r="AS625" s="61">
        <v>1200</v>
      </c>
      <c r="AT625" s="62">
        <f>VLOOKUP(F625,[9]毕教同事分值收集!B:Y,24,0)</f>
        <v>21</v>
      </c>
      <c r="AU625" s="63">
        <f t="shared" si="57"/>
        <v>600</v>
      </c>
      <c r="AV625" s="63">
        <f t="shared" si="58"/>
        <v>600</v>
      </c>
      <c r="AW625" s="63">
        <v>0</v>
      </c>
      <c r="AX625" s="63">
        <f t="shared" si="59"/>
        <v>600</v>
      </c>
      <c r="AY625" s="65">
        <v>21</v>
      </c>
    </row>
    <row r="626" spans="1:51">
      <c r="A626" s="4"/>
      <c r="B626" s="4"/>
      <c r="C626" s="91" t="s">
        <v>322</v>
      </c>
      <c r="D626" s="6">
        <v>610</v>
      </c>
      <c r="E626" s="11" t="s">
        <v>794</v>
      </c>
      <c r="F626" s="8" t="str">
        <f>VLOOKUP(E626,[1]需科室上报名单!$A:$B,2,0)</f>
        <v>7AO223</v>
      </c>
      <c r="G626" s="6" t="str">
        <f>VLOOKUP(F626,[3]需科室上报名单!$B:$I,8,0)</f>
        <v>规培研究生</v>
      </c>
      <c r="H626" s="11" t="s">
        <v>552</v>
      </c>
      <c r="I626" s="8" t="str">
        <f>VLOOKUP(F626,[3]需科室上报名单!$B:$F,5,0)</f>
        <v>2022年</v>
      </c>
      <c r="J626" s="29"/>
      <c r="K626" s="6" t="s">
        <v>106</v>
      </c>
      <c r="L626" s="6">
        <v>0</v>
      </c>
      <c r="M626" s="6">
        <v>0</v>
      </c>
      <c r="N626" s="6">
        <v>0</v>
      </c>
      <c r="O626" s="6">
        <v>120</v>
      </c>
      <c r="P626" s="30">
        <v>0</v>
      </c>
      <c r="Q626" s="30">
        <v>3</v>
      </c>
      <c r="R626" s="30">
        <v>0</v>
      </c>
      <c r="S626" s="30">
        <v>0</v>
      </c>
      <c r="T626" s="30">
        <v>0</v>
      </c>
      <c r="U626" s="43">
        <f>P626*50+Q626*20+R626*20+S626*25+T626*25</f>
        <v>60</v>
      </c>
      <c r="V626" s="44">
        <f>VLOOKUP(F626,[9]毕教同事分值收集!B:X,23,0)</f>
        <v>100</v>
      </c>
      <c r="W626" s="44">
        <v>10</v>
      </c>
      <c r="X626" s="44">
        <v>60</v>
      </c>
      <c r="Y626" s="44">
        <v>60</v>
      </c>
      <c r="Z626" s="44">
        <v>90</v>
      </c>
      <c r="AA626" s="53">
        <v>0</v>
      </c>
      <c r="AB626" s="54">
        <f>VLOOKUP(F626,[9]毕教同事分值收集!B:R,17,0)</f>
        <v>0</v>
      </c>
      <c r="AC626" s="54">
        <f>VLOOKUP(F626,[9]毕教同事分值收集!B:T,19,0)</f>
        <v>0</v>
      </c>
      <c r="AD626" s="54">
        <f>VLOOKUP(F626,[9]毕教同事分值收集!B:V,21,0)</f>
        <v>0</v>
      </c>
      <c r="AE626" s="54">
        <f>VLOOKUP(F626,[9]毕教同事分值收集!B:Q,16,0)</f>
        <v>0</v>
      </c>
      <c r="AF626" s="54">
        <f>VLOOKUP(F626,[9]毕教同事分值收集!B:P,15,0)</f>
        <v>0</v>
      </c>
      <c r="AG626" s="54">
        <f>VLOOKUP(F626,[6]毕教同事分值收集!$B:$M,12,0)</f>
        <v>-60</v>
      </c>
      <c r="AH626" s="54">
        <v>0</v>
      </c>
      <c r="AI626" s="54">
        <v>0</v>
      </c>
      <c r="AJ626" s="54">
        <v>0</v>
      </c>
      <c r="AK626" s="54">
        <v>0</v>
      </c>
      <c r="AL626" s="54">
        <v>0</v>
      </c>
      <c r="AM626" s="58">
        <f t="shared" si="60"/>
        <v>440</v>
      </c>
      <c r="AN626" s="54" t="str">
        <f>VLOOKUP(H626,'[2]最终 公布版'!$F:$AL,33,0)</f>
        <v>内科</v>
      </c>
      <c r="AO626" s="59">
        <f>SUMPRODUCT(($AN$4:$AN$1113=AN626)*($AM$4:$AM$1113&gt;AM626))+1</f>
        <v>242</v>
      </c>
      <c r="AP626" s="11">
        <f>COUNTIF(AN:AN,AN626)</f>
        <v>268</v>
      </c>
      <c r="AQ626" s="60">
        <f t="shared" si="55"/>
        <v>0.902985074626866</v>
      </c>
      <c r="AR626" s="11">
        <f t="shared" si="56"/>
        <v>0.5</v>
      </c>
      <c r="AS626" s="61">
        <v>1200</v>
      </c>
      <c r="AT626" s="62">
        <f>VLOOKUP(F626,[9]毕教同事分值收集!B:Y,24,0)</f>
        <v>21</v>
      </c>
      <c r="AU626" s="63">
        <f t="shared" si="57"/>
        <v>600</v>
      </c>
      <c r="AV626" s="63">
        <f t="shared" si="58"/>
        <v>600</v>
      </c>
      <c r="AW626" s="63">
        <v>0</v>
      </c>
      <c r="AX626" s="63">
        <f t="shared" si="59"/>
        <v>600</v>
      </c>
      <c r="AY626" s="65">
        <v>21</v>
      </c>
    </row>
    <row r="627" spans="1:51">
      <c r="A627" s="4"/>
      <c r="B627" s="4"/>
      <c r="C627" s="5" t="s">
        <v>646</v>
      </c>
      <c r="D627" s="6">
        <v>631</v>
      </c>
      <c r="E627" s="11" t="s">
        <v>795</v>
      </c>
      <c r="F627" s="8" t="str">
        <f>VLOOKUP(E627,[1]需科室上报名单!$A:$B,2,0)</f>
        <v>7AO242</v>
      </c>
      <c r="G627" s="6" t="str">
        <f>VLOOKUP(F627,[3]需科室上报名单!$B:$I,8,0)</f>
        <v>规培研究生</v>
      </c>
      <c r="H627" s="8" t="str">
        <f>VLOOKUP(F627,[3]需科室上报名单!$B:$D,3,0)</f>
        <v>内科</v>
      </c>
      <c r="I627" s="8" t="str">
        <f>VLOOKUP(F627,[3]需科室上报名单!$B:$F,5,0)</f>
        <v>2022年</v>
      </c>
      <c r="J627" s="31"/>
      <c r="K627" s="6" t="s">
        <v>106</v>
      </c>
      <c r="L627" s="6">
        <v>0</v>
      </c>
      <c r="M627" s="6">
        <v>0</v>
      </c>
      <c r="N627" s="6">
        <v>0</v>
      </c>
      <c r="O627" s="6">
        <v>160</v>
      </c>
      <c r="P627" s="30">
        <v>0</v>
      </c>
      <c r="Q627" s="45">
        <v>1</v>
      </c>
      <c r="R627" s="45">
        <v>1</v>
      </c>
      <c r="S627" s="30">
        <v>0</v>
      </c>
      <c r="T627" s="30">
        <v>0</v>
      </c>
      <c r="U627" s="54">
        <v>40</v>
      </c>
      <c r="V627" s="44">
        <f>VLOOKUP(F627,[9]毕教同事分值收集!B:X,23,0)</f>
        <v>100</v>
      </c>
      <c r="W627" s="44">
        <v>10</v>
      </c>
      <c r="X627" s="44">
        <v>40</v>
      </c>
      <c r="Y627" s="44">
        <v>30</v>
      </c>
      <c r="Z627" s="44">
        <v>60</v>
      </c>
      <c r="AA627" s="53">
        <v>0</v>
      </c>
      <c r="AB627" s="54">
        <f>VLOOKUP(F627,[9]毕教同事分值收集!B:R,17,0)</f>
        <v>0</v>
      </c>
      <c r="AC627" s="54">
        <f>VLOOKUP(F627,[9]毕教同事分值收集!B:T,19,0)</f>
        <v>0</v>
      </c>
      <c r="AD627" s="54">
        <f>VLOOKUP(F627,[9]毕教同事分值收集!B:V,21,0)</f>
        <v>0</v>
      </c>
      <c r="AE627" s="54">
        <f>VLOOKUP(F627,[9]毕教同事分值收集!B:Q,16,0)</f>
        <v>0</v>
      </c>
      <c r="AF627" s="54">
        <f>VLOOKUP(F627,[9]毕教同事分值收集!B:P,15,0)</f>
        <v>0</v>
      </c>
      <c r="AG627" s="54">
        <f>VLOOKUP(F627,[6]毕教同事分值收集!$B:$M,12,0)</f>
        <v>0</v>
      </c>
      <c r="AH627" s="54">
        <v>0</v>
      </c>
      <c r="AI627" s="54">
        <v>0</v>
      </c>
      <c r="AJ627" s="54">
        <v>0</v>
      </c>
      <c r="AK627" s="54">
        <v>0</v>
      </c>
      <c r="AL627" s="54">
        <v>0</v>
      </c>
      <c r="AM627" s="58">
        <f t="shared" si="60"/>
        <v>440</v>
      </c>
      <c r="AN627" s="54" t="str">
        <f>VLOOKUP(H627,'[2]最终 公布版'!$F:$AL,33,0)</f>
        <v>内科</v>
      </c>
      <c r="AO627" s="59">
        <f>SUMPRODUCT(($AN$4:$AN$1113=AN627)*($AM$4:$AM$1113&gt;AM627))+1</f>
        <v>242</v>
      </c>
      <c r="AP627" s="11">
        <f>COUNTIF(AN:AN,AN627)</f>
        <v>268</v>
      </c>
      <c r="AQ627" s="60">
        <f t="shared" si="55"/>
        <v>0.902985074626866</v>
      </c>
      <c r="AR627" s="11">
        <f t="shared" si="56"/>
        <v>0.5</v>
      </c>
      <c r="AS627" s="61">
        <v>1200</v>
      </c>
      <c r="AT627" s="62">
        <f>VLOOKUP(F627,[9]毕教同事分值收集!B:Y,24,0)</f>
        <v>21</v>
      </c>
      <c r="AU627" s="63">
        <f t="shared" si="57"/>
        <v>600</v>
      </c>
      <c r="AV627" s="63">
        <f t="shared" si="58"/>
        <v>600</v>
      </c>
      <c r="AW627" s="63">
        <v>0</v>
      </c>
      <c r="AX627" s="63">
        <f t="shared" si="59"/>
        <v>600</v>
      </c>
      <c r="AY627" s="65">
        <v>21</v>
      </c>
    </row>
    <row r="628" spans="1:51">
      <c r="A628" s="4"/>
      <c r="B628" s="4"/>
      <c r="C628" s="5" t="s">
        <v>110</v>
      </c>
      <c r="D628" s="6">
        <v>616</v>
      </c>
      <c r="E628" s="19" t="s">
        <v>796</v>
      </c>
      <c r="F628" s="8" t="str">
        <f>VLOOKUP(E628,[1]需科室上报名单!$A:$B,2,0)</f>
        <v>7AM402</v>
      </c>
      <c r="G628" s="6" t="str">
        <f>VLOOKUP(F628,[3]需科室上报名单!$B:$I,8,0)</f>
        <v>规培研究生</v>
      </c>
      <c r="H628" s="8" t="str">
        <f>VLOOKUP(F628,[3]需科室上报名单!$B:$D,3,0)</f>
        <v>内科</v>
      </c>
      <c r="I628" s="8" t="str">
        <f>VLOOKUP(F628,[3]需科室上报名单!$B:$F,5,0)</f>
        <v>2021年</v>
      </c>
      <c r="J628" s="31"/>
      <c r="K628" s="6" t="s">
        <v>106</v>
      </c>
      <c r="L628" s="6">
        <v>0</v>
      </c>
      <c r="M628" s="6">
        <v>0</v>
      </c>
      <c r="N628" s="6">
        <v>0</v>
      </c>
      <c r="O628" s="6">
        <v>160</v>
      </c>
      <c r="P628" s="30">
        <v>0</v>
      </c>
      <c r="Q628" s="30">
        <v>6</v>
      </c>
      <c r="R628" s="30">
        <v>4</v>
      </c>
      <c r="S628" s="30">
        <v>0</v>
      </c>
      <c r="T628" s="30">
        <v>0</v>
      </c>
      <c r="U628" s="43">
        <v>200</v>
      </c>
      <c r="V628" s="44">
        <f>VLOOKUP(F628,[9]毕教同事分值收集!B:X,23,0)</f>
        <v>100</v>
      </c>
      <c r="W628" s="44">
        <v>0</v>
      </c>
      <c r="X628" s="44">
        <v>0</v>
      </c>
      <c r="Y628" s="44">
        <v>30</v>
      </c>
      <c r="Z628" s="44">
        <v>0</v>
      </c>
      <c r="AA628" s="53">
        <v>0</v>
      </c>
      <c r="AB628" s="54">
        <f>VLOOKUP(F628,[9]毕教同事分值收集!B:R,17,0)</f>
        <v>0</v>
      </c>
      <c r="AC628" s="54">
        <f>VLOOKUP(F628,[9]毕教同事分值收集!B:T,19,0)</f>
        <v>0</v>
      </c>
      <c r="AD628" s="54">
        <f>VLOOKUP(F628,[9]毕教同事分值收集!B:V,21,0)</f>
        <v>0</v>
      </c>
      <c r="AE628" s="54">
        <f>VLOOKUP(F628,[9]毕教同事分值收集!B:Q,16,0)</f>
        <v>0</v>
      </c>
      <c r="AF628" s="54">
        <f>VLOOKUP(F628,[9]毕教同事分值收集!B:P,15,0)</f>
        <v>0</v>
      </c>
      <c r="AG628" s="54">
        <f>VLOOKUP(F628,[6]毕教同事分值收集!$B:$M,12,0)</f>
        <v>-60</v>
      </c>
      <c r="AH628" s="54">
        <v>0</v>
      </c>
      <c r="AI628" s="54">
        <v>0</v>
      </c>
      <c r="AJ628" s="54">
        <v>0</v>
      </c>
      <c r="AK628" s="54">
        <v>0</v>
      </c>
      <c r="AL628" s="54">
        <v>0</v>
      </c>
      <c r="AM628" s="58">
        <f t="shared" si="60"/>
        <v>430</v>
      </c>
      <c r="AN628" s="54" t="str">
        <f>VLOOKUP(H628,'[2]最终 公布版'!$F:$AL,33,0)</f>
        <v>内科</v>
      </c>
      <c r="AO628" s="59">
        <f>SUMPRODUCT(($AN$4:$AN$1113=AN628)*($AM$4:$AM$1113&gt;AM628))+1</f>
        <v>245</v>
      </c>
      <c r="AP628" s="11">
        <f>COUNTIF(AN:AN,AN628)</f>
        <v>268</v>
      </c>
      <c r="AQ628" s="60">
        <f t="shared" si="55"/>
        <v>0.914179104477612</v>
      </c>
      <c r="AR628" s="11">
        <f t="shared" si="56"/>
        <v>0.5</v>
      </c>
      <c r="AS628" s="61">
        <v>1200</v>
      </c>
      <c r="AT628" s="62">
        <f>VLOOKUP(F628,[9]毕教同事分值收集!B:Y,24,0)</f>
        <v>21</v>
      </c>
      <c r="AU628" s="63">
        <f t="shared" si="57"/>
        <v>600</v>
      </c>
      <c r="AV628" s="63">
        <f t="shared" si="58"/>
        <v>600</v>
      </c>
      <c r="AW628" s="63">
        <v>0</v>
      </c>
      <c r="AX628" s="63">
        <f t="shared" si="59"/>
        <v>600</v>
      </c>
      <c r="AY628" s="65">
        <v>21</v>
      </c>
    </row>
    <row r="629" spans="1:51">
      <c r="A629" s="4"/>
      <c r="B629" s="4"/>
      <c r="C629" s="91" t="s">
        <v>322</v>
      </c>
      <c r="D629" s="6">
        <v>624</v>
      </c>
      <c r="E629" s="11" t="s">
        <v>797</v>
      </c>
      <c r="F629" s="8" t="str">
        <f>VLOOKUP(E629,[1]需科室上报名单!$A:$B,2,0)</f>
        <v>7AO217</v>
      </c>
      <c r="G629" s="6" t="str">
        <f>VLOOKUP(F629,[3]需科室上报名单!$B:$I,8,0)</f>
        <v>规培研究生</v>
      </c>
      <c r="H629" s="11" t="s">
        <v>552</v>
      </c>
      <c r="I629" s="8" t="str">
        <f>VLOOKUP(F629,[3]需科室上报名单!$B:$F,5,0)</f>
        <v>2022年</v>
      </c>
      <c r="J629" s="29"/>
      <c r="K629" s="6" t="s">
        <v>106</v>
      </c>
      <c r="L629" s="6">
        <v>0</v>
      </c>
      <c r="M629" s="6">
        <v>0</v>
      </c>
      <c r="N629" s="6">
        <v>0</v>
      </c>
      <c r="O629" s="6">
        <v>120</v>
      </c>
      <c r="P629" s="30">
        <v>0</v>
      </c>
      <c r="Q629" s="30">
        <v>3</v>
      </c>
      <c r="R629" s="30">
        <v>0</v>
      </c>
      <c r="S629" s="30">
        <v>0</v>
      </c>
      <c r="T629" s="30">
        <v>0</v>
      </c>
      <c r="U629" s="43">
        <f>P629*50+Q629*20+R629*20+S629*25+T629*25</f>
        <v>60</v>
      </c>
      <c r="V629" s="44">
        <f>VLOOKUP(F629,[9]毕教同事分值收集!B:X,23,0)</f>
        <v>100</v>
      </c>
      <c r="W629" s="44">
        <v>10</v>
      </c>
      <c r="X629" s="44">
        <v>60</v>
      </c>
      <c r="Y629" s="44">
        <v>60</v>
      </c>
      <c r="Z629" s="44">
        <v>60</v>
      </c>
      <c r="AA629" s="53">
        <v>0</v>
      </c>
      <c r="AB629" s="54">
        <f>VLOOKUP(F629,[9]毕教同事分值收集!B:R,17,0)</f>
        <v>0</v>
      </c>
      <c r="AC629" s="54">
        <f>VLOOKUP(F629,[9]毕教同事分值收集!B:T,19,0)</f>
        <v>0</v>
      </c>
      <c r="AD629" s="54">
        <f>VLOOKUP(F629,[9]毕教同事分值收集!B:V,21,0)</f>
        <v>0</v>
      </c>
      <c r="AE629" s="54">
        <f>VLOOKUP(F629,[9]毕教同事分值收集!B:Q,16,0)</f>
        <v>0</v>
      </c>
      <c r="AF629" s="54">
        <f>VLOOKUP(F629,[9]毕教同事分值收集!B:P,15,0)</f>
        <v>0</v>
      </c>
      <c r="AG629" s="54">
        <f>VLOOKUP(F629,[6]毕教同事分值收集!$B:$M,12,0)</f>
        <v>-40</v>
      </c>
      <c r="AH629" s="54">
        <v>0</v>
      </c>
      <c r="AI629" s="54">
        <v>0</v>
      </c>
      <c r="AJ629" s="54">
        <v>0</v>
      </c>
      <c r="AK629" s="54">
        <v>0</v>
      </c>
      <c r="AL629" s="54">
        <v>0</v>
      </c>
      <c r="AM629" s="58">
        <f t="shared" si="60"/>
        <v>430</v>
      </c>
      <c r="AN629" s="54" t="str">
        <f>VLOOKUP(H629,'[2]最终 公布版'!$F:$AL,33,0)</f>
        <v>内科</v>
      </c>
      <c r="AO629" s="59">
        <f>SUMPRODUCT(($AN$4:$AN$1113=AN629)*($AM$4:$AM$1113&gt;AM629))+1</f>
        <v>245</v>
      </c>
      <c r="AP629" s="11">
        <f>COUNTIF(AN:AN,AN629)</f>
        <v>268</v>
      </c>
      <c r="AQ629" s="60">
        <f t="shared" si="55"/>
        <v>0.914179104477612</v>
      </c>
      <c r="AR629" s="11">
        <f t="shared" si="56"/>
        <v>0.5</v>
      </c>
      <c r="AS629" s="61">
        <v>1200</v>
      </c>
      <c r="AT629" s="62">
        <f>VLOOKUP(F629,[9]毕教同事分值收集!B:Y,24,0)</f>
        <v>21</v>
      </c>
      <c r="AU629" s="63">
        <f t="shared" si="57"/>
        <v>600</v>
      </c>
      <c r="AV629" s="63">
        <f t="shared" si="58"/>
        <v>600</v>
      </c>
      <c r="AW629" s="63">
        <v>0</v>
      </c>
      <c r="AX629" s="63">
        <f t="shared" si="59"/>
        <v>600</v>
      </c>
      <c r="AY629" s="65">
        <v>21</v>
      </c>
    </row>
    <row r="630" ht="16.5" spans="1:51">
      <c r="A630" s="4"/>
      <c r="B630" s="4"/>
      <c r="C630" s="5" t="s">
        <v>336</v>
      </c>
      <c r="D630" s="6">
        <v>634</v>
      </c>
      <c r="E630" s="106" t="s">
        <v>798</v>
      </c>
      <c r="F630" s="8" t="str">
        <f>VLOOKUP(E630,[1]需科室上报名单!$A:$B,2,0)</f>
        <v>7AO233</v>
      </c>
      <c r="G630" s="6" t="str">
        <f>VLOOKUP(F630,[3]需科室上报名单!$B:$I,8,0)</f>
        <v>规培研究生</v>
      </c>
      <c r="H630" s="8" t="str">
        <f>VLOOKUP(F630,[3]需科室上报名单!$B:$D,3,0)</f>
        <v>内科</v>
      </c>
      <c r="I630" s="8" t="str">
        <f>VLOOKUP(F630,[3]需科室上报名单!$B:$F,5,0)</f>
        <v>2022年</v>
      </c>
      <c r="J630" s="29"/>
      <c r="K630" s="6" t="s">
        <v>106</v>
      </c>
      <c r="L630" s="6">
        <v>0</v>
      </c>
      <c r="M630" s="6">
        <v>0</v>
      </c>
      <c r="N630" s="6">
        <v>0</v>
      </c>
      <c r="O630" s="6">
        <v>160</v>
      </c>
      <c r="P630" s="30">
        <v>0</v>
      </c>
      <c r="Q630" s="30">
        <v>2</v>
      </c>
      <c r="R630" s="30">
        <v>2</v>
      </c>
      <c r="S630" s="30">
        <v>0</v>
      </c>
      <c r="T630" s="30">
        <v>0</v>
      </c>
      <c r="U630" s="43">
        <v>80</v>
      </c>
      <c r="V630" s="44">
        <f>VLOOKUP(F630,[9]毕教同事分值收集!B:X,23,0)</f>
        <v>100</v>
      </c>
      <c r="W630" s="44">
        <v>10</v>
      </c>
      <c r="X630" s="44">
        <v>80</v>
      </c>
      <c r="Y630" s="44">
        <v>0</v>
      </c>
      <c r="Z630" s="44">
        <v>0</v>
      </c>
      <c r="AA630" s="53">
        <v>0</v>
      </c>
      <c r="AB630" s="54">
        <f>VLOOKUP(F630,[9]毕教同事分值收集!B:R,17,0)</f>
        <v>0</v>
      </c>
      <c r="AC630" s="54">
        <f>VLOOKUP(F630,[9]毕教同事分值收集!B:T,19,0)</f>
        <v>0</v>
      </c>
      <c r="AD630" s="54">
        <f>VLOOKUP(F630,[9]毕教同事分值收集!B:V,21,0)</f>
        <v>0</v>
      </c>
      <c r="AE630" s="54">
        <f>VLOOKUP(F630,[9]毕教同事分值收集!B:Q,16,0)</f>
        <v>0</v>
      </c>
      <c r="AF630" s="54">
        <f>VLOOKUP(F630,[9]毕教同事分值收集!B:P,15,0)</f>
        <v>0</v>
      </c>
      <c r="AG630" s="54">
        <f>VLOOKUP(F630,[6]毕教同事分值收集!$B:$M,12,0)</f>
        <v>0</v>
      </c>
      <c r="AH630" s="54">
        <v>0</v>
      </c>
      <c r="AI630" s="54">
        <v>0</v>
      </c>
      <c r="AJ630" s="54">
        <v>0</v>
      </c>
      <c r="AK630" s="54">
        <v>0</v>
      </c>
      <c r="AL630" s="54">
        <v>0</v>
      </c>
      <c r="AM630" s="58">
        <f t="shared" si="60"/>
        <v>430</v>
      </c>
      <c r="AN630" s="54" t="str">
        <f>VLOOKUP(H630,'[2]最终 公布版'!$F:$AL,33,0)</f>
        <v>内科</v>
      </c>
      <c r="AO630" s="59">
        <f>SUMPRODUCT(($AN$4:$AN$1113=AN630)*($AM$4:$AM$1113&gt;AM630))+1</f>
        <v>245</v>
      </c>
      <c r="AP630" s="11">
        <f>COUNTIF(AN:AN,AN630)</f>
        <v>268</v>
      </c>
      <c r="AQ630" s="60">
        <f t="shared" si="55"/>
        <v>0.914179104477612</v>
      </c>
      <c r="AR630" s="11">
        <f t="shared" si="56"/>
        <v>0.5</v>
      </c>
      <c r="AS630" s="61">
        <v>1200</v>
      </c>
      <c r="AT630" s="62">
        <f>VLOOKUP(F630,[9]毕教同事分值收集!B:Y,24,0)</f>
        <v>21</v>
      </c>
      <c r="AU630" s="63">
        <f t="shared" si="57"/>
        <v>600</v>
      </c>
      <c r="AV630" s="63">
        <f t="shared" si="58"/>
        <v>600</v>
      </c>
      <c r="AW630" s="63">
        <v>0</v>
      </c>
      <c r="AX630" s="63">
        <f t="shared" si="59"/>
        <v>600</v>
      </c>
      <c r="AY630" s="65">
        <v>21</v>
      </c>
    </row>
    <row r="631" ht="16.5" spans="1:51">
      <c r="A631" s="4"/>
      <c r="B631" s="4"/>
      <c r="C631" s="5" t="s">
        <v>336</v>
      </c>
      <c r="D631" s="6">
        <v>619</v>
      </c>
      <c r="E631" s="106" t="s">
        <v>799</v>
      </c>
      <c r="F631" s="8" t="str">
        <f>VLOOKUP(E631,[1]需科室上报名单!$A:$B,2,0)</f>
        <v>7AO222</v>
      </c>
      <c r="G631" s="6" t="str">
        <f>VLOOKUP(F631,[3]需科室上报名单!$B:$I,8,0)</f>
        <v>规培研究生</v>
      </c>
      <c r="H631" s="8" t="str">
        <f>VLOOKUP(F631,[3]需科室上报名单!$B:$D,3,0)</f>
        <v>内科</v>
      </c>
      <c r="I631" s="8" t="str">
        <f>VLOOKUP(F631,[3]需科室上报名单!$B:$F,5,0)</f>
        <v>2022年</v>
      </c>
      <c r="J631" s="29"/>
      <c r="K631" s="6" t="s">
        <v>106</v>
      </c>
      <c r="L631" s="6">
        <v>0</v>
      </c>
      <c r="M631" s="6">
        <v>0</v>
      </c>
      <c r="N631" s="6">
        <v>0</v>
      </c>
      <c r="O631" s="6">
        <v>160</v>
      </c>
      <c r="P631" s="30">
        <v>0</v>
      </c>
      <c r="Q631" s="30">
        <v>3</v>
      </c>
      <c r="R631" s="30">
        <v>1</v>
      </c>
      <c r="S631" s="30">
        <v>0</v>
      </c>
      <c r="T631" s="30">
        <v>0</v>
      </c>
      <c r="U631" s="43">
        <v>80</v>
      </c>
      <c r="V631" s="44">
        <f>VLOOKUP(F631,[9]毕教同事分值收集!B:X,23,0)</f>
        <v>100</v>
      </c>
      <c r="W631" s="44">
        <v>10</v>
      </c>
      <c r="X631" s="44">
        <v>80</v>
      </c>
      <c r="Y631" s="44">
        <v>30</v>
      </c>
      <c r="Z631" s="44">
        <v>0</v>
      </c>
      <c r="AA631" s="53">
        <v>20</v>
      </c>
      <c r="AB631" s="54">
        <f>VLOOKUP(F631,[9]毕教同事分值收集!B:R,17,0)</f>
        <v>0</v>
      </c>
      <c r="AC631" s="54">
        <f>VLOOKUP(F631,[9]毕教同事分值收集!B:T,19,0)</f>
        <v>0</v>
      </c>
      <c r="AD631" s="54">
        <f>VLOOKUP(F631,[9]毕教同事分值收集!B:V,21,0)</f>
        <v>0</v>
      </c>
      <c r="AE631" s="54">
        <f>VLOOKUP(F631,[9]毕教同事分值收集!B:Q,16,0)</f>
        <v>0</v>
      </c>
      <c r="AF631" s="54">
        <f>VLOOKUP(F631,[9]毕教同事分值收集!B:P,15,0)</f>
        <v>0</v>
      </c>
      <c r="AG631" s="54">
        <f>VLOOKUP(F631,[6]毕教同事分值收集!$B:$M,12,0)</f>
        <v>-60</v>
      </c>
      <c r="AH631" s="54">
        <v>0</v>
      </c>
      <c r="AI631" s="54">
        <v>0</v>
      </c>
      <c r="AJ631" s="54">
        <v>0</v>
      </c>
      <c r="AK631" s="54">
        <v>0</v>
      </c>
      <c r="AL631" s="54">
        <v>0</v>
      </c>
      <c r="AM631" s="58">
        <f t="shared" si="60"/>
        <v>420</v>
      </c>
      <c r="AN631" s="54" t="str">
        <f>VLOOKUP(H631,'[2]最终 公布版'!$F:$AL,33,0)</f>
        <v>内科</v>
      </c>
      <c r="AO631" s="59">
        <f>SUMPRODUCT(($AN$4:$AN$1113=AN631)*($AM$4:$AM$1113&gt;AM631))+1</f>
        <v>248</v>
      </c>
      <c r="AP631" s="11">
        <f>COUNTIF(AN:AN,AN631)</f>
        <v>268</v>
      </c>
      <c r="AQ631" s="60">
        <f t="shared" si="55"/>
        <v>0.925373134328358</v>
      </c>
      <c r="AR631" s="11">
        <f t="shared" si="56"/>
        <v>0.5</v>
      </c>
      <c r="AS631" s="61">
        <v>1200</v>
      </c>
      <c r="AT631" s="62">
        <f>VLOOKUP(F631,[9]毕教同事分值收集!B:Y,24,0)</f>
        <v>21</v>
      </c>
      <c r="AU631" s="63">
        <f t="shared" si="57"/>
        <v>600</v>
      </c>
      <c r="AV631" s="63">
        <f t="shared" si="58"/>
        <v>600</v>
      </c>
      <c r="AW631" s="63">
        <v>0</v>
      </c>
      <c r="AX631" s="63">
        <f t="shared" si="59"/>
        <v>600</v>
      </c>
      <c r="AY631" s="65">
        <v>21</v>
      </c>
    </row>
    <row r="632" ht="16.5" spans="1:51">
      <c r="A632" s="4"/>
      <c r="B632" s="4"/>
      <c r="C632" s="5" t="s">
        <v>336</v>
      </c>
      <c r="D632" s="6">
        <v>625</v>
      </c>
      <c r="E632" s="106" t="s">
        <v>800</v>
      </c>
      <c r="F632" s="8" t="str">
        <f>VLOOKUP(E632,[1]需科室上报名单!$A:$B,2,0)</f>
        <v>7AO059</v>
      </c>
      <c r="G632" s="6" t="str">
        <f>VLOOKUP(F632,[3]需科室上报名单!$B:$I,8,0)</f>
        <v>规培研究生</v>
      </c>
      <c r="H632" s="8" t="str">
        <f>VLOOKUP(F632,[3]需科室上报名单!$B:$D,3,0)</f>
        <v>内科</v>
      </c>
      <c r="I632" s="8" t="str">
        <f>VLOOKUP(F632,[3]需科室上报名单!$B:$F,5,0)</f>
        <v>2022年</v>
      </c>
      <c r="J632" s="29"/>
      <c r="K632" s="6" t="s">
        <v>106</v>
      </c>
      <c r="L632" s="6">
        <v>0</v>
      </c>
      <c r="M632" s="6">
        <v>0</v>
      </c>
      <c r="N632" s="6">
        <v>0</v>
      </c>
      <c r="O632" s="6">
        <v>160</v>
      </c>
      <c r="P632" s="30">
        <v>0</v>
      </c>
      <c r="Q632" s="30">
        <v>2</v>
      </c>
      <c r="R632" s="30">
        <v>1</v>
      </c>
      <c r="S632" s="30">
        <v>0</v>
      </c>
      <c r="T632" s="30">
        <v>0</v>
      </c>
      <c r="U632" s="43">
        <v>60</v>
      </c>
      <c r="V632" s="44">
        <f>VLOOKUP(F632,[9]毕教同事分值收集!B:X,23,0)</f>
        <v>100</v>
      </c>
      <c r="W632" s="44">
        <v>10</v>
      </c>
      <c r="X632" s="44">
        <v>80</v>
      </c>
      <c r="Y632" s="44">
        <v>30</v>
      </c>
      <c r="Z632" s="44">
        <v>0</v>
      </c>
      <c r="AA632" s="53">
        <v>20</v>
      </c>
      <c r="AB632" s="54">
        <f>VLOOKUP(F632,[9]毕教同事分值收集!B:R,17,0)</f>
        <v>0</v>
      </c>
      <c r="AC632" s="54">
        <f>VLOOKUP(F632,[9]毕教同事分值收集!B:T,19,0)</f>
        <v>0</v>
      </c>
      <c r="AD632" s="54">
        <f>VLOOKUP(F632,[9]毕教同事分值收集!B:V,21,0)</f>
        <v>0</v>
      </c>
      <c r="AE632" s="54">
        <f>VLOOKUP(F632,[9]毕教同事分值收集!B:Q,16,0)</f>
        <v>0</v>
      </c>
      <c r="AF632" s="54">
        <f>VLOOKUP(F632,[9]毕教同事分值收集!B:P,15,0)</f>
        <v>0</v>
      </c>
      <c r="AG632" s="54">
        <f>VLOOKUP(F632,[6]毕教同事分值收集!$B:$M,12,0)</f>
        <v>-40</v>
      </c>
      <c r="AH632" s="54">
        <v>0</v>
      </c>
      <c r="AI632" s="54">
        <v>0</v>
      </c>
      <c r="AJ632" s="54">
        <v>0</v>
      </c>
      <c r="AK632" s="54">
        <v>0</v>
      </c>
      <c r="AL632" s="54">
        <v>0</v>
      </c>
      <c r="AM632" s="58">
        <f t="shared" si="60"/>
        <v>420</v>
      </c>
      <c r="AN632" s="54" t="str">
        <f>VLOOKUP(H632,'[2]最终 公布版'!$F:$AL,33,0)</f>
        <v>内科</v>
      </c>
      <c r="AO632" s="59">
        <f>SUMPRODUCT(($AN$4:$AN$1113=AN632)*($AM$4:$AM$1113&gt;AM632))+1</f>
        <v>248</v>
      </c>
      <c r="AP632" s="11">
        <f>COUNTIF(AN:AN,AN632)</f>
        <v>268</v>
      </c>
      <c r="AQ632" s="60">
        <f t="shared" si="55"/>
        <v>0.925373134328358</v>
      </c>
      <c r="AR632" s="11">
        <f t="shared" si="56"/>
        <v>0.5</v>
      </c>
      <c r="AS632" s="61">
        <v>1200</v>
      </c>
      <c r="AT632" s="62">
        <f>VLOOKUP(F632,[9]毕教同事分值收集!B:Y,24,0)</f>
        <v>21</v>
      </c>
      <c r="AU632" s="63">
        <f t="shared" si="57"/>
        <v>600</v>
      </c>
      <c r="AV632" s="63">
        <f t="shared" si="58"/>
        <v>600</v>
      </c>
      <c r="AW632" s="63">
        <v>0</v>
      </c>
      <c r="AX632" s="63">
        <f t="shared" si="59"/>
        <v>600</v>
      </c>
      <c r="AY632" s="65">
        <v>21</v>
      </c>
    </row>
    <row r="633" ht="16.5" spans="1:51">
      <c r="A633" s="4"/>
      <c r="B633" s="4"/>
      <c r="C633" s="5" t="s">
        <v>336</v>
      </c>
      <c r="D633" s="6">
        <v>637</v>
      </c>
      <c r="E633" s="106" t="s">
        <v>801</v>
      </c>
      <c r="F633" s="8" t="str">
        <f>VLOOKUP(E633,[1]需科室上报名单!$A:$B,2,0)</f>
        <v>7AO028</v>
      </c>
      <c r="G633" s="6" t="str">
        <f>VLOOKUP(F633,[3]需科室上报名单!$B:$I,8,0)</f>
        <v>规培研究生</v>
      </c>
      <c r="H633" s="8" t="str">
        <f>VLOOKUP(F633,[3]需科室上报名单!$B:$D,3,0)</f>
        <v>内科</v>
      </c>
      <c r="I633" s="8" t="str">
        <f>VLOOKUP(F633,[3]需科室上报名单!$B:$F,5,0)</f>
        <v>2022年</v>
      </c>
      <c r="J633" s="29"/>
      <c r="K633" s="6" t="s">
        <v>106</v>
      </c>
      <c r="L633" s="6">
        <v>0</v>
      </c>
      <c r="M633" s="6">
        <v>0</v>
      </c>
      <c r="N633" s="6">
        <v>0</v>
      </c>
      <c r="O633" s="6">
        <v>160</v>
      </c>
      <c r="P633" s="30">
        <v>0</v>
      </c>
      <c r="Q633" s="30">
        <v>1</v>
      </c>
      <c r="R633" s="30">
        <v>1</v>
      </c>
      <c r="S633" s="30">
        <v>0</v>
      </c>
      <c r="T633" s="30">
        <v>1</v>
      </c>
      <c r="U633" s="43">
        <v>65</v>
      </c>
      <c r="V633" s="44">
        <f>VLOOKUP(F633,[9]毕教同事分值收集!B:X,23,0)</f>
        <v>100</v>
      </c>
      <c r="W633" s="44">
        <v>10</v>
      </c>
      <c r="X633" s="44">
        <v>20</v>
      </c>
      <c r="Y633" s="44">
        <v>30</v>
      </c>
      <c r="Z633" s="44">
        <v>30</v>
      </c>
      <c r="AA633" s="53">
        <v>0</v>
      </c>
      <c r="AB633" s="54">
        <f>VLOOKUP(F633,[9]毕教同事分值收集!B:R,17,0)</f>
        <v>0</v>
      </c>
      <c r="AC633" s="54">
        <f>VLOOKUP(F633,[9]毕教同事分值收集!B:T,19,0)</f>
        <v>0</v>
      </c>
      <c r="AD633" s="54">
        <f>VLOOKUP(F633,[9]毕教同事分值收集!B:V,21,0)</f>
        <v>0</v>
      </c>
      <c r="AE633" s="54">
        <f>VLOOKUP(F633,[9]毕教同事分值收集!B:Q,16,0)</f>
        <v>0</v>
      </c>
      <c r="AF633" s="54">
        <f>VLOOKUP(F633,[9]毕教同事分值收集!B:P,15,0)</f>
        <v>0</v>
      </c>
      <c r="AG633" s="54">
        <f>VLOOKUP(F633,[6]毕教同事分值收集!$B:$M,12,0)</f>
        <v>0</v>
      </c>
      <c r="AH633" s="54">
        <v>0</v>
      </c>
      <c r="AI633" s="54">
        <v>0</v>
      </c>
      <c r="AJ633" s="54">
        <v>0</v>
      </c>
      <c r="AK633" s="54">
        <v>0</v>
      </c>
      <c r="AL633" s="54">
        <v>0</v>
      </c>
      <c r="AM633" s="58">
        <f t="shared" si="60"/>
        <v>415</v>
      </c>
      <c r="AN633" s="54" t="str">
        <f>VLOOKUP(H633,'[2]最终 公布版'!$F:$AL,33,0)</f>
        <v>内科</v>
      </c>
      <c r="AO633" s="59">
        <f>SUMPRODUCT(($AN$4:$AN$1113=AN633)*($AM$4:$AM$1113&gt;AM633))+1</f>
        <v>250</v>
      </c>
      <c r="AP633" s="11">
        <f>COUNTIF(AN:AN,AN633)</f>
        <v>268</v>
      </c>
      <c r="AQ633" s="60">
        <f t="shared" si="55"/>
        <v>0.932835820895522</v>
      </c>
      <c r="AR633" s="11">
        <f t="shared" si="56"/>
        <v>0.5</v>
      </c>
      <c r="AS633" s="61">
        <v>1200</v>
      </c>
      <c r="AT633" s="62">
        <f>VLOOKUP(F633,[9]毕教同事分值收集!B:Y,24,0)</f>
        <v>21</v>
      </c>
      <c r="AU633" s="63">
        <f t="shared" si="57"/>
        <v>600</v>
      </c>
      <c r="AV633" s="63">
        <f t="shared" si="58"/>
        <v>600</v>
      </c>
      <c r="AW633" s="63">
        <v>0</v>
      </c>
      <c r="AX633" s="63">
        <f t="shared" si="59"/>
        <v>600</v>
      </c>
      <c r="AY633" s="65">
        <v>21</v>
      </c>
    </row>
    <row r="634" spans="1:51">
      <c r="A634" s="4"/>
      <c r="B634" s="4"/>
      <c r="C634" s="5" t="s">
        <v>637</v>
      </c>
      <c r="D634" s="6">
        <v>638</v>
      </c>
      <c r="E634" s="19" t="s">
        <v>802</v>
      </c>
      <c r="F634" s="8" t="str">
        <f>VLOOKUP(E634,[1]需科室上报名单!$A:$B,2,0)</f>
        <v>7AM379</v>
      </c>
      <c r="G634" s="6" t="str">
        <f>VLOOKUP(F634,[3]需科室上报名单!$B:$I,8,0)</f>
        <v>规培研究生</v>
      </c>
      <c r="H634" s="8" t="str">
        <f>VLOOKUP(F634,[3]需科室上报名单!$B:$D,3,0)</f>
        <v>内科</v>
      </c>
      <c r="I634" s="8" t="str">
        <f>VLOOKUP(F634,[3]需科室上报名单!$B:$F,5,0)</f>
        <v>2021年</v>
      </c>
      <c r="J634" s="19"/>
      <c r="K634" s="128" t="s">
        <v>106</v>
      </c>
      <c r="L634" s="7" t="s">
        <v>408</v>
      </c>
      <c r="M634" s="6">
        <v>0</v>
      </c>
      <c r="N634" s="6">
        <v>0</v>
      </c>
      <c r="O634" s="30">
        <v>160</v>
      </c>
      <c r="P634" s="30">
        <v>0</v>
      </c>
      <c r="Q634" s="30">
        <v>1</v>
      </c>
      <c r="R634" s="30">
        <v>1</v>
      </c>
      <c r="S634" s="30">
        <v>0</v>
      </c>
      <c r="T634" s="30">
        <v>1</v>
      </c>
      <c r="U634" s="43">
        <v>65</v>
      </c>
      <c r="V634" s="44">
        <f>VLOOKUP(F634,[9]毕教同事分值收集!B:X,23,0)</f>
        <v>100</v>
      </c>
      <c r="W634" s="44">
        <v>10</v>
      </c>
      <c r="X634" s="44">
        <v>20</v>
      </c>
      <c r="Y634" s="44">
        <v>30</v>
      </c>
      <c r="Z634" s="44">
        <v>30</v>
      </c>
      <c r="AA634" s="53">
        <v>0</v>
      </c>
      <c r="AB634" s="54">
        <f>VLOOKUP(F634,[9]毕教同事分值收集!B:R,17,0)</f>
        <v>0</v>
      </c>
      <c r="AC634" s="54">
        <f>VLOOKUP(F634,[9]毕教同事分值收集!B:T,19,0)</f>
        <v>0</v>
      </c>
      <c r="AD634" s="54">
        <f>VLOOKUP(F634,[9]毕教同事分值收集!B:V,21,0)</f>
        <v>0</v>
      </c>
      <c r="AE634" s="54">
        <f>VLOOKUP(F634,[9]毕教同事分值收集!B:Q,16,0)</f>
        <v>0</v>
      </c>
      <c r="AF634" s="54">
        <f>VLOOKUP(F634,[9]毕教同事分值收集!B:P,15,0)</f>
        <v>0</v>
      </c>
      <c r="AG634" s="54">
        <f>VLOOKUP(F634,[6]毕教同事分值收集!$B:$M,12,0)</f>
        <v>0</v>
      </c>
      <c r="AH634" s="54">
        <v>0</v>
      </c>
      <c r="AI634" s="54">
        <v>0</v>
      </c>
      <c r="AJ634" s="54">
        <v>0</v>
      </c>
      <c r="AK634" s="54">
        <v>0</v>
      </c>
      <c r="AL634" s="54">
        <v>0</v>
      </c>
      <c r="AM634" s="58">
        <f t="shared" si="60"/>
        <v>415</v>
      </c>
      <c r="AN634" s="54" t="str">
        <f>VLOOKUP(H634,'[2]最终 公布版'!$F:$AL,33,0)</f>
        <v>内科</v>
      </c>
      <c r="AO634" s="59">
        <f>SUMPRODUCT(($AN$4:$AN$1113=AN634)*($AM$4:$AM$1113&gt;AM634))+1</f>
        <v>250</v>
      </c>
      <c r="AP634" s="11">
        <f>COUNTIF(AN:AN,AN634)</f>
        <v>268</v>
      </c>
      <c r="AQ634" s="60">
        <f t="shared" si="55"/>
        <v>0.932835820895522</v>
      </c>
      <c r="AR634" s="11">
        <f t="shared" si="56"/>
        <v>0.5</v>
      </c>
      <c r="AS634" s="61">
        <v>1200</v>
      </c>
      <c r="AT634" s="62">
        <f>VLOOKUP(F634,[9]毕教同事分值收集!B:Y,24,0)</f>
        <v>21</v>
      </c>
      <c r="AU634" s="63">
        <f t="shared" si="57"/>
        <v>600</v>
      </c>
      <c r="AV634" s="63">
        <f t="shared" si="58"/>
        <v>600</v>
      </c>
      <c r="AW634" s="63">
        <v>0</v>
      </c>
      <c r="AX634" s="63">
        <f t="shared" si="59"/>
        <v>600</v>
      </c>
      <c r="AY634" s="65">
        <v>21</v>
      </c>
    </row>
    <row r="635" spans="1:51">
      <c r="A635" s="4"/>
      <c r="B635" s="4"/>
      <c r="C635" s="5" t="s">
        <v>646</v>
      </c>
      <c r="D635" s="6">
        <v>622</v>
      </c>
      <c r="E635" s="11" t="s">
        <v>803</v>
      </c>
      <c r="F635" s="8" t="str">
        <f>VLOOKUP(E635,[1]需科室上报名单!$A:$B,2,0)</f>
        <v>7AO218</v>
      </c>
      <c r="G635" s="6" t="str">
        <f>VLOOKUP(F635,[3]需科室上报名单!$B:$I,8,0)</f>
        <v>规培研究生</v>
      </c>
      <c r="H635" s="8" t="str">
        <f>VLOOKUP(F635,[3]需科室上报名单!$B:$D,3,0)</f>
        <v>内科</v>
      </c>
      <c r="I635" s="8" t="str">
        <f>VLOOKUP(F635,[3]需科室上报名单!$B:$F,5,0)</f>
        <v>2022年</v>
      </c>
      <c r="J635" s="31"/>
      <c r="K635" s="6" t="s">
        <v>106</v>
      </c>
      <c r="L635" s="6">
        <v>0</v>
      </c>
      <c r="M635" s="6">
        <v>0</v>
      </c>
      <c r="N635" s="6">
        <v>0</v>
      </c>
      <c r="O635" s="6">
        <v>160</v>
      </c>
      <c r="P635" s="30">
        <v>0</v>
      </c>
      <c r="Q635" s="30">
        <v>1</v>
      </c>
      <c r="R635" s="30">
        <v>1</v>
      </c>
      <c r="S635" s="30">
        <v>0</v>
      </c>
      <c r="T635" s="30">
        <v>0</v>
      </c>
      <c r="U635" s="6">
        <v>40</v>
      </c>
      <c r="V635" s="44">
        <f>VLOOKUP(F635,[9]毕教同事分值收集!B:X,23,0)</f>
        <v>100</v>
      </c>
      <c r="W635" s="44">
        <v>10</v>
      </c>
      <c r="X635" s="44">
        <v>40</v>
      </c>
      <c r="Y635" s="44">
        <v>60</v>
      </c>
      <c r="Z635" s="44">
        <v>60</v>
      </c>
      <c r="AA635" s="53">
        <v>0</v>
      </c>
      <c r="AB635" s="54">
        <f>VLOOKUP(F635,[9]毕教同事分值收集!B:R,17,0)</f>
        <v>0</v>
      </c>
      <c r="AC635" s="54">
        <f>VLOOKUP(F635,[9]毕教同事分值收集!B:T,19,0)</f>
        <v>0</v>
      </c>
      <c r="AD635" s="54">
        <f>VLOOKUP(F635,[9]毕教同事分值收集!B:V,21,0)</f>
        <v>0</v>
      </c>
      <c r="AE635" s="54">
        <f>VLOOKUP(F635,[9]毕教同事分值收集!B:Q,16,0)</f>
        <v>0</v>
      </c>
      <c r="AF635" s="54">
        <f>VLOOKUP(F635,[9]毕教同事分值收集!B:P,15,0)</f>
        <v>0</v>
      </c>
      <c r="AG635" s="54">
        <f>VLOOKUP(F635,[6]毕教同事分值收集!$B:$M,12,0)</f>
        <v>-60</v>
      </c>
      <c r="AH635" s="54">
        <v>0</v>
      </c>
      <c r="AI635" s="54">
        <v>0</v>
      </c>
      <c r="AJ635" s="54">
        <v>0</v>
      </c>
      <c r="AK635" s="54">
        <v>0</v>
      </c>
      <c r="AL635" s="54">
        <v>0</v>
      </c>
      <c r="AM635" s="58">
        <f t="shared" si="60"/>
        <v>410</v>
      </c>
      <c r="AN635" s="54" t="str">
        <f>VLOOKUP(H635,'[2]最终 公布版'!$F:$AL,33,0)</f>
        <v>内科</v>
      </c>
      <c r="AO635" s="59">
        <f>SUMPRODUCT(($AN$4:$AN$1113=AN635)*($AM$4:$AM$1113&gt;AM635))+1</f>
        <v>252</v>
      </c>
      <c r="AP635" s="11">
        <f>COUNTIF(AN:AN,AN635)</f>
        <v>268</v>
      </c>
      <c r="AQ635" s="60">
        <f t="shared" si="55"/>
        <v>0.940298507462687</v>
      </c>
      <c r="AR635" s="11">
        <f t="shared" si="56"/>
        <v>0.5</v>
      </c>
      <c r="AS635" s="61">
        <v>1200</v>
      </c>
      <c r="AT635" s="62">
        <f>VLOOKUP(F635,[9]毕教同事分值收集!B:Y,24,0)</f>
        <v>21</v>
      </c>
      <c r="AU635" s="63">
        <f t="shared" si="57"/>
        <v>600</v>
      </c>
      <c r="AV635" s="63">
        <f t="shared" si="58"/>
        <v>600</v>
      </c>
      <c r="AW635" s="63">
        <v>0</v>
      </c>
      <c r="AX635" s="63">
        <f t="shared" si="59"/>
        <v>600</v>
      </c>
      <c r="AY635" s="65">
        <v>21</v>
      </c>
    </row>
    <row r="636" spans="1:51">
      <c r="A636" s="4"/>
      <c r="B636" s="4"/>
      <c r="C636" s="5" t="s">
        <v>646</v>
      </c>
      <c r="D636" s="6">
        <v>623</v>
      </c>
      <c r="E636" s="11" t="s">
        <v>804</v>
      </c>
      <c r="F636" s="8" t="str">
        <f>VLOOKUP(E636,[1]需科室上报名单!$A:$B,2,0)</f>
        <v>7AO230</v>
      </c>
      <c r="G636" s="6" t="str">
        <f>VLOOKUP(F636,[3]需科室上报名单!$B:$I,8,0)</f>
        <v>规培研究生</v>
      </c>
      <c r="H636" s="8" t="str">
        <f>VLOOKUP(F636,[3]需科室上报名单!$B:$D,3,0)</f>
        <v>内科</v>
      </c>
      <c r="I636" s="8" t="str">
        <f>VLOOKUP(F636,[3]需科室上报名单!$B:$F,5,0)</f>
        <v>2022年</v>
      </c>
      <c r="J636" s="31"/>
      <c r="K636" s="6" t="s">
        <v>106</v>
      </c>
      <c r="L636" s="6">
        <v>0</v>
      </c>
      <c r="M636" s="6">
        <v>0</v>
      </c>
      <c r="N636" s="6">
        <v>0</v>
      </c>
      <c r="O636" s="6">
        <v>160</v>
      </c>
      <c r="P636" s="30">
        <v>0</v>
      </c>
      <c r="Q636" s="30">
        <v>1</v>
      </c>
      <c r="R636" s="36">
        <v>0</v>
      </c>
      <c r="S636" s="30">
        <v>0</v>
      </c>
      <c r="T636" s="30">
        <v>0</v>
      </c>
      <c r="U636" s="6">
        <v>20</v>
      </c>
      <c r="V636" s="44">
        <f>VLOOKUP(F636,[9]毕教同事分值收集!B:X,23,0)</f>
        <v>100</v>
      </c>
      <c r="W636" s="44">
        <v>10</v>
      </c>
      <c r="X636" s="44">
        <v>40</v>
      </c>
      <c r="Y636" s="44">
        <v>60</v>
      </c>
      <c r="Z636" s="44">
        <v>60</v>
      </c>
      <c r="AA636" s="53">
        <v>0</v>
      </c>
      <c r="AB636" s="54">
        <f>VLOOKUP(F636,[9]毕教同事分值收集!B:R,17,0)</f>
        <v>0</v>
      </c>
      <c r="AC636" s="54">
        <f>VLOOKUP(F636,[9]毕教同事分值收集!B:T,19,0)</f>
        <v>0</v>
      </c>
      <c r="AD636" s="54">
        <f>VLOOKUP(F636,[9]毕教同事分值收集!B:V,21,0)</f>
        <v>0</v>
      </c>
      <c r="AE636" s="54">
        <f>VLOOKUP(F636,[9]毕教同事分值收集!B:Q,16,0)</f>
        <v>0</v>
      </c>
      <c r="AF636" s="54">
        <f>VLOOKUP(F636,[9]毕教同事分值收集!B:P,15,0)</f>
        <v>20</v>
      </c>
      <c r="AG636" s="54">
        <f>VLOOKUP(F636,[6]毕教同事分值收集!$B:$M,12,0)</f>
        <v>-60</v>
      </c>
      <c r="AH636" s="54">
        <v>0</v>
      </c>
      <c r="AI636" s="54">
        <v>0</v>
      </c>
      <c r="AJ636" s="54">
        <v>0</v>
      </c>
      <c r="AK636" s="54">
        <v>0</v>
      </c>
      <c r="AL636" s="54">
        <v>0</v>
      </c>
      <c r="AM636" s="58">
        <f t="shared" si="60"/>
        <v>410</v>
      </c>
      <c r="AN636" s="54" t="str">
        <f>VLOOKUP(H636,'[2]最终 公布版'!$F:$AL,33,0)</f>
        <v>内科</v>
      </c>
      <c r="AO636" s="59">
        <f>SUMPRODUCT(($AN$4:$AN$1113=AN636)*($AM$4:$AM$1113&gt;AM636))+1</f>
        <v>252</v>
      </c>
      <c r="AP636" s="11">
        <f>COUNTIF(AN:AN,AN636)</f>
        <v>268</v>
      </c>
      <c r="AQ636" s="60">
        <f t="shared" si="55"/>
        <v>0.940298507462687</v>
      </c>
      <c r="AR636" s="11">
        <f t="shared" si="56"/>
        <v>0.5</v>
      </c>
      <c r="AS636" s="61">
        <v>1200</v>
      </c>
      <c r="AT636" s="62">
        <f>VLOOKUP(F636,[9]毕教同事分值收集!B:Y,24,0)</f>
        <v>21</v>
      </c>
      <c r="AU636" s="63">
        <f t="shared" si="57"/>
        <v>600</v>
      </c>
      <c r="AV636" s="63">
        <f t="shared" si="58"/>
        <v>600</v>
      </c>
      <c r="AW636" s="63">
        <v>0</v>
      </c>
      <c r="AX636" s="63">
        <f t="shared" si="59"/>
        <v>600</v>
      </c>
      <c r="AY636" s="65">
        <v>21</v>
      </c>
    </row>
    <row r="637" spans="1:51">
      <c r="A637" s="4" t="s">
        <v>366</v>
      </c>
      <c r="B637" s="4"/>
      <c r="C637" s="5" t="s">
        <v>571</v>
      </c>
      <c r="D637" s="6">
        <v>630</v>
      </c>
      <c r="E637" s="101" t="s">
        <v>805</v>
      </c>
      <c r="F637" s="8" t="str">
        <f>VLOOKUP(E637,[1]需科室上报名单!$A:$B,2,0)</f>
        <v>7AO043</v>
      </c>
      <c r="G637" s="6" t="str">
        <f>VLOOKUP(F637,[3]需科室上报名单!$B:$I,8,0)</f>
        <v>规培研究生</v>
      </c>
      <c r="H637" s="8" t="str">
        <f>VLOOKUP(F637,[3]需科室上报名单!$B:$D,3,0)</f>
        <v>内科</v>
      </c>
      <c r="I637" s="8" t="str">
        <f>VLOOKUP(F637,[3]需科室上报名单!$B:$F,5,0)</f>
        <v>2022年</v>
      </c>
      <c r="J637" s="31"/>
      <c r="K637" s="71" t="s">
        <v>106</v>
      </c>
      <c r="L637" s="36">
        <v>0</v>
      </c>
      <c r="M637" s="36">
        <v>0</v>
      </c>
      <c r="N637" s="36">
        <v>0</v>
      </c>
      <c r="O637" s="36">
        <v>120</v>
      </c>
      <c r="P637" s="36" t="s">
        <v>203</v>
      </c>
      <c r="Q637" s="36" t="s">
        <v>561</v>
      </c>
      <c r="R637" s="36" t="s">
        <v>203</v>
      </c>
      <c r="S637" s="36" t="s">
        <v>203</v>
      </c>
      <c r="T637" s="36" t="s">
        <v>203</v>
      </c>
      <c r="U637" s="75">
        <v>60</v>
      </c>
      <c r="V637" s="44">
        <f>VLOOKUP(F637,[9]毕教同事分值收集!B:X,23,0)</f>
        <v>100</v>
      </c>
      <c r="W637" s="76">
        <v>0</v>
      </c>
      <c r="X637" s="76">
        <v>40</v>
      </c>
      <c r="Y637" s="76">
        <v>0</v>
      </c>
      <c r="Z637" s="76">
        <v>90</v>
      </c>
      <c r="AA637" s="82">
        <v>40</v>
      </c>
      <c r="AB637" s="54">
        <f>VLOOKUP(F637,[9]毕教同事分值收集!B:R,17,0)</f>
        <v>0</v>
      </c>
      <c r="AC637" s="54">
        <f>VLOOKUP(F637,[9]毕教同事分值收集!B:T,19,0)</f>
        <v>0</v>
      </c>
      <c r="AD637" s="54">
        <f>VLOOKUP(F637,[9]毕教同事分值收集!B:V,21,0)</f>
        <v>0</v>
      </c>
      <c r="AE637" s="54">
        <f>VLOOKUP(F637,[9]毕教同事分值收集!B:Q,16,0)</f>
        <v>0</v>
      </c>
      <c r="AF637" s="54">
        <f>VLOOKUP(F637,[9]毕教同事分值收集!B:P,15,0)</f>
        <v>0</v>
      </c>
      <c r="AG637" s="54">
        <f>VLOOKUP(F637,'[8]0831修改'!$B:$M,12,0)</f>
        <v>-40</v>
      </c>
      <c r="AH637" s="54">
        <v>0</v>
      </c>
      <c r="AI637" s="54">
        <v>0</v>
      </c>
      <c r="AJ637" s="54">
        <v>0</v>
      </c>
      <c r="AK637" s="54">
        <v>0</v>
      </c>
      <c r="AL637" s="54">
        <v>0</v>
      </c>
      <c r="AM637" s="58">
        <f t="shared" si="60"/>
        <v>410</v>
      </c>
      <c r="AN637" s="54" t="str">
        <f>VLOOKUP(H637,'[2]最终 公布版'!$F:$AL,33,0)</f>
        <v>内科</v>
      </c>
      <c r="AO637" s="59">
        <f>SUMPRODUCT(($AN$4:$AN$1113=AN637)*($AM$4:$AM$1113&gt;AM637))+1</f>
        <v>252</v>
      </c>
      <c r="AP637" s="11">
        <f>COUNTIF(AN:AN,AN637)</f>
        <v>268</v>
      </c>
      <c r="AQ637" s="60">
        <f t="shared" si="55"/>
        <v>0.940298507462687</v>
      </c>
      <c r="AR637" s="11">
        <f t="shared" si="56"/>
        <v>0.5</v>
      </c>
      <c r="AS637" s="61">
        <v>1200</v>
      </c>
      <c r="AT637" s="62">
        <f>VLOOKUP(F637,[9]毕教同事分值收集!B:Y,24,0)</f>
        <v>21</v>
      </c>
      <c r="AU637" s="63">
        <f t="shared" si="57"/>
        <v>600</v>
      </c>
      <c r="AV637" s="63">
        <f t="shared" si="58"/>
        <v>600</v>
      </c>
      <c r="AW637" s="63">
        <v>0</v>
      </c>
      <c r="AX637" s="63">
        <f t="shared" si="59"/>
        <v>600</v>
      </c>
      <c r="AY637" s="65">
        <v>21</v>
      </c>
    </row>
    <row r="638" ht="16.5" spans="1:51">
      <c r="A638" s="4"/>
      <c r="B638" s="4"/>
      <c r="C638" s="5" t="s">
        <v>336</v>
      </c>
      <c r="D638" s="6">
        <v>627</v>
      </c>
      <c r="E638" s="106" t="s">
        <v>806</v>
      </c>
      <c r="F638" s="8" t="str">
        <f>VLOOKUP(E638,[1]需科室上报名单!$A:$B,2,0)</f>
        <v>7AO234</v>
      </c>
      <c r="G638" s="6" t="str">
        <f>VLOOKUP(F638,[3]需科室上报名单!$B:$I,8,0)</f>
        <v>规培研究生</v>
      </c>
      <c r="H638" s="8" t="str">
        <f>VLOOKUP(F638,[3]需科室上报名单!$B:$D,3,0)</f>
        <v>内科</v>
      </c>
      <c r="I638" s="8" t="str">
        <f>VLOOKUP(F638,[3]需科室上报名单!$B:$F,5,0)</f>
        <v>2022年</v>
      </c>
      <c r="J638" s="29"/>
      <c r="K638" s="6" t="s">
        <v>106</v>
      </c>
      <c r="L638" s="6">
        <v>0</v>
      </c>
      <c r="M638" s="6">
        <v>0</v>
      </c>
      <c r="N638" s="6">
        <v>0</v>
      </c>
      <c r="O638" s="6">
        <v>160</v>
      </c>
      <c r="P638" s="30">
        <v>0</v>
      </c>
      <c r="Q638" s="30">
        <v>2</v>
      </c>
      <c r="R638" s="30">
        <v>1</v>
      </c>
      <c r="S638" s="30">
        <v>0</v>
      </c>
      <c r="T638" s="30">
        <v>0</v>
      </c>
      <c r="U638" s="43">
        <v>60</v>
      </c>
      <c r="V638" s="44">
        <f>VLOOKUP(F638,[9]毕教同事分值收集!B:X,23,0)</f>
        <v>100</v>
      </c>
      <c r="W638" s="44">
        <v>10</v>
      </c>
      <c r="X638" s="44">
        <v>80</v>
      </c>
      <c r="Y638" s="44">
        <v>30</v>
      </c>
      <c r="Z638" s="44">
        <v>0</v>
      </c>
      <c r="AA638" s="53">
        <v>0</v>
      </c>
      <c r="AB638" s="54">
        <f>VLOOKUP(F638,[9]毕教同事分值收集!B:R,17,0)</f>
        <v>0</v>
      </c>
      <c r="AC638" s="54">
        <f>VLOOKUP(F638,[9]毕教同事分值收集!B:T,19,0)</f>
        <v>0</v>
      </c>
      <c r="AD638" s="54">
        <f>VLOOKUP(F638,[9]毕教同事分值收集!B:V,21,0)</f>
        <v>0</v>
      </c>
      <c r="AE638" s="54">
        <f>VLOOKUP(F638,[9]毕教同事分值收集!B:Q,16,0)</f>
        <v>0</v>
      </c>
      <c r="AF638" s="54">
        <f>VLOOKUP(F638,[9]毕教同事分值收集!B:P,15,0)</f>
        <v>20</v>
      </c>
      <c r="AG638" s="54">
        <f>VLOOKUP(F638,[6]毕教同事分值收集!$B:$M,12,0)</f>
        <v>-60</v>
      </c>
      <c r="AH638" s="54">
        <v>0</v>
      </c>
      <c r="AI638" s="54">
        <v>0</v>
      </c>
      <c r="AJ638" s="54">
        <v>0</v>
      </c>
      <c r="AK638" s="54">
        <v>0</v>
      </c>
      <c r="AL638" s="54">
        <v>0</v>
      </c>
      <c r="AM638" s="58">
        <f t="shared" si="60"/>
        <v>400</v>
      </c>
      <c r="AN638" s="54" t="str">
        <f>VLOOKUP(H638,'[2]最终 公布版'!$F:$AL,33,0)</f>
        <v>内科</v>
      </c>
      <c r="AO638" s="59">
        <f>SUMPRODUCT(($AN$4:$AN$1113=AN638)*($AM$4:$AM$1113&gt;AM638))+1</f>
        <v>255</v>
      </c>
      <c r="AP638" s="11">
        <f>COUNTIF(AN:AN,AN638)</f>
        <v>268</v>
      </c>
      <c r="AQ638" s="60">
        <f t="shared" si="55"/>
        <v>0.951492537313433</v>
      </c>
      <c r="AR638" s="11">
        <f t="shared" si="56"/>
        <v>0.5</v>
      </c>
      <c r="AS638" s="61">
        <v>1200</v>
      </c>
      <c r="AT638" s="62">
        <f>VLOOKUP(F638,[9]毕教同事分值收集!B:Y,24,0)</f>
        <v>21</v>
      </c>
      <c r="AU638" s="63">
        <f t="shared" si="57"/>
        <v>600</v>
      </c>
      <c r="AV638" s="63">
        <f t="shared" si="58"/>
        <v>600</v>
      </c>
      <c r="AW638" s="63">
        <v>0</v>
      </c>
      <c r="AX638" s="63">
        <f t="shared" si="59"/>
        <v>600</v>
      </c>
      <c r="AY638" s="65">
        <v>21</v>
      </c>
    </row>
    <row r="639" spans="1:51">
      <c r="A639" s="4"/>
      <c r="B639" s="4"/>
      <c r="C639" s="5" t="s">
        <v>157</v>
      </c>
      <c r="D639" s="6">
        <v>629</v>
      </c>
      <c r="E639" s="20" t="s">
        <v>807</v>
      </c>
      <c r="F639" s="8" t="str">
        <f>VLOOKUP(E639,[1]需科室上报名单!$A:$B,2,0)</f>
        <v>7AM157</v>
      </c>
      <c r="G639" s="6" t="str">
        <f>VLOOKUP(F639,[3]需科室上报名单!$B:$I,8,0)</f>
        <v>规培研究生</v>
      </c>
      <c r="H639" s="20" t="s">
        <v>552</v>
      </c>
      <c r="I639" s="8" t="str">
        <f>VLOOKUP(F639,[3]需科室上报名单!$B:$F,5,0)</f>
        <v>2021年</v>
      </c>
      <c r="J639" s="35"/>
      <c r="K639" s="6" t="s">
        <v>106</v>
      </c>
      <c r="L639" s="6">
        <v>0</v>
      </c>
      <c r="M639" s="6">
        <v>0</v>
      </c>
      <c r="N639" s="6">
        <v>0</v>
      </c>
      <c r="O639" s="6">
        <v>160</v>
      </c>
      <c r="P639" s="30">
        <v>0</v>
      </c>
      <c r="Q639" s="48">
        <v>4</v>
      </c>
      <c r="R639" s="48">
        <v>1</v>
      </c>
      <c r="S639" s="30">
        <v>0</v>
      </c>
      <c r="T639" s="30">
        <v>0</v>
      </c>
      <c r="U639" s="43">
        <v>100</v>
      </c>
      <c r="V639" s="44">
        <f>VLOOKUP(F639,[9]毕教同事分值收集!B:X,23,0)</f>
        <v>100</v>
      </c>
      <c r="W639" s="49">
        <v>0</v>
      </c>
      <c r="X639" s="49">
        <v>0</v>
      </c>
      <c r="Y639" s="49">
        <v>0</v>
      </c>
      <c r="Z639" s="49">
        <v>0</v>
      </c>
      <c r="AA639" s="53">
        <v>0</v>
      </c>
      <c r="AB639" s="54">
        <f>VLOOKUP(F639,[9]毕教同事分值收集!B:R,17,0)</f>
        <v>100</v>
      </c>
      <c r="AC639" s="54">
        <f>VLOOKUP(F639,[9]毕教同事分值收集!B:T,19,0)</f>
        <v>0</v>
      </c>
      <c r="AD639" s="54">
        <f>VLOOKUP(F639,[9]毕教同事分值收集!B:V,21,0)</f>
        <v>0</v>
      </c>
      <c r="AE639" s="54">
        <f>VLOOKUP(F639,[9]毕教同事分值收集!B:Q,16,0)</f>
        <v>0</v>
      </c>
      <c r="AF639" s="54">
        <f>VLOOKUP(F639,[9]毕教同事分值收集!B:P,15,0)</f>
        <v>0</v>
      </c>
      <c r="AG639" s="54">
        <f>VLOOKUP(F639,[6]毕教同事分值收集!$B:$M,12,0)</f>
        <v>-60</v>
      </c>
      <c r="AH639" s="54">
        <v>0</v>
      </c>
      <c r="AI639" s="54">
        <v>0</v>
      </c>
      <c r="AJ639" s="54">
        <v>0</v>
      </c>
      <c r="AK639" s="54">
        <v>0</v>
      </c>
      <c r="AL639" s="54">
        <v>0</v>
      </c>
      <c r="AM639" s="58">
        <f t="shared" si="60"/>
        <v>400</v>
      </c>
      <c r="AN639" s="54" t="str">
        <f>VLOOKUP(H639,'[2]最终 公布版'!$F:$AL,33,0)</f>
        <v>内科</v>
      </c>
      <c r="AO639" s="59">
        <f>SUMPRODUCT(($AN$4:$AN$1113=AN639)*($AM$4:$AM$1113&gt;AM639))+1</f>
        <v>255</v>
      </c>
      <c r="AP639" s="11">
        <f>COUNTIF(AN:AN,AN639)</f>
        <v>268</v>
      </c>
      <c r="AQ639" s="60">
        <f t="shared" si="55"/>
        <v>0.951492537313433</v>
      </c>
      <c r="AR639" s="11">
        <f t="shared" si="56"/>
        <v>0.5</v>
      </c>
      <c r="AS639" s="61">
        <v>1200</v>
      </c>
      <c r="AT639" s="62">
        <f>VLOOKUP(F639,[9]毕教同事分值收集!B:Y,24,0)</f>
        <v>21</v>
      </c>
      <c r="AU639" s="63">
        <f t="shared" si="57"/>
        <v>600</v>
      </c>
      <c r="AV639" s="63">
        <f t="shared" si="58"/>
        <v>600</v>
      </c>
      <c r="AW639" s="63">
        <v>0</v>
      </c>
      <c r="AX639" s="63">
        <f t="shared" si="59"/>
        <v>600</v>
      </c>
      <c r="AY639" s="65">
        <v>21</v>
      </c>
    </row>
    <row r="640" ht="16.5" spans="1:51">
      <c r="A640" s="4"/>
      <c r="B640" s="4"/>
      <c r="C640" s="5" t="s">
        <v>336</v>
      </c>
      <c r="D640" s="6">
        <v>635</v>
      </c>
      <c r="E640" s="106" t="s">
        <v>808</v>
      </c>
      <c r="F640" s="8" t="str">
        <f>VLOOKUP(E640,[1]需科室上报名单!$A:$B,2,0)</f>
        <v>7AO245</v>
      </c>
      <c r="G640" s="6" t="str">
        <f>VLOOKUP(F640,[3]需科室上报名单!$B:$I,8,0)</f>
        <v>规培研究生</v>
      </c>
      <c r="H640" s="8" t="str">
        <f>VLOOKUP(F640,[3]需科室上报名单!$B:$D,3,0)</f>
        <v>内科</v>
      </c>
      <c r="I640" s="8" t="str">
        <f>VLOOKUP(F640,[3]需科室上报名单!$B:$F,5,0)</f>
        <v>2022年</v>
      </c>
      <c r="J640" s="124"/>
      <c r="K640" s="6" t="s">
        <v>106</v>
      </c>
      <c r="L640" s="6">
        <v>0</v>
      </c>
      <c r="M640" s="6">
        <v>0</v>
      </c>
      <c r="N640" s="54">
        <v>0</v>
      </c>
      <c r="O640" s="6">
        <v>160</v>
      </c>
      <c r="P640" s="45">
        <v>0</v>
      </c>
      <c r="Q640" s="45">
        <v>3</v>
      </c>
      <c r="R640" s="45">
        <v>0.5</v>
      </c>
      <c r="S640" s="30">
        <v>0</v>
      </c>
      <c r="T640" s="30">
        <v>0</v>
      </c>
      <c r="U640" s="43">
        <v>70</v>
      </c>
      <c r="V640" s="44">
        <f>VLOOKUP(F640,[9]毕教同事分值收集!B:X,23,0)</f>
        <v>100</v>
      </c>
      <c r="W640" s="44">
        <v>10</v>
      </c>
      <c r="X640" s="44">
        <v>60</v>
      </c>
      <c r="Y640" s="44">
        <v>30</v>
      </c>
      <c r="Z640" s="44">
        <v>0</v>
      </c>
      <c r="AA640" s="53">
        <v>0</v>
      </c>
      <c r="AB640" s="54">
        <f>VLOOKUP(F640,[9]毕教同事分值收集!B:R,17,0)</f>
        <v>0</v>
      </c>
      <c r="AC640" s="54">
        <f>VLOOKUP(F640,[9]毕教同事分值收集!B:T,19,0)</f>
        <v>0</v>
      </c>
      <c r="AD640" s="54">
        <f>VLOOKUP(F640,[9]毕教同事分值收集!B:V,21,0)</f>
        <v>0</v>
      </c>
      <c r="AE640" s="54">
        <f>VLOOKUP(F640,[9]毕教同事分值收集!B:Q,16,0)</f>
        <v>0</v>
      </c>
      <c r="AF640" s="54">
        <f>VLOOKUP(F640,[9]毕教同事分值收集!B:P,15,0)</f>
        <v>0</v>
      </c>
      <c r="AG640" s="54">
        <f>VLOOKUP(F640,[6]毕教同事分值收集!$B:$M,12,0)</f>
        <v>-40</v>
      </c>
      <c r="AH640" s="54">
        <v>0</v>
      </c>
      <c r="AI640" s="54">
        <v>0</v>
      </c>
      <c r="AJ640" s="54">
        <v>0</v>
      </c>
      <c r="AK640" s="54">
        <v>0</v>
      </c>
      <c r="AL640" s="54">
        <v>0</v>
      </c>
      <c r="AM640" s="58">
        <f t="shared" si="60"/>
        <v>390</v>
      </c>
      <c r="AN640" s="54" t="str">
        <f>VLOOKUP(H640,'[2]最终 公布版'!$F:$AL,33,0)</f>
        <v>内科</v>
      </c>
      <c r="AO640" s="59">
        <f>SUMPRODUCT(($AN$4:$AN$1113=AN640)*($AM$4:$AM$1113&gt;AM640))+1</f>
        <v>257</v>
      </c>
      <c r="AP640" s="11">
        <f>COUNTIF(AN:AN,AN640)</f>
        <v>268</v>
      </c>
      <c r="AQ640" s="60">
        <f t="shared" si="55"/>
        <v>0.958955223880597</v>
      </c>
      <c r="AR640" s="11">
        <f t="shared" si="56"/>
        <v>0.5</v>
      </c>
      <c r="AS640" s="61">
        <v>1200</v>
      </c>
      <c r="AT640" s="62">
        <f>VLOOKUP(F640,[9]毕教同事分值收集!B:Y,24,0)</f>
        <v>21</v>
      </c>
      <c r="AU640" s="63">
        <f t="shared" si="57"/>
        <v>600</v>
      </c>
      <c r="AV640" s="63">
        <f t="shared" si="58"/>
        <v>600</v>
      </c>
      <c r="AW640" s="63">
        <v>0</v>
      </c>
      <c r="AX640" s="63">
        <f t="shared" si="59"/>
        <v>600</v>
      </c>
      <c r="AY640" s="65">
        <v>21</v>
      </c>
    </row>
    <row r="641" spans="1:51">
      <c r="A641" s="4"/>
      <c r="B641" s="4"/>
      <c r="C641" s="5" t="s">
        <v>157</v>
      </c>
      <c r="D641" s="6">
        <v>639</v>
      </c>
      <c r="E641" s="20" t="s">
        <v>809</v>
      </c>
      <c r="F641" s="8" t="str">
        <f>VLOOKUP(E641,[1]需科室上报名单!$A:$B,2,0)</f>
        <v>7AO215</v>
      </c>
      <c r="G641" s="6" t="str">
        <f>VLOOKUP(F641,[3]需科室上报名单!$B:$I,8,0)</f>
        <v>规培研究生</v>
      </c>
      <c r="H641" s="20" t="s">
        <v>552</v>
      </c>
      <c r="I641" s="8" t="str">
        <f>VLOOKUP(F641,[3]需科室上报名单!$B:$F,5,0)</f>
        <v>2022年</v>
      </c>
      <c r="J641" s="135"/>
      <c r="K641" s="6" t="s">
        <v>106</v>
      </c>
      <c r="L641" s="6">
        <v>0</v>
      </c>
      <c r="M641" s="6">
        <v>0</v>
      </c>
      <c r="N641" s="6">
        <v>0</v>
      </c>
      <c r="O641" s="6">
        <v>160</v>
      </c>
      <c r="P641" s="30">
        <v>0</v>
      </c>
      <c r="Q641" s="45">
        <v>0</v>
      </c>
      <c r="R641" s="45">
        <v>4</v>
      </c>
      <c r="S641" s="30">
        <v>0</v>
      </c>
      <c r="T641" s="30">
        <v>0</v>
      </c>
      <c r="U641" s="43">
        <v>80</v>
      </c>
      <c r="V641" s="44">
        <f>VLOOKUP(F641,[9]毕教同事分值收集!B:X,23,0)</f>
        <v>100</v>
      </c>
      <c r="W641" s="49">
        <v>10</v>
      </c>
      <c r="X641" s="49">
        <v>60</v>
      </c>
      <c r="Y641" s="49">
        <v>0</v>
      </c>
      <c r="Z641" s="49">
        <v>0</v>
      </c>
      <c r="AA641" s="53">
        <v>0</v>
      </c>
      <c r="AB641" s="54">
        <f>VLOOKUP(F641,[9]毕教同事分值收集!B:R,17,0)</f>
        <v>0</v>
      </c>
      <c r="AC641" s="54">
        <f>VLOOKUP(F641,[9]毕教同事分值收集!B:T,19,0)</f>
        <v>0</v>
      </c>
      <c r="AD641" s="54">
        <f>VLOOKUP(F641,[9]毕教同事分值收集!B:V,21,0)</f>
        <v>0</v>
      </c>
      <c r="AE641" s="54">
        <f>VLOOKUP(F641,[9]毕教同事分值收集!B:Q,16,0)</f>
        <v>0</v>
      </c>
      <c r="AF641" s="54">
        <f>VLOOKUP(F641,[9]毕教同事分值收集!B:P,15,0)</f>
        <v>0</v>
      </c>
      <c r="AG641" s="54">
        <f>VLOOKUP(F641,[6]毕教同事分值收集!$B:$M,12,0)</f>
        <v>-20</v>
      </c>
      <c r="AH641" s="54">
        <v>0</v>
      </c>
      <c r="AI641" s="54">
        <v>0</v>
      </c>
      <c r="AJ641" s="54">
        <v>0</v>
      </c>
      <c r="AK641" s="54">
        <v>0</v>
      </c>
      <c r="AL641" s="54">
        <v>0</v>
      </c>
      <c r="AM641" s="58">
        <f t="shared" si="60"/>
        <v>390</v>
      </c>
      <c r="AN641" s="54" t="str">
        <f>VLOOKUP(H641,'[2]最终 公布版'!$F:$AL,33,0)</f>
        <v>内科</v>
      </c>
      <c r="AO641" s="59">
        <f>SUMPRODUCT(($AN$4:$AN$1113=AN641)*($AM$4:$AM$1113&gt;AM641))+1</f>
        <v>257</v>
      </c>
      <c r="AP641" s="11">
        <f>COUNTIF(AN:AN,AN641)</f>
        <v>268</v>
      </c>
      <c r="AQ641" s="60">
        <f t="shared" si="55"/>
        <v>0.958955223880597</v>
      </c>
      <c r="AR641" s="11">
        <f t="shared" si="56"/>
        <v>0.5</v>
      </c>
      <c r="AS641" s="61">
        <v>1200</v>
      </c>
      <c r="AT641" s="62">
        <f>VLOOKUP(F641,[9]毕教同事分值收集!B:Y,24,0)</f>
        <v>21</v>
      </c>
      <c r="AU641" s="63">
        <f t="shared" si="57"/>
        <v>600</v>
      </c>
      <c r="AV641" s="63">
        <f t="shared" si="58"/>
        <v>600</v>
      </c>
      <c r="AW641" s="63">
        <v>0</v>
      </c>
      <c r="AX641" s="63">
        <f t="shared" si="59"/>
        <v>600</v>
      </c>
      <c r="AY641" s="65">
        <v>21</v>
      </c>
    </row>
    <row r="642" spans="1:51">
      <c r="A642" s="4"/>
      <c r="B642" s="4"/>
      <c r="C642" s="5" t="s">
        <v>646</v>
      </c>
      <c r="D642" s="6">
        <v>632</v>
      </c>
      <c r="E642" s="11" t="s">
        <v>810</v>
      </c>
      <c r="F642" s="8" t="str">
        <f>VLOOKUP(E642,[1]需科室上报名单!$A:$B,2,0)</f>
        <v>7AO254</v>
      </c>
      <c r="G642" s="6" t="str">
        <f>VLOOKUP(F642,[3]需科室上报名单!$B:$I,8,0)</f>
        <v>规培研究生</v>
      </c>
      <c r="H642" s="8" t="str">
        <f>VLOOKUP(F642,[3]需科室上报名单!$B:$D,3,0)</f>
        <v>内科</v>
      </c>
      <c r="I642" s="8" t="str">
        <f>VLOOKUP(F642,[3]需科室上报名单!$B:$F,5,0)</f>
        <v>2022年</v>
      </c>
      <c r="J642" s="31"/>
      <c r="K642" s="6" t="s">
        <v>106</v>
      </c>
      <c r="L642" s="6">
        <v>0</v>
      </c>
      <c r="M642" s="6">
        <v>0</v>
      </c>
      <c r="N642" s="6">
        <v>0</v>
      </c>
      <c r="O642" s="6">
        <v>160</v>
      </c>
      <c r="P642" s="30">
        <v>0</v>
      </c>
      <c r="Q642" s="45">
        <v>2</v>
      </c>
      <c r="R642" s="45">
        <v>1</v>
      </c>
      <c r="S642" s="30">
        <v>0</v>
      </c>
      <c r="T642" s="30">
        <v>0</v>
      </c>
      <c r="U642" s="54">
        <v>60</v>
      </c>
      <c r="V642" s="44">
        <f>VLOOKUP(F642,[9]毕教同事分值收集!B:X,23,0)</f>
        <v>100</v>
      </c>
      <c r="W642" s="44">
        <v>10</v>
      </c>
      <c r="X642" s="44">
        <v>20</v>
      </c>
      <c r="Y642" s="44">
        <v>60</v>
      </c>
      <c r="Z642" s="44">
        <v>30</v>
      </c>
      <c r="AA642" s="53">
        <v>0</v>
      </c>
      <c r="AB642" s="54">
        <f>VLOOKUP(F642,[9]毕教同事分值收集!B:R,17,0)</f>
        <v>0</v>
      </c>
      <c r="AC642" s="54">
        <f>VLOOKUP(F642,[9]毕教同事分值收集!B:T,19,0)</f>
        <v>0</v>
      </c>
      <c r="AD642" s="54">
        <f>VLOOKUP(F642,[9]毕教同事分值收集!B:V,21,0)</f>
        <v>0</v>
      </c>
      <c r="AE642" s="54">
        <f>VLOOKUP(F642,[9]毕教同事分值收集!B:Q,16,0)</f>
        <v>0</v>
      </c>
      <c r="AF642" s="54">
        <f>VLOOKUP(F642,[9]毕教同事分值收集!B:P,15,0)</f>
        <v>0</v>
      </c>
      <c r="AG642" s="54">
        <f>VLOOKUP(F642,[6]毕教同事分值收集!$B:$M,12,0)</f>
        <v>-60</v>
      </c>
      <c r="AH642" s="54">
        <v>0</v>
      </c>
      <c r="AI642" s="54">
        <v>0</v>
      </c>
      <c r="AJ642" s="54">
        <v>0</v>
      </c>
      <c r="AK642" s="54">
        <v>0</v>
      </c>
      <c r="AL642" s="54">
        <v>0</v>
      </c>
      <c r="AM642" s="58">
        <f t="shared" si="60"/>
        <v>380</v>
      </c>
      <c r="AN642" s="54" t="str">
        <f>VLOOKUP(H642,'[2]最终 公布版'!$F:$AL,33,0)</f>
        <v>内科</v>
      </c>
      <c r="AO642" s="59">
        <f>SUMPRODUCT(($AN$4:$AN$1113=AN642)*($AM$4:$AM$1113&gt;AM642))+1</f>
        <v>259</v>
      </c>
      <c r="AP642" s="11">
        <f>COUNTIF(AN:AN,AN642)</f>
        <v>268</v>
      </c>
      <c r="AQ642" s="60">
        <f t="shared" si="55"/>
        <v>0.966417910447761</v>
      </c>
      <c r="AR642" s="11">
        <f t="shared" si="56"/>
        <v>0.5</v>
      </c>
      <c r="AS642" s="61">
        <v>1200</v>
      </c>
      <c r="AT642" s="62">
        <f>VLOOKUP(F642,[9]毕教同事分值收集!B:Y,24,0)</f>
        <v>21</v>
      </c>
      <c r="AU642" s="63">
        <f t="shared" si="57"/>
        <v>600</v>
      </c>
      <c r="AV642" s="63">
        <f t="shared" si="58"/>
        <v>600</v>
      </c>
      <c r="AW642" s="63">
        <v>0</v>
      </c>
      <c r="AX642" s="63">
        <f t="shared" si="59"/>
        <v>600</v>
      </c>
      <c r="AY642" s="65">
        <v>21</v>
      </c>
    </row>
    <row r="643" ht="16.5" spans="1:51">
      <c r="A643" s="4"/>
      <c r="B643" s="4"/>
      <c r="C643" s="5" t="s">
        <v>336</v>
      </c>
      <c r="D643" s="6">
        <v>633</v>
      </c>
      <c r="E643" s="106" t="s">
        <v>811</v>
      </c>
      <c r="F643" s="8" t="str">
        <f>VLOOKUP(E643,[1]需科室上报名单!$A:$B,2,0)</f>
        <v>7AO246</v>
      </c>
      <c r="G643" s="6" t="str">
        <f>VLOOKUP(F643,[3]需科室上报名单!$B:$I,8,0)</f>
        <v>规培研究生</v>
      </c>
      <c r="H643" s="8" t="str">
        <f>VLOOKUP(F643,[3]需科室上报名单!$B:$D,3,0)</f>
        <v>内科</v>
      </c>
      <c r="I643" s="8" t="str">
        <f>VLOOKUP(F643,[3]需科室上报名单!$B:$F,5,0)</f>
        <v>2022年</v>
      </c>
      <c r="J643" s="29"/>
      <c r="K643" s="6" t="s">
        <v>106</v>
      </c>
      <c r="L643" s="6">
        <v>0</v>
      </c>
      <c r="M643" s="6">
        <v>0</v>
      </c>
      <c r="N643" s="6">
        <v>0</v>
      </c>
      <c r="O643" s="6">
        <v>160</v>
      </c>
      <c r="P643" s="30">
        <v>0</v>
      </c>
      <c r="Q643" s="30">
        <v>1</v>
      </c>
      <c r="R643" s="30">
        <v>1.5</v>
      </c>
      <c r="S643" s="30">
        <v>0</v>
      </c>
      <c r="T643" s="30">
        <v>0</v>
      </c>
      <c r="U643" s="43">
        <v>50</v>
      </c>
      <c r="V643" s="44">
        <f>VLOOKUP(F643,[9]毕教同事分值收集!B:X,23,0)</f>
        <v>100</v>
      </c>
      <c r="W643" s="44">
        <v>10</v>
      </c>
      <c r="X643" s="44">
        <v>60</v>
      </c>
      <c r="Y643" s="44">
        <v>30</v>
      </c>
      <c r="Z643" s="44">
        <v>0</v>
      </c>
      <c r="AA643" s="53">
        <v>20</v>
      </c>
      <c r="AB643" s="54">
        <f>VLOOKUP(F643,[9]毕教同事分值收集!B:R,17,0)</f>
        <v>0</v>
      </c>
      <c r="AC643" s="54">
        <f>VLOOKUP(F643,[9]毕教同事分值收集!B:T,19,0)</f>
        <v>0</v>
      </c>
      <c r="AD643" s="54">
        <f>VLOOKUP(F643,[9]毕教同事分值收集!B:V,21,0)</f>
        <v>0</v>
      </c>
      <c r="AE643" s="54">
        <f>VLOOKUP(F643,[9]毕教同事分值收集!B:Q,16,0)</f>
        <v>0</v>
      </c>
      <c r="AF643" s="54">
        <f>VLOOKUP(F643,[9]毕教同事分值收集!B:P,15,0)</f>
        <v>0</v>
      </c>
      <c r="AG643" s="54">
        <f>VLOOKUP(F643,[6]毕教同事分值收集!$B:$M,12,0)</f>
        <v>-60</v>
      </c>
      <c r="AH643" s="54">
        <v>0</v>
      </c>
      <c r="AI643" s="54">
        <v>0</v>
      </c>
      <c r="AJ643" s="54">
        <v>0</v>
      </c>
      <c r="AK643" s="54">
        <v>0</v>
      </c>
      <c r="AL643" s="54">
        <v>0</v>
      </c>
      <c r="AM643" s="58">
        <f t="shared" si="60"/>
        <v>370</v>
      </c>
      <c r="AN643" s="54" t="str">
        <f>VLOOKUP(H643,'[2]最终 公布版'!$F:$AL,33,0)</f>
        <v>内科</v>
      </c>
      <c r="AO643" s="59">
        <f>SUMPRODUCT(($AN$4:$AN$1113=AN643)*($AM$4:$AM$1113&gt;AM643))+1</f>
        <v>260</v>
      </c>
      <c r="AP643" s="11">
        <f>COUNTIF(AN:AN,AN643)</f>
        <v>268</v>
      </c>
      <c r="AQ643" s="60">
        <f t="shared" si="55"/>
        <v>0.970149253731343</v>
      </c>
      <c r="AR643" s="11">
        <f t="shared" si="56"/>
        <v>0.5</v>
      </c>
      <c r="AS643" s="61">
        <v>1200</v>
      </c>
      <c r="AT643" s="62">
        <f>VLOOKUP(F643,[9]毕教同事分值收集!B:Y,24,0)</f>
        <v>21</v>
      </c>
      <c r="AU643" s="63">
        <f t="shared" si="57"/>
        <v>600</v>
      </c>
      <c r="AV643" s="63">
        <f t="shared" si="58"/>
        <v>600</v>
      </c>
      <c r="AW643" s="63">
        <v>0</v>
      </c>
      <c r="AX643" s="63">
        <f t="shared" si="59"/>
        <v>600</v>
      </c>
      <c r="AY643" s="65">
        <v>21</v>
      </c>
    </row>
    <row r="644" spans="1:51">
      <c r="A644" s="4"/>
      <c r="B644" s="4"/>
      <c r="C644" s="5" t="s">
        <v>580</v>
      </c>
      <c r="D644" s="6">
        <v>636</v>
      </c>
      <c r="E644" s="13" t="s">
        <v>812</v>
      </c>
      <c r="F644" s="8" t="str">
        <f>VLOOKUP(E644,[1]需科室上报名单!$A:$B,2,0)</f>
        <v>727L02</v>
      </c>
      <c r="G644" s="6" t="s">
        <v>104</v>
      </c>
      <c r="H644" s="8" t="str">
        <f>VLOOKUP(F644,[3]需科室上报名单!$B:$D,3,0)</f>
        <v>内科</v>
      </c>
      <c r="I644" s="8" t="str">
        <f>VLOOKUP(F644,[3]需科室上报名单!$B:$F,5,0)</f>
        <v>2020年</v>
      </c>
      <c r="J644" s="31"/>
      <c r="K644" s="93" t="s">
        <v>106</v>
      </c>
      <c r="L644" s="86">
        <v>0</v>
      </c>
      <c r="M644" s="86">
        <v>0</v>
      </c>
      <c r="N644" s="86">
        <v>0</v>
      </c>
      <c r="O644" s="86">
        <v>160</v>
      </c>
      <c r="P644" s="30">
        <v>0</v>
      </c>
      <c r="Q644" s="30">
        <v>0</v>
      </c>
      <c r="R644" s="30">
        <v>2</v>
      </c>
      <c r="S644" s="30">
        <v>0</v>
      </c>
      <c r="T644" s="30">
        <v>0</v>
      </c>
      <c r="U644" s="43">
        <v>40</v>
      </c>
      <c r="V644" s="44">
        <f>VLOOKUP(F644,[9]毕教同事分值收集!B:X,23,0)</f>
        <v>85.7142857142857</v>
      </c>
      <c r="W644" s="44">
        <v>0</v>
      </c>
      <c r="X644" s="44">
        <v>20</v>
      </c>
      <c r="Y644" s="44">
        <v>60</v>
      </c>
      <c r="Z644" s="44">
        <v>60</v>
      </c>
      <c r="AA644" s="53">
        <v>0</v>
      </c>
      <c r="AB644" s="54">
        <f>VLOOKUP(F644,[9]毕教同事分值收集!B:R,17,0)</f>
        <v>0</v>
      </c>
      <c r="AC644" s="54">
        <f>VLOOKUP(F644,[9]毕教同事分值收集!B:T,19,0)</f>
        <v>0</v>
      </c>
      <c r="AD644" s="54">
        <f>VLOOKUP(F644,[9]毕教同事分值收集!B:V,21,0)</f>
        <v>0</v>
      </c>
      <c r="AE644" s="54">
        <f>VLOOKUP(F644,[9]毕教同事分值收集!B:Q,16,0)</f>
        <v>0</v>
      </c>
      <c r="AF644" s="54">
        <f>VLOOKUP(F644,[9]毕教同事分值收集!B:P,15,0)</f>
        <v>0</v>
      </c>
      <c r="AG644" s="54">
        <f>VLOOKUP(F644,[6]毕教同事分值收集!$B:$M,12,0)</f>
        <v>-60</v>
      </c>
      <c r="AH644" s="54">
        <v>0</v>
      </c>
      <c r="AI644" s="54">
        <v>0</v>
      </c>
      <c r="AJ644" s="54">
        <v>0</v>
      </c>
      <c r="AK644" s="54">
        <v>0</v>
      </c>
      <c r="AL644" s="54">
        <v>0</v>
      </c>
      <c r="AM644" s="58">
        <f t="shared" si="60"/>
        <v>365.714285714286</v>
      </c>
      <c r="AN644" s="54" t="str">
        <f>VLOOKUP(H644,'[2]最终 公布版'!$F:$AL,33,0)</f>
        <v>内科</v>
      </c>
      <c r="AO644" s="59">
        <f>SUMPRODUCT(($AN$4:$AN$1113=AN644)*($AM$4:$AM$1113&gt;AM644))+1</f>
        <v>261</v>
      </c>
      <c r="AP644" s="11">
        <f>COUNTIF(AN:AN,AN644)</f>
        <v>268</v>
      </c>
      <c r="AQ644" s="60">
        <f t="shared" si="55"/>
        <v>0.973880597014925</v>
      </c>
      <c r="AR644" s="11">
        <f t="shared" si="56"/>
        <v>0.5</v>
      </c>
      <c r="AS644" s="61">
        <v>1200</v>
      </c>
      <c r="AT644" s="62">
        <f>VLOOKUP(F644,[9]毕教同事分值收集!B:Y,24,0)</f>
        <v>18</v>
      </c>
      <c r="AU644" s="63">
        <f t="shared" si="57"/>
        <v>514.285714285714</v>
      </c>
      <c r="AV644" s="63">
        <f t="shared" si="58"/>
        <v>514</v>
      </c>
      <c r="AW644" s="63">
        <v>0</v>
      </c>
      <c r="AX644" s="63">
        <f t="shared" si="59"/>
        <v>514</v>
      </c>
      <c r="AY644" s="65">
        <v>21</v>
      </c>
    </row>
    <row r="645" spans="1:51">
      <c r="A645" s="4"/>
      <c r="B645" s="4"/>
      <c r="C645" s="5" t="s">
        <v>102</v>
      </c>
      <c r="D645" s="6">
        <v>640</v>
      </c>
      <c r="E645" s="11" t="s">
        <v>813</v>
      </c>
      <c r="F645" s="8" t="str">
        <f>VLOOKUP(E645,[1]需科室上报名单!$A:$B,2,0)</f>
        <v>727L90</v>
      </c>
      <c r="G645" s="6" t="s">
        <v>104</v>
      </c>
      <c r="H645" s="6" t="s">
        <v>552</v>
      </c>
      <c r="I645" s="8" t="str">
        <f>VLOOKUP(F645,[3]需科室上报名单!$B:$F,5,0)</f>
        <v>2021年</v>
      </c>
      <c r="J645" s="29"/>
      <c r="K645" s="6" t="s">
        <v>106</v>
      </c>
      <c r="L645" s="6">
        <v>0</v>
      </c>
      <c r="M645" s="6">
        <v>0</v>
      </c>
      <c r="N645" s="6">
        <v>0</v>
      </c>
      <c r="O645" s="6">
        <v>160</v>
      </c>
      <c r="P645" s="30">
        <v>0</v>
      </c>
      <c r="Q645" s="36">
        <v>0</v>
      </c>
      <c r="R645" s="36">
        <v>0</v>
      </c>
      <c r="S645" s="30">
        <v>0</v>
      </c>
      <c r="T645" s="30">
        <v>0</v>
      </c>
      <c r="U645" s="43">
        <v>0</v>
      </c>
      <c r="V645" s="44">
        <f>VLOOKUP(F645,[9]毕教同事分值收集!B:X,23,0)</f>
        <v>100</v>
      </c>
      <c r="W645" s="44">
        <v>10</v>
      </c>
      <c r="X645" s="44">
        <v>40</v>
      </c>
      <c r="Y645" s="44">
        <v>0</v>
      </c>
      <c r="Z645" s="44">
        <v>0</v>
      </c>
      <c r="AA645" s="53">
        <v>0</v>
      </c>
      <c r="AB645" s="54">
        <f>VLOOKUP(F645,[9]毕教同事分值收集!B:R,17,0)</f>
        <v>100</v>
      </c>
      <c r="AC645" s="54">
        <f>VLOOKUP(F645,[9]毕教同事分值收集!B:T,19,0)</f>
        <v>0</v>
      </c>
      <c r="AD645" s="54">
        <f>VLOOKUP(F645,[9]毕教同事分值收集!B:V,21,0)</f>
        <v>0</v>
      </c>
      <c r="AE645" s="54">
        <f>VLOOKUP(F645,[9]毕教同事分值收集!B:Q,16,0)</f>
        <v>0</v>
      </c>
      <c r="AF645" s="54">
        <f>VLOOKUP(F645,[9]毕教同事分值收集!B:P,15,0)</f>
        <v>0</v>
      </c>
      <c r="AG645" s="54">
        <f>VLOOKUP(F645,[6]毕教同事分值收集!$B:$M,12,0)</f>
        <v>-60</v>
      </c>
      <c r="AH645" s="54">
        <v>0</v>
      </c>
      <c r="AI645" s="54">
        <v>0</v>
      </c>
      <c r="AJ645" s="54">
        <v>0</v>
      </c>
      <c r="AK645" s="54">
        <v>0</v>
      </c>
      <c r="AL645" s="54">
        <v>0</v>
      </c>
      <c r="AM645" s="58">
        <f t="shared" si="60"/>
        <v>350</v>
      </c>
      <c r="AN645" s="54" t="str">
        <f>VLOOKUP(H645,'[2]最终 公布版'!$F:$AL,33,0)</f>
        <v>内科</v>
      </c>
      <c r="AO645" s="59">
        <f>SUMPRODUCT(($AN$4:$AN$1113=AN645)*($AM$4:$AM$1113&gt;AM645))+1</f>
        <v>262</v>
      </c>
      <c r="AP645" s="11">
        <f>COUNTIF(AN:AN,AN645)</f>
        <v>268</v>
      </c>
      <c r="AQ645" s="60">
        <f t="shared" si="55"/>
        <v>0.977611940298508</v>
      </c>
      <c r="AR645" s="11">
        <f t="shared" si="56"/>
        <v>0.5</v>
      </c>
      <c r="AS645" s="61">
        <v>1200</v>
      </c>
      <c r="AT645" s="62">
        <f>VLOOKUP(F645,[9]毕教同事分值收集!B:Y,24,0)</f>
        <v>21</v>
      </c>
      <c r="AU645" s="63">
        <f t="shared" si="57"/>
        <v>600</v>
      </c>
      <c r="AV645" s="63">
        <f t="shared" si="58"/>
        <v>600</v>
      </c>
      <c r="AW645" s="63">
        <v>0</v>
      </c>
      <c r="AX645" s="63">
        <f t="shared" si="59"/>
        <v>600</v>
      </c>
      <c r="AY645" s="65">
        <v>21</v>
      </c>
    </row>
    <row r="646" spans="1:51">
      <c r="A646" s="4"/>
      <c r="B646" s="4"/>
      <c r="C646" s="5" t="s">
        <v>157</v>
      </c>
      <c r="D646" s="6">
        <v>641</v>
      </c>
      <c r="E646" s="20" t="s">
        <v>814</v>
      </c>
      <c r="F646" s="8" t="str">
        <f>VLOOKUP(E646,[1]需科室上报名单!$A:$B,2,0)</f>
        <v>7AO042</v>
      </c>
      <c r="G646" s="6" t="str">
        <f>VLOOKUP(F646,[3]需科室上报名单!$B:$I,8,0)</f>
        <v>规培研究生</v>
      </c>
      <c r="H646" s="8" t="str">
        <f>VLOOKUP(F646,[3]需科室上报名单!$B:$D,3,0)</f>
        <v>内科</v>
      </c>
      <c r="I646" s="8" t="str">
        <f>VLOOKUP(F646,[3]需科室上报名单!$B:$F,5,0)</f>
        <v>2022年</v>
      </c>
      <c r="J646" s="35"/>
      <c r="K646" s="6" t="s">
        <v>106</v>
      </c>
      <c r="L646" s="6">
        <v>0</v>
      </c>
      <c r="M646" s="6">
        <v>0</v>
      </c>
      <c r="N646" s="6">
        <v>0</v>
      </c>
      <c r="O646" s="6">
        <v>160</v>
      </c>
      <c r="P646" s="30">
        <v>0</v>
      </c>
      <c r="Q646" s="48">
        <v>3</v>
      </c>
      <c r="R646" s="48">
        <v>1</v>
      </c>
      <c r="S646" s="30">
        <v>0</v>
      </c>
      <c r="T646" s="30">
        <v>0</v>
      </c>
      <c r="U646" s="43">
        <v>80</v>
      </c>
      <c r="V646" s="44">
        <f>VLOOKUP(F646,[9]毕教同事分值收集!B:X,23,0)</f>
        <v>100</v>
      </c>
      <c r="W646" s="49">
        <v>0</v>
      </c>
      <c r="X646" s="49">
        <v>0</v>
      </c>
      <c r="Y646" s="49">
        <v>0</v>
      </c>
      <c r="Z646" s="49">
        <v>30</v>
      </c>
      <c r="AA646" s="53">
        <v>0</v>
      </c>
      <c r="AB646" s="54">
        <f>VLOOKUP(F646,[9]毕教同事分值收集!B:R,17,0)</f>
        <v>0</v>
      </c>
      <c r="AC646" s="54">
        <f>VLOOKUP(F646,[9]毕教同事分值收集!B:T,19,0)</f>
        <v>0</v>
      </c>
      <c r="AD646" s="54">
        <f>VLOOKUP(F646,[9]毕教同事分值收集!B:V,21,0)</f>
        <v>0</v>
      </c>
      <c r="AE646" s="54">
        <f>VLOOKUP(F646,[9]毕教同事分值收集!B:Q,16,0)</f>
        <v>0</v>
      </c>
      <c r="AF646" s="54">
        <f>VLOOKUP(F646,[9]毕教同事分值收集!B:P,15,0)</f>
        <v>20</v>
      </c>
      <c r="AG646" s="54">
        <f>VLOOKUP(F646,[6]毕教同事分值收集!$B:$M,12,0)</f>
        <v>-60</v>
      </c>
      <c r="AH646" s="54">
        <v>0</v>
      </c>
      <c r="AI646" s="54">
        <v>0</v>
      </c>
      <c r="AJ646" s="54">
        <v>0</v>
      </c>
      <c r="AK646" s="54">
        <v>0</v>
      </c>
      <c r="AL646" s="54">
        <v>0</v>
      </c>
      <c r="AM646" s="58">
        <f t="shared" si="60"/>
        <v>330</v>
      </c>
      <c r="AN646" s="54" t="str">
        <f>VLOOKUP(H646,'[2]最终 公布版'!$F:$AL,33,0)</f>
        <v>内科</v>
      </c>
      <c r="AO646" s="59">
        <f>SUMPRODUCT(($AN$4:$AN$1113=AN646)*($AM$4:$AM$1113&gt;AM646))+1</f>
        <v>263</v>
      </c>
      <c r="AP646" s="11">
        <f>COUNTIF(AN:AN,AN646)</f>
        <v>268</v>
      </c>
      <c r="AQ646" s="60">
        <f t="shared" ref="AQ646:AQ709" si="61">AO646/AP646</f>
        <v>0.98134328358209</v>
      </c>
      <c r="AR646" s="11">
        <f t="shared" ref="AR646:AR709" si="62">IF(AQ646&lt;=10%,1.5,(IF(AQ646&lt;=40%,1.25,IF(AQ646&lt;=60%,1,IF(AQ646&lt;90%,0.75,0.5)))))</f>
        <v>0.5</v>
      </c>
      <c r="AS646" s="61">
        <v>1200</v>
      </c>
      <c r="AT646" s="62">
        <f>VLOOKUP(F646,[9]毕教同事分值收集!B:Y,24,0)</f>
        <v>21</v>
      </c>
      <c r="AU646" s="63">
        <f t="shared" ref="AU646:AU709" si="63">AS646*AR646*(AT646/AY646)</f>
        <v>600</v>
      </c>
      <c r="AV646" s="63">
        <f t="shared" ref="AV646:AV686" si="64">ROUND(AU646,0)</f>
        <v>600</v>
      </c>
      <c r="AW646" s="63">
        <v>0</v>
      </c>
      <c r="AX646" s="63">
        <f t="shared" ref="AX646:AX709" si="65">AV646+AW646</f>
        <v>600</v>
      </c>
      <c r="AY646" s="65">
        <v>21</v>
      </c>
    </row>
    <row r="647" spans="1:51">
      <c r="A647" s="4"/>
      <c r="B647" s="4"/>
      <c r="C647" s="5" t="s">
        <v>646</v>
      </c>
      <c r="D647" s="6">
        <v>645</v>
      </c>
      <c r="E647" s="11" t="s">
        <v>815</v>
      </c>
      <c r="F647" s="8" t="str">
        <f>VLOOKUP(E647,[1]需科室上报名单!$A:$B,2,0)</f>
        <v>7AO224</v>
      </c>
      <c r="G647" s="6" t="str">
        <f>VLOOKUP(F647,[3]需科室上报名单!$B:$I,8,0)</f>
        <v>规培研究生</v>
      </c>
      <c r="H647" s="8" t="str">
        <f>VLOOKUP(F647,[3]需科室上报名单!$B:$D,3,0)</f>
        <v>内科</v>
      </c>
      <c r="I647" s="8" t="str">
        <f>VLOOKUP(F647,[3]需科室上报名单!$B:$F,5,0)</f>
        <v>2022年</v>
      </c>
      <c r="J647" s="31"/>
      <c r="K647" s="6" t="s">
        <v>106</v>
      </c>
      <c r="L647" s="6">
        <v>0</v>
      </c>
      <c r="M647" s="6">
        <v>0</v>
      </c>
      <c r="N647" s="6">
        <v>0</v>
      </c>
      <c r="O647" s="6">
        <v>160</v>
      </c>
      <c r="P647" s="30">
        <v>0</v>
      </c>
      <c r="Q647" s="30">
        <v>1</v>
      </c>
      <c r="R647" s="36">
        <v>0</v>
      </c>
      <c r="S647" s="30">
        <v>1</v>
      </c>
      <c r="T647" s="30">
        <v>0</v>
      </c>
      <c r="U647" s="6">
        <v>45</v>
      </c>
      <c r="V647" s="44">
        <f>VLOOKUP(F647,[9]毕教同事分值收集!B:X,23,0)</f>
        <v>100</v>
      </c>
      <c r="W647" s="44">
        <v>10</v>
      </c>
      <c r="X647" s="44">
        <v>0</v>
      </c>
      <c r="Y647" s="44">
        <v>30</v>
      </c>
      <c r="Z647" s="44">
        <v>0</v>
      </c>
      <c r="AA647" s="53">
        <v>0</v>
      </c>
      <c r="AB647" s="54">
        <f>VLOOKUP(F647,[9]毕教同事分值收集!B:R,17,0)</f>
        <v>0</v>
      </c>
      <c r="AC647" s="54">
        <f>VLOOKUP(F647,[9]毕教同事分值收集!B:T,19,0)</f>
        <v>0</v>
      </c>
      <c r="AD647" s="54">
        <f>VLOOKUP(F647,[9]毕教同事分值收集!B:V,21,0)</f>
        <v>0</v>
      </c>
      <c r="AE647" s="54">
        <f>VLOOKUP(F647,[9]毕教同事分值收集!B:Q,16,0)</f>
        <v>0</v>
      </c>
      <c r="AF647" s="54">
        <f>VLOOKUP(F647,[9]毕教同事分值收集!B:P,15,0)</f>
        <v>0</v>
      </c>
      <c r="AG647" s="54">
        <f>VLOOKUP(F647,[6]毕教同事分值收集!$B:$M,12,0)</f>
        <v>-20</v>
      </c>
      <c r="AH647" s="54">
        <v>0</v>
      </c>
      <c r="AI647" s="54">
        <v>0</v>
      </c>
      <c r="AJ647" s="54">
        <v>0</v>
      </c>
      <c r="AK647" s="54">
        <v>0</v>
      </c>
      <c r="AL647" s="54">
        <v>0</v>
      </c>
      <c r="AM647" s="58">
        <f t="shared" si="60"/>
        <v>325</v>
      </c>
      <c r="AN647" s="54" t="str">
        <f>VLOOKUP(H647,'[2]最终 公布版'!$F:$AL,33,0)</f>
        <v>内科</v>
      </c>
      <c r="AO647" s="59">
        <f>SUMPRODUCT(($AN$4:$AN$1113=AN647)*($AM$4:$AM$1113&gt;AM647))+1</f>
        <v>264</v>
      </c>
      <c r="AP647" s="11">
        <f>COUNTIF(AN:AN,AN647)</f>
        <v>268</v>
      </c>
      <c r="AQ647" s="60">
        <f t="shared" si="61"/>
        <v>0.985074626865672</v>
      </c>
      <c r="AR647" s="11">
        <f t="shared" si="62"/>
        <v>0.5</v>
      </c>
      <c r="AS647" s="61">
        <v>1200</v>
      </c>
      <c r="AT647" s="62">
        <f>VLOOKUP(F647,[9]毕教同事分值收集!B:Y,24,0)</f>
        <v>21</v>
      </c>
      <c r="AU647" s="63">
        <f t="shared" si="63"/>
        <v>600</v>
      </c>
      <c r="AV647" s="63">
        <f t="shared" si="64"/>
        <v>600</v>
      </c>
      <c r="AW647" s="63">
        <v>0</v>
      </c>
      <c r="AX647" s="63">
        <f t="shared" si="65"/>
        <v>600</v>
      </c>
      <c r="AY647" s="65">
        <v>21</v>
      </c>
    </row>
    <row r="648" spans="1:51">
      <c r="A648" s="4"/>
      <c r="B648" s="4"/>
      <c r="C648" s="5" t="s">
        <v>646</v>
      </c>
      <c r="D648" s="6">
        <v>642</v>
      </c>
      <c r="E648" s="11" t="s">
        <v>816</v>
      </c>
      <c r="F648" s="8" t="str">
        <f>VLOOKUP(E648,[1]需科室上报名单!$A:$B,2,0)</f>
        <v>7AO045</v>
      </c>
      <c r="G648" s="6" t="str">
        <f>VLOOKUP(F648,[3]需科室上报名单!$B:$I,8,0)</f>
        <v>规培研究生</v>
      </c>
      <c r="H648" s="8" t="str">
        <f>VLOOKUP(F648,[3]需科室上报名单!$B:$D,3,0)</f>
        <v>内科</v>
      </c>
      <c r="I648" s="8" t="str">
        <f>VLOOKUP(F648,[3]需科室上报名单!$B:$F,5,0)</f>
        <v>2022年</v>
      </c>
      <c r="J648" s="31"/>
      <c r="K648" s="6" t="s">
        <v>106</v>
      </c>
      <c r="L648" s="6">
        <v>0</v>
      </c>
      <c r="M648" s="6">
        <v>0</v>
      </c>
      <c r="N648" s="6">
        <v>0</v>
      </c>
      <c r="O648" s="6">
        <v>160</v>
      </c>
      <c r="P648" s="30">
        <v>0</v>
      </c>
      <c r="Q648" s="30">
        <v>1</v>
      </c>
      <c r="R648" s="30">
        <v>1</v>
      </c>
      <c r="S648" s="30">
        <v>0</v>
      </c>
      <c r="T648" s="30">
        <v>0</v>
      </c>
      <c r="U648" s="6">
        <v>40</v>
      </c>
      <c r="V648" s="44">
        <f>VLOOKUP(F648,[9]毕教同事分值收集!B:X,23,0)</f>
        <v>100</v>
      </c>
      <c r="W648" s="44">
        <v>10</v>
      </c>
      <c r="X648" s="44">
        <v>20</v>
      </c>
      <c r="Y648" s="44">
        <v>30</v>
      </c>
      <c r="Z648" s="44">
        <v>0</v>
      </c>
      <c r="AA648" s="53">
        <v>0</v>
      </c>
      <c r="AB648" s="54">
        <f>VLOOKUP(F648,[9]毕教同事分值收集!B:R,17,0)</f>
        <v>0</v>
      </c>
      <c r="AC648" s="54">
        <f>VLOOKUP(F648,[9]毕教同事分值收集!B:T,19,0)</f>
        <v>0</v>
      </c>
      <c r="AD648" s="54">
        <f>VLOOKUP(F648,[9]毕教同事分值收集!B:V,21,0)</f>
        <v>0</v>
      </c>
      <c r="AE648" s="54">
        <f>VLOOKUP(F648,[9]毕教同事分值收集!B:Q,16,0)</f>
        <v>0</v>
      </c>
      <c r="AF648" s="54">
        <f>VLOOKUP(F648,[9]毕教同事分值收集!B:P,15,0)</f>
        <v>0</v>
      </c>
      <c r="AG648" s="54">
        <f>VLOOKUP(F648,[6]毕教同事分值收集!$B:$M,12,0)</f>
        <v>-60</v>
      </c>
      <c r="AH648" s="54">
        <v>0</v>
      </c>
      <c r="AI648" s="54">
        <v>0</v>
      </c>
      <c r="AJ648" s="54">
        <v>0</v>
      </c>
      <c r="AK648" s="54">
        <v>0</v>
      </c>
      <c r="AL648" s="54">
        <v>0</v>
      </c>
      <c r="AM648" s="58">
        <f t="shared" si="60"/>
        <v>300</v>
      </c>
      <c r="AN648" s="54" t="str">
        <f>VLOOKUP(H648,'[2]最终 公布版'!$F:$AL,33,0)</f>
        <v>内科</v>
      </c>
      <c r="AO648" s="59">
        <f>SUMPRODUCT(($AN$4:$AN$1113=AN648)*($AM$4:$AM$1113&gt;AM648))+1</f>
        <v>265</v>
      </c>
      <c r="AP648" s="11">
        <f>COUNTIF(AN:AN,AN648)</f>
        <v>268</v>
      </c>
      <c r="AQ648" s="60">
        <f t="shared" si="61"/>
        <v>0.988805970149254</v>
      </c>
      <c r="AR648" s="11">
        <f t="shared" si="62"/>
        <v>0.5</v>
      </c>
      <c r="AS648" s="61">
        <v>1200</v>
      </c>
      <c r="AT648" s="62">
        <f>VLOOKUP(F648,[9]毕教同事分值收集!B:Y,24,0)</f>
        <v>21</v>
      </c>
      <c r="AU648" s="63">
        <f t="shared" si="63"/>
        <v>600</v>
      </c>
      <c r="AV648" s="63">
        <f t="shared" si="64"/>
        <v>600</v>
      </c>
      <c r="AW648" s="63">
        <v>0</v>
      </c>
      <c r="AX648" s="63">
        <f t="shared" si="65"/>
        <v>600</v>
      </c>
      <c r="AY648" s="65">
        <v>21</v>
      </c>
    </row>
    <row r="649" spans="1:51">
      <c r="A649" s="4"/>
      <c r="B649" s="4"/>
      <c r="C649" s="5" t="s">
        <v>719</v>
      </c>
      <c r="D649" s="6">
        <v>643</v>
      </c>
      <c r="E649" s="13" t="s">
        <v>817</v>
      </c>
      <c r="F649" s="8" t="str">
        <f>VLOOKUP(E649,[1]需科室上报名单!$A:$B,2,0)</f>
        <v>727L01</v>
      </c>
      <c r="G649" s="6" t="s">
        <v>104</v>
      </c>
      <c r="H649" s="8" t="str">
        <f>VLOOKUP(F649,[3]需科室上报名单!$B:$D,3,0)</f>
        <v>内科</v>
      </c>
      <c r="I649" s="8" t="str">
        <f>VLOOKUP(F649,[3]需科室上报名单!$B:$F,5,0)</f>
        <v>2020年</v>
      </c>
      <c r="J649" s="31"/>
      <c r="K649" s="93" t="s">
        <v>106</v>
      </c>
      <c r="L649" s="86">
        <v>0</v>
      </c>
      <c r="M649" s="86">
        <v>0</v>
      </c>
      <c r="N649" s="86">
        <v>0</v>
      </c>
      <c r="O649" s="86">
        <v>160</v>
      </c>
      <c r="P649" s="30">
        <v>0</v>
      </c>
      <c r="Q649" s="30">
        <v>0</v>
      </c>
      <c r="R649" s="30">
        <v>0</v>
      </c>
      <c r="S649" s="30">
        <v>0</v>
      </c>
      <c r="T649" s="30">
        <v>0</v>
      </c>
      <c r="U649" s="43">
        <v>0</v>
      </c>
      <c r="V649" s="96">
        <f>VLOOKUP(F649,[9]毕教同事分值收集!B:X,23,0)</f>
        <v>100</v>
      </c>
      <c r="W649" s="44">
        <v>0</v>
      </c>
      <c r="X649" s="44">
        <v>0</v>
      </c>
      <c r="Y649" s="44">
        <v>0</v>
      </c>
      <c r="Z649" s="44">
        <v>0</v>
      </c>
      <c r="AA649" s="53">
        <v>0</v>
      </c>
      <c r="AB649" s="54">
        <f>VLOOKUP(F649,[9]毕教同事分值收集!B:R,17,0)</f>
        <v>100</v>
      </c>
      <c r="AC649" s="54">
        <f>VLOOKUP(F649,[9]毕教同事分值收集!B:T,19,0)</f>
        <v>0</v>
      </c>
      <c r="AD649" s="54">
        <f>VLOOKUP(F649,[9]毕教同事分值收集!B:V,21,0)</f>
        <v>0</v>
      </c>
      <c r="AE649" s="54">
        <f>VLOOKUP(F649,[9]毕教同事分值收集!B:Q,16,0)</f>
        <v>0</v>
      </c>
      <c r="AF649" s="54">
        <f>VLOOKUP(F649,[9]毕教同事分值收集!B:P,15,0)</f>
        <v>0</v>
      </c>
      <c r="AG649" s="54">
        <f>VLOOKUP(F649,[6]毕教同事分值收集!$B:$M,12,0)</f>
        <v>-60</v>
      </c>
      <c r="AH649" s="54">
        <v>0</v>
      </c>
      <c r="AI649" s="54">
        <v>0</v>
      </c>
      <c r="AJ649" s="54">
        <v>0</v>
      </c>
      <c r="AK649" s="54">
        <v>0</v>
      </c>
      <c r="AL649" s="54">
        <v>0</v>
      </c>
      <c r="AM649" s="58">
        <f t="shared" si="60"/>
        <v>300</v>
      </c>
      <c r="AN649" s="54" t="str">
        <f>VLOOKUP(H649,'[2]最终 公布版'!$F:$AL,33,0)</f>
        <v>内科</v>
      </c>
      <c r="AO649" s="59">
        <f>SUMPRODUCT(($AN$4:$AN$1113=AN649)*($AM$4:$AM$1113&gt;AM649))+1</f>
        <v>265</v>
      </c>
      <c r="AP649" s="11">
        <f>COUNTIF(AN:AN,AN649)</f>
        <v>268</v>
      </c>
      <c r="AQ649" s="60">
        <f t="shared" si="61"/>
        <v>0.988805970149254</v>
      </c>
      <c r="AR649" s="11">
        <f t="shared" si="62"/>
        <v>0.5</v>
      </c>
      <c r="AS649" s="61">
        <v>1200</v>
      </c>
      <c r="AT649" s="62">
        <f>VLOOKUP(F649,[9]毕教同事分值收集!B:Y,24,0)</f>
        <v>21</v>
      </c>
      <c r="AU649" s="63">
        <f t="shared" si="63"/>
        <v>600</v>
      </c>
      <c r="AV649" s="63">
        <f t="shared" si="64"/>
        <v>600</v>
      </c>
      <c r="AW649" s="63">
        <v>0</v>
      </c>
      <c r="AX649" s="63">
        <f t="shared" si="65"/>
        <v>600</v>
      </c>
      <c r="AY649" s="65">
        <v>21</v>
      </c>
    </row>
    <row r="650" ht="16.5" spans="1:51">
      <c r="A650" s="4"/>
      <c r="B650" s="4"/>
      <c r="C650" s="5" t="s">
        <v>336</v>
      </c>
      <c r="D650" s="6">
        <v>644</v>
      </c>
      <c r="E650" s="106" t="s">
        <v>818</v>
      </c>
      <c r="F650" s="8" t="str">
        <f>VLOOKUP(E650,[1]需科室上报名单!$A:$B,2,0)</f>
        <v>730L63</v>
      </c>
      <c r="G650" s="6" t="s">
        <v>104</v>
      </c>
      <c r="H650" s="8" t="str">
        <f>VLOOKUP(F650,[3]需科室上报名单!$B:$D,3,0)</f>
        <v>内科</v>
      </c>
      <c r="I650" s="8" t="str">
        <f>VLOOKUP(F650,[3]需科室上报名单!$B:$F,5,0)</f>
        <v>2022年</v>
      </c>
      <c r="J650" s="29"/>
      <c r="K650" s="6" t="s">
        <v>106</v>
      </c>
      <c r="L650" s="6">
        <v>0</v>
      </c>
      <c r="M650" s="6">
        <v>0</v>
      </c>
      <c r="N650" s="6">
        <v>0</v>
      </c>
      <c r="O650" s="6">
        <v>160</v>
      </c>
      <c r="P650" s="30">
        <v>0</v>
      </c>
      <c r="Q650" s="30">
        <v>2</v>
      </c>
      <c r="R650" s="30">
        <v>1.5</v>
      </c>
      <c r="S650" s="30">
        <v>0</v>
      </c>
      <c r="T650" s="30">
        <v>0</v>
      </c>
      <c r="U650" s="43">
        <v>70</v>
      </c>
      <c r="V650" s="44">
        <f>VLOOKUP(F650,[9]毕教同事分值收集!B:X,23,0)</f>
        <v>100</v>
      </c>
      <c r="W650" s="44">
        <v>10</v>
      </c>
      <c r="X650" s="44">
        <v>20</v>
      </c>
      <c r="Y650" s="44">
        <v>0</v>
      </c>
      <c r="Z650" s="44">
        <v>0</v>
      </c>
      <c r="AA650" s="53">
        <v>0</v>
      </c>
      <c r="AB650" s="54">
        <f>VLOOKUP(F650,[9]毕教同事分值收集!B:R,17,0)</f>
        <v>0</v>
      </c>
      <c r="AC650" s="54">
        <f>VLOOKUP(F650,[9]毕教同事分值收集!B:T,19,0)</f>
        <v>0</v>
      </c>
      <c r="AD650" s="54">
        <f>VLOOKUP(F650,[9]毕教同事分值收集!B:V,21,0)</f>
        <v>0</v>
      </c>
      <c r="AE650" s="54">
        <f>VLOOKUP(F650,[9]毕教同事分值收集!B:Q,16,0)</f>
        <v>0</v>
      </c>
      <c r="AF650" s="54">
        <f>VLOOKUP(F650,[9]毕教同事分值收集!B:P,15,0)</f>
        <v>0</v>
      </c>
      <c r="AG650" s="54">
        <f>VLOOKUP(F650,[6]毕教同事分值收集!$B:$M,12,0)</f>
        <v>-60</v>
      </c>
      <c r="AH650" s="54">
        <v>0</v>
      </c>
      <c r="AI650" s="54">
        <v>0</v>
      </c>
      <c r="AJ650" s="54">
        <v>0</v>
      </c>
      <c r="AK650" s="54">
        <v>0</v>
      </c>
      <c r="AL650" s="54">
        <v>0</v>
      </c>
      <c r="AM650" s="58">
        <f t="shared" si="60"/>
        <v>300</v>
      </c>
      <c r="AN650" s="54" t="str">
        <f>VLOOKUP(H650,'[2]最终 公布版'!$F:$AL,33,0)</f>
        <v>内科</v>
      </c>
      <c r="AO650" s="59">
        <f>SUMPRODUCT(($AN$4:$AN$1113=AN650)*($AM$4:$AM$1113&gt;AM650))+1</f>
        <v>265</v>
      </c>
      <c r="AP650" s="11">
        <f>COUNTIF(AN:AN,AN650)</f>
        <v>268</v>
      </c>
      <c r="AQ650" s="60">
        <f t="shared" si="61"/>
        <v>0.988805970149254</v>
      </c>
      <c r="AR650" s="11">
        <f t="shared" si="62"/>
        <v>0.5</v>
      </c>
      <c r="AS650" s="61">
        <v>1200</v>
      </c>
      <c r="AT650" s="62">
        <f>VLOOKUP(F650,[9]毕教同事分值收集!B:Y,24,0)</f>
        <v>21</v>
      </c>
      <c r="AU650" s="63">
        <f t="shared" si="63"/>
        <v>600</v>
      </c>
      <c r="AV650" s="63">
        <f t="shared" si="64"/>
        <v>600</v>
      </c>
      <c r="AW650" s="63">
        <v>0</v>
      </c>
      <c r="AX650" s="63">
        <f t="shared" si="65"/>
        <v>600</v>
      </c>
      <c r="AY650" s="65">
        <v>21</v>
      </c>
    </row>
    <row r="651" ht="33" spans="1:51">
      <c r="A651" s="4"/>
      <c r="B651" s="4"/>
      <c r="C651" s="5" t="s">
        <v>207</v>
      </c>
      <c r="D651" s="6">
        <v>646</v>
      </c>
      <c r="E651" s="127" t="s">
        <v>819</v>
      </c>
      <c r="F651" s="8" t="str">
        <f>VLOOKUP(E651,[1]需科室上报名单!$A:$B,2,0)</f>
        <v>732L23</v>
      </c>
      <c r="G651" s="6" t="s">
        <v>104</v>
      </c>
      <c r="H651" s="8" t="str">
        <f>VLOOKUP(F651,[3]需科室上报名单!$B:$D,3,0)</f>
        <v>内科</v>
      </c>
      <c r="I651" s="8" t="str">
        <f>VLOOKUP(F651,[3]需科室上报名单!$B:$F,5,0)</f>
        <v>2022年</v>
      </c>
      <c r="J651" s="31"/>
      <c r="K651" s="6" t="s">
        <v>106</v>
      </c>
      <c r="L651" s="6">
        <v>0</v>
      </c>
      <c r="M651" s="6">
        <v>0</v>
      </c>
      <c r="N651" s="6">
        <v>0</v>
      </c>
      <c r="O651" s="110">
        <v>120</v>
      </c>
      <c r="P651" s="74">
        <v>0</v>
      </c>
      <c r="Q651" s="74">
        <v>0</v>
      </c>
      <c r="R651" s="74">
        <v>2</v>
      </c>
      <c r="S651" s="74">
        <v>0</v>
      </c>
      <c r="T651" s="73">
        <v>0</v>
      </c>
      <c r="U651" s="79">
        <v>40</v>
      </c>
      <c r="V651" s="96">
        <f>VLOOKUP(F651,[9]毕教同事分值收集!B:X,23,0)</f>
        <v>52.3809523809524</v>
      </c>
      <c r="W651" s="80">
        <v>10</v>
      </c>
      <c r="X651" s="80">
        <v>20</v>
      </c>
      <c r="Y651" s="80">
        <v>30</v>
      </c>
      <c r="Z651" s="80">
        <v>30</v>
      </c>
      <c r="AA651" s="13">
        <v>0</v>
      </c>
      <c r="AB651" s="54">
        <f>VLOOKUP(F651,[9]毕教同事分值收集!B:R,17,0)</f>
        <v>0</v>
      </c>
      <c r="AC651" s="54">
        <f>VLOOKUP(F651,[9]毕教同事分值收集!B:T,19,0)</f>
        <v>0</v>
      </c>
      <c r="AD651" s="54">
        <f>VLOOKUP(F651,[9]毕教同事分值收集!B:V,21,0)</f>
        <v>0</v>
      </c>
      <c r="AE651" s="54">
        <f>VLOOKUP(F651,[9]毕教同事分值收集!B:Q,16,0)</f>
        <v>0</v>
      </c>
      <c r="AF651" s="54">
        <f>VLOOKUP(F651,[9]毕教同事分值收集!B:P,15,0)</f>
        <v>0</v>
      </c>
      <c r="AG651" s="54">
        <f>VLOOKUP(F651,[6]毕教同事分值收集!$B:$M,12,0)</f>
        <v>-20</v>
      </c>
      <c r="AH651" s="54">
        <v>0</v>
      </c>
      <c r="AI651" s="54">
        <v>0</v>
      </c>
      <c r="AJ651" s="54">
        <v>0</v>
      </c>
      <c r="AK651" s="54">
        <v>0</v>
      </c>
      <c r="AL651" s="54">
        <v>0</v>
      </c>
      <c r="AM651" s="58">
        <f t="shared" si="60"/>
        <v>282.380952380952</v>
      </c>
      <c r="AN651" s="54" t="str">
        <f>VLOOKUP(H651,'[2]最终 公布版'!$F:$AL,33,0)</f>
        <v>内科</v>
      </c>
      <c r="AO651" s="59">
        <f>SUMPRODUCT(($AN$4:$AN$1113=AN651)*($AM$4:$AM$1113&gt;AM651))+1</f>
        <v>268</v>
      </c>
      <c r="AP651" s="11">
        <f>COUNTIF(AN:AN,AN651)</f>
        <v>268</v>
      </c>
      <c r="AQ651" s="60">
        <f t="shared" si="61"/>
        <v>1</v>
      </c>
      <c r="AR651" s="11">
        <f t="shared" si="62"/>
        <v>0.5</v>
      </c>
      <c r="AS651" s="61">
        <v>1200</v>
      </c>
      <c r="AT651" s="62">
        <f>VLOOKUP(F651,[9]毕教同事分值收集!B:Y,24,0)</f>
        <v>11</v>
      </c>
      <c r="AU651" s="63">
        <f t="shared" si="63"/>
        <v>314.285714285714</v>
      </c>
      <c r="AV651" s="63">
        <f t="shared" si="64"/>
        <v>314</v>
      </c>
      <c r="AW651" s="63">
        <v>0</v>
      </c>
      <c r="AX651" s="63">
        <f t="shared" si="65"/>
        <v>314</v>
      </c>
      <c r="AY651" s="65">
        <v>21</v>
      </c>
    </row>
    <row r="652" spans="1:51">
      <c r="A652" s="4"/>
      <c r="B652" s="4"/>
      <c r="C652" s="5" t="s">
        <v>110</v>
      </c>
      <c r="D652" s="6">
        <v>647</v>
      </c>
      <c r="E652" s="19" t="s">
        <v>820</v>
      </c>
      <c r="F652" s="8" t="str">
        <f>VLOOKUP(E652,[1]需科室上报名单!$A:$B,2,0)</f>
        <v>7AM412</v>
      </c>
      <c r="G652" s="6" t="str">
        <f>VLOOKUP(F652,[3]需科室上报名单!$B:$I,8,0)</f>
        <v>规培研究生</v>
      </c>
      <c r="H652" s="8" t="str">
        <f>VLOOKUP(F652,[3]需科室上报名单!$B:$D,3,0)</f>
        <v>皮肤科</v>
      </c>
      <c r="I652" s="8" t="str">
        <f>VLOOKUP(F652,[3]需科室上报名单!$B:$F,5,0)</f>
        <v>2021年</v>
      </c>
      <c r="J652" s="31"/>
      <c r="K652" s="6" t="s">
        <v>106</v>
      </c>
      <c r="L652" s="6">
        <v>0</v>
      </c>
      <c r="M652" s="6">
        <v>0</v>
      </c>
      <c r="N652" s="6">
        <v>0</v>
      </c>
      <c r="O652" s="6">
        <v>160</v>
      </c>
      <c r="P652" s="30">
        <v>0</v>
      </c>
      <c r="Q652" s="30">
        <v>7</v>
      </c>
      <c r="R652" s="30">
        <v>4</v>
      </c>
      <c r="S652" s="30">
        <v>0</v>
      </c>
      <c r="T652" s="30">
        <v>1</v>
      </c>
      <c r="U652" s="43">
        <v>245</v>
      </c>
      <c r="V652" s="44">
        <f>VLOOKUP(F652,[9]毕教同事分值收集!B:X,23,0)</f>
        <v>100</v>
      </c>
      <c r="W652" s="44">
        <v>0</v>
      </c>
      <c r="X652" s="44">
        <v>0</v>
      </c>
      <c r="Y652" s="44">
        <v>30</v>
      </c>
      <c r="Z652" s="44">
        <v>30</v>
      </c>
      <c r="AA652" s="53">
        <v>0</v>
      </c>
      <c r="AB652" s="54">
        <f>VLOOKUP(F652,[9]毕教同事分值收集!B:R,17,0)</f>
        <v>100</v>
      </c>
      <c r="AC652" s="54">
        <f>VLOOKUP(F652,[9]毕教同事分值收集!B:T,19,0)</f>
        <v>150</v>
      </c>
      <c r="AD652" s="54">
        <f>VLOOKUP(F652,[9]毕教同事分值收集!B:V,21,0)</f>
        <v>100</v>
      </c>
      <c r="AE652" s="54">
        <f>VLOOKUP(F652,[9]毕教同事分值收集!B:Q,16,0)</f>
        <v>0</v>
      </c>
      <c r="AF652" s="54">
        <f>VLOOKUP(F652,[9]毕教同事分值收集!B:P,15,0)</f>
        <v>0</v>
      </c>
      <c r="AG652" s="54">
        <f>VLOOKUP(F652,[6]毕教同事分值收集!$B:$M,12,0)</f>
        <v>-60</v>
      </c>
      <c r="AH652" s="54">
        <v>0</v>
      </c>
      <c r="AI652" s="54">
        <v>0</v>
      </c>
      <c r="AJ652" s="54">
        <v>0</v>
      </c>
      <c r="AK652" s="54">
        <v>0</v>
      </c>
      <c r="AL652" s="54">
        <v>0</v>
      </c>
      <c r="AM652" s="58">
        <f t="shared" si="60"/>
        <v>855</v>
      </c>
      <c r="AN652" s="54" t="str">
        <f>VLOOKUP(H652,'[2]最终 公布版'!$F:$AL,33,0)</f>
        <v>皮肤科</v>
      </c>
      <c r="AO652" s="59">
        <f>SUMPRODUCT(($AN$4:$AN$1113=AN652)*($AM$4:$AM$1113&gt;AM652))+1</f>
        <v>1</v>
      </c>
      <c r="AP652" s="11">
        <f>COUNTIF(AN:AN,AN652)</f>
        <v>17</v>
      </c>
      <c r="AQ652" s="60">
        <f t="shared" si="61"/>
        <v>0.0588235294117647</v>
      </c>
      <c r="AR652" s="11">
        <f t="shared" si="62"/>
        <v>1.5</v>
      </c>
      <c r="AS652" s="61">
        <v>1200</v>
      </c>
      <c r="AT652" s="62">
        <f>VLOOKUP(F652,[9]毕教同事分值收集!B:Y,24,0)</f>
        <v>21</v>
      </c>
      <c r="AU652" s="63">
        <f t="shared" si="63"/>
        <v>1800</v>
      </c>
      <c r="AV652" s="63">
        <f t="shared" si="64"/>
        <v>1800</v>
      </c>
      <c r="AW652" s="63">
        <v>0</v>
      </c>
      <c r="AX652" s="63">
        <f t="shared" si="65"/>
        <v>1800</v>
      </c>
      <c r="AY652" s="65">
        <v>21</v>
      </c>
    </row>
    <row r="653" spans="1:51">
      <c r="A653" s="4"/>
      <c r="B653" s="4"/>
      <c r="C653" s="91" t="s">
        <v>322</v>
      </c>
      <c r="D653" s="6">
        <v>648</v>
      </c>
      <c r="E653" s="11" t="s">
        <v>821</v>
      </c>
      <c r="F653" s="8" t="str">
        <f>VLOOKUP(E653,[1]需科室上报名单!$A:$B,2,0)</f>
        <v>7AM232</v>
      </c>
      <c r="G653" s="6" t="str">
        <f>VLOOKUP(F653,[3]需科室上报名单!$B:$I,8,0)</f>
        <v>规培研究生</v>
      </c>
      <c r="H653" s="11" t="s">
        <v>322</v>
      </c>
      <c r="I653" s="8" t="str">
        <f>VLOOKUP(F653,[3]需科室上报名单!$B:$F,5,0)</f>
        <v>2021年</v>
      </c>
      <c r="J653" s="29"/>
      <c r="K653" s="6" t="s">
        <v>106</v>
      </c>
      <c r="L653" s="6">
        <v>0</v>
      </c>
      <c r="M653" s="6">
        <v>0</v>
      </c>
      <c r="N653" s="6">
        <v>0</v>
      </c>
      <c r="O653" s="6">
        <v>120</v>
      </c>
      <c r="P653" s="30">
        <v>0</v>
      </c>
      <c r="Q653" s="30">
        <v>2</v>
      </c>
      <c r="R653" s="30">
        <v>0</v>
      </c>
      <c r="S653" s="30">
        <v>0</v>
      </c>
      <c r="T653" s="30">
        <v>0</v>
      </c>
      <c r="U653" s="43">
        <f t="shared" ref="U653:U658" si="66">P653*50+Q653*20+R653*20+S653*25+T653*25</f>
        <v>40</v>
      </c>
      <c r="V653" s="44">
        <f>VLOOKUP(F653,[9]毕教同事分值收集!B:X,23,0)</f>
        <v>100</v>
      </c>
      <c r="W653" s="44">
        <v>10</v>
      </c>
      <c r="X653" s="44">
        <v>40</v>
      </c>
      <c r="Y653" s="44">
        <v>30</v>
      </c>
      <c r="Z653" s="44">
        <v>120</v>
      </c>
      <c r="AA653" s="53">
        <v>0</v>
      </c>
      <c r="AB653" s="54">
        <f>VLOOKUP(F653,[9]毕教同事分值收集!B:R,17,0)</f>
        <v>100</v>
      </c>
      <c r="AC653" s="54">
        <f>VLOOKUP(F653,[9]毕教同事分值收集!B:T,19,0)</f>
        <v>150</v>
      </c>
      <c r="AD653" s="54">
        <f>VLOOKUP(F653,[9]毕教同事分值收集!B:V,21,0)</f>
        <v>100</v>
      </c>
      <c r="AE653" s="54">
        <f>VLOOKUP(F653,[9]毕教同事分值收集!B:Q,16,0)</f>
        <v>0</v>
      </c>
      <c r="AF653" s="54">
        <f>VLOOKUP(F653,[9]毕教同事分值收集!B:P,15,0)</f>
        <v>0</v>
      </c>
      <c r="AG653" s="54">
        <f>VLOOKUP(F653,[6]毕教同事分值收集!$B:$M,12,0)</f>
        <v>0</v>
      </c>
      <c r="AH653" s="54">
        <v>0</v>
      </c>
      <c r="AI653" s="54">
        <v>0</v>
      </c>
      <c r="AJ653" s="54">
        <v>0</v>
      </c>
      <c r="AK653" s="54">
        <v>0</v>
      </c>
      <c r="AL653" s="54">
        <v>0</v>
      </c>
      <c r="AM653" s="58">
        <f t="shared" si="60"/>
        <v>810</v>
      </c>
      <c r="AN653" s="54" t="str">
        <f>VLOOKUP(H653,'[2]最终 公布版'!$F:$AL,33,0)</f>
        <v>皮肤科</v>
      </c>
      <c r="AO653" s="59">
        <f>SUMPRODUCT(($AN$4:$AN$1113=AN653)*($AM$4:$AM$1113&gt;AM653))+1</f>
        <v>2</v>
      </c>
      <c r="AP653" s="11">
        <f>COUNTIF(AN:AN,AN653)</f>
        <v>17</v>
      </c>
      <c r="AQ653" s="60">
        <f t="shared" si="61"/>
        <v>0.117647058823529</v>
      </c>
      <c r="AR653" s="11">
        <f t="shared" si="62"/>
        <v>1.25</v>
      </c>
      <c r="AS653" s="61">
        <v>1200</v>
      </c>
      <c r="AT653" s="62">
        <f>VLOOKUP(F653,[9]毕教同事分值收集!B:Y,24,0)</f>
        <v>21</v>
      </c>
      <c r="AU653" s="63">
        <f t="shared" si="63"/>
        <v>1500</v>
      </c>
      <c r="AV653" s="63">
        <f t="shared" si="64"/>
        <v>1500</v>
      </c>
      <c r="AW653" s="63">
        <v>0</v>
      </c>
      <c r="AX653" s="63">
        <f t="shared" si="65"/>
        <v>1500</v>
      </c>
      <c r="AY653" s="65">
        <v>21</v>
      </c>
    </row>
    <row r="654" spans="1:51">
      <c r="A654" s="4"/>
      <c r="B654" s="4"/>
      <c r="C654" s="5" t="s">
        <v>165</v>
      </c>
      <c r="D654" s="6">
        <v>650</v>
      </c>
      <c r="E654" s="15" t="s">
        <v>822</v>
      </c>
      <c r="F654" s="8" t="str">
        <f>VLOOKUP(E654,[1]需科室上报名单!$A:$B,2,0)</f>
        <v>7AK256</v>
      </c>
      <c r="G654" s="6" t="str">
        <f>VLOOKUP(F654,[3]需科室上报名单!$B:$I,8,0)</f>
        <v>规培研究生</v>
      </c>
      <c r="H654" s="21" t="s">
        <v>322</v>
      </c>
      <c r="I654" s="8" t="str">
        <f>VLOOKUP(F654,[3]需科室上报名单!$B:$F,5,0)</f>
        <v>2020年</v>
      </c>
      <c r="J654" s="124"/>
      <c r="K654" s="6" t="s">
        <v>106</v>
      </c>
      <c r="L654" s="6">
        <v>0</v>
      </c>
      <c r="M654" s="6">
        <v>0</v>
      </c>
      <c r="N654" s="36">
        <v>0</v>
      </c>
      <c r="O654" s="6">
        <v>160</v>
      </c>
      <c r="P654" s="30">
        <v>0</v>
      </c>
      <c r="Q654" s="36">
        <v>0</v>
      </c>
      <c r="R654" s="45">
        <v>1</v>
      </c>
      <c r="S654" s="30">
        <v>0</v>
      </c>
      <c r="T654" s="30">
        <v>0</v>
      </c>
      <c r="U654" s="143">
        <v>20</v>
      </c>
      <c r="V654" s="44">
        <f>VLOOKUP(F654,[9]毕教同事分值收集!B:X,23,0)</f>
        <v>100</v>
      </c>
      <c r="W654" s="44">
        <v>0</v>
      </c>
      <c r="X654" s="44">
        <v>40</v>
      </c>
      <c r="Y654" s="44">
        <v>30</v>
      </c>
      <c r="Z654" s="44">
        <v>60</v>
      </c>
      <c r="AA654" s="53">
        <v>0</v>
      </c>
      <c r="AB654" s="54">
        <f>VLOOKUP(F654,[9]毕教同事分值收集!B:R,17,0)</f>
        <v>100</v>
      </c>
      <c r="AC654" s="54">
        <f>VLOOKUP(F654,[9]毕教同事分值收集!B:T,19,0)</f>
        <v>150</v>
      </c>
      <c r="AD654" s="54">
        <f>VLOOKUP(F654,[9]毕教同事分值收集!B:V,21,0)</f>
        <v>100</v>
      </c>
      <c r="AE654" s="54">
        <f>VLOOKUP(F654,[9]毕教同事分值收集!B:Q,16,0)</f>
        <v>0</v>
      </c>
      <c r="AF654" s="54">
        <f>VLOOKUP(F654,[9]毕教同事分值收集!B:P,15,0)</f>
        <v>0</v>
      </c>
      <c r="AG654" s="54">
        <f>VLOOKUP(F654,[6]毕教同事分值收集!$B:$M,12,0)</f>
        <v>0</v>
      </c>
      <c r="AH654" s="54">
        <v>0</v>
      </c>
      <c r="AI654" s="54">
        <v>0</v>
      </c>
      <c r="AJ654" s="54">
        <v>0</v>
      </c>
      <c r="AK654" s="54">
        <v>0</v>
      </c>
      <c r="AL654" s="54">
        <v>0</v>
      </c>
      <c r="AM654" s="58">
        <f t="shared" si="60"/>
        <v>760</v>
      </c>
      <c r="AN654" s="54" t="str">
        <f>VLOOKUP(H654,'[2]最终 公布版'!$F:$AL,33,0)</f>
        <v>皮肤科</v>
      </c>
      <c r="AO654" s="59">
        <f>SUMPRODUCT(($AN$4:$AN$1113=AN654)*($AM$4:$AM$1113&gt;AM654))+1</f>
        <v>3</v>
      </c>
      <c r="AP654" s="11">
        <f>COUNTIF(AN:AN,AN654)</f>
        <v>17</v>
      </c>
      <c r="AQ654" s="60">
        <f t="shared" si="61"/>
        <v>0.176470588235294</v>
      </c>
      <c r="AR654" s="11">
        <f t="shared" si="62"/>
        <v>1.25</v>
      </c>
      <c r="AS654" s="61">
        <v>1200</v>
      </c>
      <c r="AT654" s="62">
        <f>VLOOKUP(F654,[9]毕教同事分值收集!B:Y,24,0)</f>
        <v>21</v>
      </c>
      <c r="AU654" s="63">
        <f t="shared" si="63"/>
        <v>1500</v>
      </c>
      <c r="AV654" s="63">
        <f t="shared" si="64"/>
        <v>1500</v>
      </c>
      <c r="AW654" s="63">
        <v>0</v>
      </c>
      <c r="AX654" s="63">
        <f t="shared" si="65"/>
        <v>1500</v>
      </c>
      <c r="AY654" s="65">
        <v>21</v>
      </c>
    </row>
    <row r="655" spans="1:51">
      <c r="A655" s="4"/>
      <c r="B655" s="4"/>
      <c r="C655" s="91" t="s">
        <v>322</v>
      </c>
      <c r="D655" s="6">
        <v>649</v>
      </c>
      <c r="E655" s="9" t="s">
        <v>823</v>
      </c>
      <c r="F655" s="8">
        <f>VLOOKUP(E655,[1]需科室上报名单!$A:$B,2,0)</f>
        <v>621022</v>
      </c>
      <c r="G655" s="6" t="s">
        <v>104</v>
      </c>
      <c r="H655" s="9" t="s">
        <v>322</v>
      </c>
      <c r="I655" s="8" t="str">
        <f>VLOOKUP(F655,[3]需科室上报名单!$B:$F,5,0)</f>
        <v>2021年</v>
      </c>
      <c r="J655" s="29"/>
      <c r="K655" s="6" t="s">
        <v>106</v>
      </c>
      <c r="L655" s="6">
        <v>0</v>
      </c>
      <c r="M655" s="6">
        <v>0</v>
      </c>
      <c r="N655" s="6">
        <v>0</v>
      </c>
      <c r="O655" s="6">
        <v>120</v>
      </c>
      <c r="P655" s="30">
        <v>0</v>
      </c>
      <c r="Q655" s="30">
        <v>0</v>
      </c>
      <c r="R655" s="30">
        <v>0</v>
      </c>
      <c r="S655" s="30">
        <v>0</v>
      </c>
      <c r="T655" s="30">
        <v>0</v>
      </c>
      <c r="U655" s="43">
        <f t="shared" si="66"/>
        <v>0</v>
      </c>
      <c r="V655" s="44">
        <f>VLOOKUP(F655,[9]毕教同事分值收集!B:X,23,0)</f>
        <v>100</v>
      </c>
      <c r="W655" s="44">
        <v>10</v>
      </c>
      <c r="X655" s="44">
        <v>60</v>
      </c>
      <c r="Y655" s="44">
        <v>30</v>
      </c>
      <c r="Z655" s="44">
        <v>120</v>
      </c>
      <c r="AA655" s="53">
        <v>0</v>
      </c>
      <c r="AB655" s="54">
        <f>VLOOKUP(F655,[9]毕教同事分值收集!B:R,17,0)</f>
        <v>100</v>
      </c>
      <c r="AC655" s="54">
        <f>VLOOKUP(F655,[9]毕教同事分值收集!B:T,19,0)</f>
        <v>150</v>
      </c>
      <c r="AD655" s="54">
        <f>VLOOKUP(F655,[9]毕教同事分值收集!B:V,21,0)</f>
        <v>100</v>
      </c>
      <c r="AE655" s="54">
        <f>VLOOKUP(F655,[9]毕教同事分值收集!B:Q,16,0)</f>
        <v>0</v>
      </c>
      <c r="AF655" s="54">
        <f>VLOOKUP(F655,[9]毕教同事分值收集!B:P,15,0)</f>
        <v>0</v>
      </c>
      <c r="AG655" s="54">
        <f>VLOOKUP(F655,[6]毕教同事分值收集!$B:$M,12,0)</f>
        <v>-60</v>
      </c>
      <c r="AH655" s="54">
        <v>0</v>
      </c>
      <c r="AI655" s="54">
        <v>0</v>
      </c>
      <c r="AJ655" s="54">
        <v>0</v>
      </c>
      <c r="AK655" s="54">
        <v>0</v>
      </c>
      <c r="AL655" s="54">
        <v>0</v>
      </c>
      <c r="AM655" s="58">
        <f t="shared" si="60"/>
        <v>730</v>
      </c>
      <c r="AN655" s="54" t="str">
        <f>VLOOKUP(H655,'[2]最终 公布版'!$F:$AL,33,0)</f>
        <v>皮肤科</v>
      </c>
      <c r="AO655" s="59">
        <f>SUMPRODUCT(($AN$4:$AN$1113=AN655)*($AM$4:$AM$1113&gt;AM655))+1</f>
        <v>4</v>
      </c>
      <c r="AP655" s="11">
        <f>COUNTIF(AN:AN,AN655)</f>
        <v>17</v>
      </c>
      <c r="AQ655" s="60">
        <f t="shared" si="61"/>
        <v>0.235294117647059</v>
      </c>
      <c r="AR655" s="11">
        <f t="shared" si="62"/>
        <v>1.25</v>
      </c>
      <c r="AS655" s="61">
        <v>1200</v>
      </c>
      <c r="AT655" s="62">
        <f>VLOOKUP(F655,[9]毕教同事分值收集!B:Y,24,0)</f>
        <v>21</v>
      </c>
      <c r="AU655" s="63">
        <f t="shared" si="63"/>
        <v>1500</v>
      </c>
      <c r="AV655" s="63">
        <f t="shared" si="64"/>
        <v>1500</v>
      </c>
      <c r="AW655" s="63">
        <v>0</v>
      </c>
      <c r="AX655" s="63">
        <f t="shared" si="65"/>
        <v>1500</v>
      </c>
      <c r="AY655" s="65">
        <v>21</v>
      </c>
    </row>
    <row r="656" ht="16.5" spans="1:51">
      <c r="A656" s="4"/>
      <c r="B656" s="4"/>
      <c r="C656" s="5" t="s">
        <v>340</v>
      </c>
      <c r="D656" s="6">
        <v>652</v>
      </c>
      <c r="E656" s="107" t="s">
        <v>824</v>
      </c>
      <c r="F656" s="8">
        <f>VLOOKUP(E656,[1]需科室上报名单!$A:$B,2,0)</f>
        <v>620014</v>
      </c>
      <c r="G656" s="6" t="s">
        <v>104</v>
      </c>
      <c r="H656" s="8" t="str">
        <f>VLOOKUP(F656,[3]需科室上报名单!$B:$D,3,0)</f>
        <v>皮肤科</v>
      </c>
      <c r="I656" s="8" t="str">
        <f>VLOOKUP(F656,[3]需科室上报名单!$B:$F,5,0)</f>
        <v>2020年</v>
      </c>
      <c r="J656" s="31"/>
      <c r="K656" s="111" t="s">
        <v>106</v>
      </c>
      <c r="L656" s="113">
        <v>0</v>
      </c>
      <c r="M656" s="113">
        <v>0</v>
      </c>
      <c r="N656" s="113">
        <v>0</v>
      </c>
      <c r="O656" s="113">
        <v>160</v>
      </c>
      <c r="P656" s="114">
        <v>0</v>
      </c>
      <c r="Q656" s="114">
        <v>0</v>
      </c>
      <c r="R656" s="114">
        <v>0</v>
      </c>
      <c r="S656" s="114">
        <v>0</v>
      </c>
      <c r="T656" s="114">
        <v>0</v>
      </c>
      <c r="U656" s="115">
        <v>0</v>
      </c>
      <c r="V656" s="44">
        <f>VLOOKUP(F656,[9]毕教同事分值收集!B:X,23,0)</f>
        <v>100</v>
      </c>
      <c r="W656" s="116">
        <v>10</v>
      </c>
      <c r="X656" s="116">
        <v>20</v>
      </c>
      <c r="Y656" s="117">
        <v>30</v>
      </c>
      <c r="Z656" s="116">
        <v>30</v>
      </c>
      <c r="AA656" s="118">
        <v>0</v>
      </c>
      <c r="AB656" s="54">
        <f>VLOOKUP(F656,[9]毕教同事分值收集!B:R,17,0)</f>
        <v>100</v>
      </c>
      <c r="AC656" s="54">
        <f>VLOOKUP(F656,[9]毕教同事分值收集!B:T,19,0)</f>
        <v>150</v>
      </c>
      <c r="AD656" s="54">
        <f>VLOOKUP(F656,[9]毕教同事分值收集!B:V,21,0)</f>
        <v>100</v>
      </c>
      <c r="AE656" s="54">
        <f>VLOOKUP(F656,[9]毕教同事分值收集!B:Q,16,0)</f>
        <v>0</v>
      </c>
      <c r="AF656" s="54">
        <f>VLOOKUP(F656,[9]毕教同事分值收集!B:P,15,0)</f>
        <v>0</v>
      </c>
      <c r="AG656" s="54">
        <f>VLOOKUP(F656,[6]毕教同事分值收集!$B:$M,12,0)</f>
        <v>0</v>
      </c>
      <c r="AH656" s="54">
        <v>0</v>
      </c>
      <c r="AI656" s="54">
        <v>0</v>
      </c>
      <c r="AJ656" s="54">
        <v>0</v>
      </c>
      <c r="AK656" s="54">
        <v>0</v>
      </c>
      <c r="AL656" s="54">
        <v>0</v>
      </c>
      <c r="AM656" s="58">
        <f t="shared" si="60"/>
        <v>700</v>
      </c>
      <c r="AN656" s="54" t="str">
        <f>VLOOKUP(H656,'[2]最终 公布版'!$F:$AL,33,0)</f>
        <v>皮肤科</v>
      </c>
      <c r="AO656" s="59">
        <f>SUMPRODUCT(($AN$4:$AN$1113=AN656)*($AM$4:$AM$1113&gt;AM656))+1</f>
        <v>5</v>
      </c>
      <c r="AP656" s="11">
        <f>COUNTIF(AN:AN,AN656)</f>
        <v>17</v>
      </c>
      <c r="AQ656" s="60">
        <f t="shared" si="61"/>
        <v>0.294117647058824</v>
      </c>
      <c r="AR656" s="11">
        <f t="shared" si="62"/>
        <v>1.25</v>
      </c>
      <c r="AS656" s="61">
        <v>1200</v>
      </c>
      <c r="AT656" s="62">
        <f>VLOOKUP(F656,[9]毕教同事分值收集!B:Y,24,0)</f>
        <v>21</v>
      </c>
      <c r="AU656" s="63">
        <f t="shared" si="63"/>
        <v>1500</v>
      </c>
      <c r="AV656" s="63">
        <f t="shared" si="64"/>
        <v>1500</v>
      </c>
      <c r="AW656" s="63">
        <v>0</v>
      </c>
      <c r="AX656" s="63">
        <f t="shared" si="65"/>
        <v>1500</v>
      </c>
      <c r="AY656" s="65">
        <v>21</v>
      </c>
    </row>
    <row r="657" spans="1:51">
      <c r="A657" s="4"/>
      <c r="B657" s="4"/>
      <c r="C657" s="5" t="s">
        <v>110</v>
      </c>
      <c r="D657" s="6">
        <v>653</v>
      </c>
      <c r="E657" s="19" t="s">
        <v>825</v>
      </c>
      <c r="F657" s="8" t="str">
        <f>VLOOKUP(E657,[1]需科室上报名单!$A:$B,2,0)</f>
        <v>7AO278</v>
      </c>
      <c r="G657" s="6" t="str">
        <f>VLOOKUP(F657,[3]需科室上报名单!$B:$I,8,0)</f>
        <v>规培研究生</v>
      </c>
      <c r="H657" s="8" t="str">
        <f>VLOOKUP(F657,[3]需科室上报名单!$B:$D,3,0)</f>
        <v>皮肤科</v>
      </c>
      <c r="I657" s="8" t="str">
        <f>VLOOKUP(F657,[3]需科室上报名单!$B:$F,5,0)</f>
        <v>2022年</v>
      </c>
      <c r="J657" s="31"/>
      <c r="K657" s="6" t="s">
        <v>106</v>
      </c>
      <c r="L657" s="6">
        <v>0</v>
      </c>
      <c r="M657" s="6">
        <v>0</v>
      </c>
      <c r="N657" s="6">
        <v>0</v>
      </c>
      <c r="O657" s="6">
        <v>160</v>
      </c>
      <c r="P657" s="30">
        <v>0</v>
      </c>
      <c r="Q657" s="45">
        <v>6</v>
      </c>
      <c r="R657" s="45">
        <v>6</v>
      </c>
      <c r="S657" s="45">
        <v>1</v>
      </c>
      <c r="T657" s="30">
        <v>0</v>
      </c>
      <c r="U657" s="43">
        <v>265</v>
      </c>
      <c r="V657" s="44">
        <f>VLOOKUP(F657,[9]毕教同事分值收集!B:X,23,0)</f>
        <v>100</v>
      </c>
      <c r="W657" s="44">
        <v>10</v>
      </c>
      <c r="X657" s="44">
        <v>40</v>
      </c>
      <c r="Y657" s="44">
        <v>60</v>
      </c>
      <c r="Z657" s="44">
        <v>30</v>
      </c>
      <c r="AA657" s="53">
        <v>20</v>
      </c>
      <c r="AB657" s="54">
        <f>VLOOKUP(F657,[9]毕教同事分值收集!B:R,17,0)</f>
        <v>0</v>
      </c>
      <c r="AC657" s="54">
        <f>VLOOKUP(F657,[9]毕教同事分值收集!B:T,19,0)</f>
        <v>0</v>
      </c>
      <c r="AD657" s="54">
        <f>VLOOKUP(F657,[9]毕教同事分值收集!B:V,21,0)</f>
        <v>0</v>
      </c>
      <c r="AE657" s="54">
        <f>VLOOKUP(F657,[9]毕教同事分值收集!B:Q,16,0)</f>
        <v>0</v>
      </c>
      <c r="AF657" s="54">
        <f>VLOOKUP(F657,[9]毕教同事分值收集!B:P,15,0)</f>
        <v>0</v>
      </c>
      <c r="AG657" s="54">
        <f>VLOOKUP(F657,[6]毕教同事分值收集!$B:$M,12,0)</f>
        <v>0</v>
      </c>
      <c r="AH657" s="54">
        <v>0</v>
      </c>
      <c r="AI657" s="54">
        <v>0</v>
      </c>
      <c r="AJ657" s="54">
        <v>0</v>
      </c>
      <c r="AK657" s="54">
        <v>0</v>
      </c>
      <c r="AL657" s="54">
        <v>0</v>
      </c>
      <c r="AM657" s="58">
        <f t="shared" si="60"/>
        <v>685</v>
      </c>
      <c r="AN657" s="54" t="str">
        <f>VLOOKUP(H657,'[2]最终 公布版'!$F:$AL,33,0)</f>
        <v>皮肤科</v>
      </c>
      <c r="AO657" s="59">
        <f>SUMPRODUCT(($AN$4:$AN$1113=AN657)*($AM$4:$AM$1113&gt;AM657))+1</f>
        <v>6</v>
      </c>
      <c r="AP657" s="11">
        <f>COUNTIF(AN:AN,AN657)</f>
        <v>17</v>
      </c>
      <c r="AQ657" s="60">
        <f t="shared" si="61"/>
        <v>0.352941176470588</v>
      </c>
      <c r="AR657" s="11">
        <f t="shared" si="62"/>
        <v>1.25</v>
      </c>
      <c r="AS657" s="61">
        <v>1200</v>
      </c>
      <c r="AT657" s="62">
        <f>VLOOKUP(F657,[9]毕教同事分值收集!B:Y,24,0)</f>
        <v>21</v>
      </c>
      <c r="AU657" s="63">
        <f t="shared" si="63"/>
        <v>1500</v>
      </c>
      <c r="AV657" s="63">
        <f t="shared" si="64"/>
        <v>1500</v>
      </c>
      <c r="AW657" s="63">
        <v>0</v>
      </c>
      <c r="AX657" s="63">
        <f t="shared" si="65"/>
        <v>1500</v>
      </c>
      <c r="AY657" s="65">
        <v>21</v>
      </c>
    </row>
    <row r="658" spans="1:51">
      <c r="A658" s="4"/>
      <c r="B658" s="4"/>
      <c r="C658" s="91" t="s">
        <v>322</v>
      </c>
      <c r="D658" s="6">
        <v>651</v>
      </c>
      <c r="E658" s="11" t="s">
        <v>826</v>
      </c>
      <c r="F658" s="8" t="str">
        <f>VLOOKUP(E658,[1]需科室上报名单!$A:$B,2,0)</f>
        <v>7AM233</v>
      </c>
      <c r="G658" s="6" t="str">
        <f>VLOOKUP(F658,[3]需科室上报名单!$B:$I,8,0)</f>
        <v>规培研究生</v>
      </c>
      <c r="H658" s="11" t="s">
        <v>322</v>
      </c>
      <c r="I658" s="8" t="str">
        <f>VLOOKUP(F658,[3]需科室上报名单!$B:$F,5,0)</f>
        <v>2021年</v>
      </c>
      <c r="J658" s="29"/>
      <c r="K658" s="6" t="s">
        <v>106</v>
      </c>
      <c r="L658" s="6">
        <v>0</v>
      </c>
      <c r="M658" s="6">
        <v>0</v>
      </c>
      <c r="N658" s="6">
        <v>0</v>
      </c>
      <c r="O658" s="6">
        <v>120</v>
      </c>
      <c r="P658" s="30">
        <v>0</v>
      </c>
      <c r="Q658" s="30">
        <v>2</v>
      </c>
      <c r="R658" s="30">
        <v>0</v>
      </c>
      <c r="S658" s="30">
        <v>1</v>
      </c>
      <c r="T658" s="30">
        <v>0</v>
      </c>
      <c r="U658" s="43">
        <f t="shared" si="66"/>
        <v>65</v>
      </c>
      <c r="V658" s="44">
        <f>VLOOKUP(F658,[9]毕教同事分值收集!B:X,23,0)</f>
        <v>100</v>
      </c>
      <c r="W658" s="44">
        <v>10</v>
      </c>
      <c r="X658" s="44">
        <v>40</v>
      </c>
      <c r="Y658" s="44">
        <v>0</v>
      </c>
      <c r="Z658" s="44">
        <v>30</v>
      </c>
      <c r="AA658" s="53">
        <v>0</v>
      </c>
      <c r="AB658" s="54">
        <f>VLOOKUP(F658,[9]毕教同事分值收集!B:R,17,0)</f>
        <v>100</v>
      </c>
      <c r="AC658" s="54">
        <f>VLOOKUP(F658,[9]毕教同事分值收集!B:T,19,0)</f>
        <v>150</v>
      </c>
      <c r="AD658" s="54">
        <f>VLOOKUP(F658,[9]毕教同事分值收集!B:V,21,0)</f>
        <v>100</v>
      </c>
      <c r="AE658" s="54">
        <f>VLOOKUP(F658,[9]毕教同事分值收集!B:Q,16,0)</f>
        <v>0</v>
      </c>
      <c r="AF658" s="54">
        <f>VLOOKUP(F658,[9]毕教同事分值收集!B:P,15,0)</f>
        <v>0</v>
      </c>
      <c r="AG658" s="54">
        <f>VLOOKUP(F658,[6]毕教同事分值收集!$B:$M,12,0)</f>
        <v>-40</v>
      </c>
      <c r="AH658" s="54">
        <v>0</v>
      </c>
      <c r="AI658" s="54">
        <v>0</v>
      </c>
      <c r="AJ658" s="54">
        <v>0</v>
      </c>
      <c r="AK658" s="54">
        <v>0</v>
      </c>
      <c r="AL658" s="54">
        <v>0</v>
      </c>
      <c r="AM658" s="58">
        <f t="shared" si="60"/>
        <v>675</v>
      </c>
      <c r="AN658" s="54" t="str">
        <f>VLOOKUP(H658,'[2]最终 公布版'!$F:$AL,33,0)</f>
        <v>皮肤科</v>
      </c>
      <c r="AO658" s="59">
        <f>SUMPRODUCT(($AN$4:$AN$1113=AN658)*($AM$4:$AM$1113&gt;AM658))+1</f>
        <v>7</v>
      </c>
      <c r="AP658" s="11">
        <f>COUNTIF(AN:AN,AN658)</f>
        <v>17</v>
      </c>
      <c r="AQ658" s="60">
        <f t="shared" si="61"/>
        <v>0.411764705882353</v>
      </c>
      <c r="AR658" s="11">
        <f t="shared" si="62"/>
        <v>1</v>
      </c>
      <c r="AS658" s="61">
        <v>1200</v>
      </c>
      <c r="AT658" s="62">
        <f>VLOOKUP(F658,[9]毕教同事分值收集!B:Y,24,0)</f>
        <v>21</v>
      </c>
      <c r="AU658" s="63">
        <f t="shared" si="63"/>
        <v>1200</v>
      </c>
      <c r="AV658" s="63">
        <f t="shared" si="64"/>
        <v>1200</v>
      </c>
      <c r="AW658" s="63">
        <v>0</v>
      </c>
      <c r="AX658" s="63">
        <f t="shared" si="65"/>
        <v>1200</v>
      </c>
      <c r="AY658" s="65">
        <v>21</v>
      </c>
    </row>
    <row r="659" ht="16.5" spans="1:51">
      <c r="A659" s="4"/>
      <c r="B659" s="4"/>
      <c r="C659" s="5" t="s">
        <v>340</v>
      </c>
      <c r="D659" s="6">
        <v>654</v>
      </c>
      <c r="E659" s="107" t="s">
        <v>827</v>
      </c>
      <c r="F659" s="8" t="str">
        <f>VLOOKUP(E659,[1]需科室上报名单!$A:$B,2,0)</f>
        <v>7AK255</v>
      </c>
      <c r="G659" s="6" t="str">
        <f>VLOOKUP(F659,[3]需科室上报名单!$B:$I,8,0)</f>
        <v>规培研究生</v>
      </c>
      <c r="H659" s="8" t="str">
        <f>VLOOKUP(F659,[3]需科室上报名单!$B:$D,3,0)</f>
        <v>皮肤科</v>
      </c>
      <c r="I659" s="8" t="str">
        <f>VLOOKUP(F659,[3]需科室上报名单!$B:$F,5,0)</f>
        <v>2020年</v>
      </c>
      <c r="J659" s="31"/>
      <c r="K659" s="111" t="s">
        <v>106</v>
      </c>
      <c r="L659" s="113">
        <v>0</v>
      </c>
      <c r="M659" s="113">
        <v>0</v>
      </c>
      <c r="N659" s="113">
        <v>0</v>
      </c>
      <c r="O659" s="113">
        <v>160</v>
      </c>
      <c r="P659" s="114">
        <v>0</v>
      </c>
      <c r="Q659" s="114">
        <v>0</v>
      </c>
      <c r="R659" s="114">
        <v>0</v>
      </c>
      <c r="S659" s="114">
        <v>0</v>
      </c>
      <c r="T659" s="114">
        <v>0</v>
      </c>
      <c r="U659" s="115">
        <v>0</v>
      </c>
      <c r="V659" s="44">
        <f>VLOOKUP(F659,[9]毕教同事分值收集!B:X,23,0)</f>
        <v>100</v>
      </c>
      <c r="W659" s="116">
        <v>10</v>
      </c>
      <c r="X659" s="116">
        <v>20</v>
      </c>
      <c r="Y659" s="117">
        <v>30</v>
      </c>
      <c r="Z659" s="116">
        <v>0</v>
      </c>
      <c r="AA659" s="118">
        <v>0</v>
      </c>
      <c r="AB659" s="54">
        <f>VLOOKUP(F659,[9]毕教同事分值收集!B:R,17,0)</f>
        <v>100</v>
      </c>
      <c r="AC659" s="54">
        <f>VLOOKUP(F659,[9]毕教同事分值收集!B:T,19,0)</f>
        <v>150</v>
      </c>
      <c r="AD659" s="54">
        <f>VLOOKUP(F659,[9]毕教同事分值收集!B:V,21,0)</f>
        <v>100</v>
      </c>
      <c r="AE659" s="54">
        <f>VLOOKUP(F659,[9]毕教同事分值收集!B:Q,16,0)</f>
        <v>0</v>
      </c>
      <c r="AF659" s="54">
        <f>VLOOKUP(F659,[9]毕教同事分值收集!B:P,15,0)</f>
        <v>0</v>
      </c>
      <c r="AG659" s="54">
        <f>VLOOKUP(F659,[6]毕教同事分值收集!$B:$M,12,0)</f>
        <v>0</v>
      </c>
      <c r="AH659" s="54">
        <v>0</v>
      </c>
      <c r="AI659" s="54">
        <v>0</v>
      </c>
      <c r="AJ659" s="54">
        <v>0</v>
      </c>
      <c r="AK659" s="54">
        <v>0</v>
      </c>
      <c r="AL659" s="54">
        <v>0</v>
      </c>
      <c r="AM659" s="58">
        <f t="shared" si="60"/>
        <v>670</v>
      </c>
      <c r="AN659" s="54" t="str">
        <f>VLOOKUP(H659,'[2]最终 公布版'!$F:$AL,33,0)</f>
        <v>皮肤科</v>
      </c>
      <c r="AO659" s="59">
        <f>SUMPRODUCT(($AN$4:$AN$1113=AN659)*($AM$4:$AM$1113&gt;AM659))+1</f>
        <v>8</v>
      </c>
      <c r="AP659" s="11">
        <f>COUNTIF(AN:AN,AN659)</f>
        <v>17</v>
      </c>
      <c r="AQ659" s="60">
        <f t="shared" si="61"/>
        <v>0.470588235294118</v>
      </c>
      <c r="AR659" s="11">
        <f t="shared" si="62"/>
        <v>1</v>
      </c>
      <c r="AS659" s="61">
        <v>1200</v>
      </c>
      <c r="AT659" s="62">
        <f>VLOOKUP(F659,[9]毕教同事分值收集!B:Y,24,0)</f>
        <v>21</v>
      </c>
      <c r="AU659" s="63">
        <f t="shared" si="63"/>
        <v>1200</v>
      </c>
      <c r="AV659" s="63">
        <f t="shared" si="64"/>
        <v>1200</v>
      </c>
      <c r="AW659" s="63">
        <v>0</v>
      </c>
      <c r="AX659" s="63">
        <f t="shared" si="65"/>
        <v>1200</v>
      </c>
      <c r="AY659" s="65">
        <v>21</v>
      </c>
    </row>
    <row r="660" spans="1:51">
      <c r="A660" s="4"/>
      <c r="B660" s="4"/>
      <c r="C660" s="5" t="s">
        <v>110</v>
      </c>
      <c r="D660" s="6">
        <v>655</v>
      </c>
      <c r="E660" s="19" t="s">
        <v>828</v>
      </c>
      <c r="F660" s="8" t="str">
        <f>VLOOKUP(E660,[1]需科室上报名单!$A:$B,2,0)</f>
        <v>7AO279</v>
      </c>
      <c r="G660" s="6" t="str">
        <f>VLOOKUP(F660,[3]需科室上报名单!$B:$I,8,0)</f>
        <v>规培研究生</v>
      </c>
      <c r="H660" s="8" t="str">
        <f>VLOOKUP(F660,[3]需科室上报名单!$B:$D,3,0)</f>
        <v>皮肤科</v>
      </c>
      <c r="I660" s="8" t="str">
        <f>VLOOKUP(F660,[3]需科室上报名单!$B:$F,5,0)</f>
        <v>2022年</v>
      </c>
      <c r="J660" s="31"/>
      <c r="K660" s="6" t="s">
        <v>106</v>
      </c>
      <c r="L660" s="6">
        <v>0</v>
      </c>
      <c r="M660" s="6">
        <v>0</v>
      </c>
      <c r="N660" s="6">
        <v>0</v>
      </c>
      <c r="O660" s="6">
        <v>160</v>
      </c>
      <c r="P660" s="30">
        <v>0</v>
      </c>
      <c r="Q660" s="45">
        <v>8</v>
      </c>
      <c r="R660" s="45">
        <v>4</v>
      </c>
      <c r="S660" s="30">
        <v>0</v>
      </c>
      <c r="T660" s="30">
        <v>0</v>
      </c>
      <c r="U660" s="43">
        <v>240</v>
      </c>
      <c r="V660" s="44">
        <f>VLOOKUP(F660,[9]毕教同事分值收集!B:X,23,0)</f>
        <v>100</v>
      </c>
      <c r="W660" s="44">
        <v>10</v>
      </c>
      <c r="X660" s="44">
        <v>40</v>
      </c>
      <c r="Y660" s="44">
        <v>60</v>
      </c>
      <c r="Z660" s="44">
        <v>30</v>
      </c>
      <c r="AA660" s="53">
        <v>20</v>
      </c>
      <c r="AB660" s="54">
        <f>VLOOKUP(F660,[9]毕教同事分值收集!B:R,17,0)</f>
        <v>0</v>
      </c>
      <c r="AC660" s="54">
        <f>VLOOKUP(F660,[9]毕教同事分值收集!B:T,19,0)</f>
        <v>0</v>
      </c>
      <c r="AD660" s="54">
        <f>VLOOKUP(F660,[9]毕教同事分值收集!B:V,21,0)</f>
        <v>0</v>
      </c>
      <c r="AE660" s="54">
        <f>VLOOKUP(F660,[9]毕教同事分值收集!B:Q,16,0)</f>
        <v>0</v>
      </c>
      <c r="AF660" s="54">
        <f>VLOOKUP(F660,[9]毕教同事分值收集!B:P,15,0)</f>
        <v>0</v>
      </c>
      <c r="AG660" s="54">
        <f>VLOOKUP(F660,[6]毕教同事分值收集!$B:$M,12,0)</f>
        <v>-60</v>
      </c>
      <c r="AH660" s="54">
        <v>0</v>
      </c>
      <c r="AI660" s="54">
        <v>0</v>
      </c>
      <c r="AJ660" s="54">
        <v>0</v>
      </c>
      <c r="AK660" s="54">
        <v>0</v>
      </c>
      <c r="AL660" s="54">
        <v>0</v>
      </c>
      <c r="AM660" s="58">
        <f t="shared" si="60"/>
        <v>600</v>
      </c>
      <c r="AN660" s="54" t="str">
        <f>VLOOKUP(H660,'[2]最终 公布版'!$F:$AL,33,0)</f>
        <v>皮肤科</v>
      </c>
      <c r="AO660" s="59">
        <f>SUMPRODUCT(($AN$4:$AN$1113=AN660)*($AM$4:$AM$1113&gt;AM660))+1</f>
        <v>9</v>
      </c>
      <c r="AP660" s="11">
        <f>COUNTIF(AN:AN,AN660)</f>
        <v>17</v>
      </c>
      <c r="AQ660" s="60">
        <f t="shared" si="61"/>
        <v>0.529411764705882</v>
      </c>
      <c r="AR660" s="11">
        <f t="shared" si="62"/>
        <v>1</v>
      </c>
      <c r="AS660" s="61">
        <v>1200</v>
      </c>
      <c r="AT660" s="62">
        <f>VLOOKUP(F660,[9]毕教同事分值收集!B:Y,24,0)</f>
        <v>21</v>
      </c>
      <c r="AU660" s="63">
        <f t="shared" si="63"/>
        <v>1200</v>
      </c>
      <c r="AV660" s="63">
        <f t="shared" si="64"/>
        <v>1200</v>
      </c>
      <c r="AW660" s="63">
        <v>0</v>
      </c>
      <c r="AX660" s="63">
        <f t="shared" si="65"/>
        <v>1200</v>
      </c>
      <c r="AY660" s="65">
        <v>21</v>
      </c>
    </row>
    <row r="661" spans="1:51">
      <c r="A661" s="4"/>
      <c r="B661" s="4"/>
      <c r="C661" s="91" t="s">
        <v>322</v>
      </c>
      <c r="D661" s="6">
        <v>656</v>
      </c>
      <c r="E661" s="9" t="s">
        <v>829</v>
      </c>
      <c r="F661" s="8" t="str">
        <f>VLOOKUP(E661,[1]需科室上报名单!$A:$B,2,0)</f>
        <v>729L19</v>
      </c>
      <c r="G661" s="6" t="s">
        <v>104</v>
      </c>
      <c r="H661" s="9" t="s">
        <v>322</v>
      </c>
      <c r="I661" s="8" t="str">
        <f>VLOOKUP(F661,[3]需科室上报名单!$B:$F,5,0)</f>
        <v>2021年</v>
      </c>
      <c r="J661" s="29"/>
      <c r="K661" s="6" t="s">
        <v>106</v>
      </c>
      <c r="L661" s="6">
        <v>0</v>
      </c>
      <c r="M661" s="6">
        <v>0</v>
      </c>
      <c r="N661" s="6">
        <v>0</v>
      </c>
      <c r="O661" s="6">
        <v>120</v>
      </c>
      <c r="P661" s="30">
        <v>0</v>
      </c>
      <c r="Q661" s="30">
        <v>2</v>
      </c>
      <c r="R661" s="30">
        <v>0</v>
      </c>
      <c r="S661" s="30">
        <v>0</v>
      </c>
      <c r="T661" s="30">
        <v>0</v>
      </c>
      <c r="U661" s="43">
        <f t="shared" ref="U661:U663" si="67">P661*50+Q661*20+R661*20+S661*25+T661*25</f>
        <v>40</v>
      </c>
      <c r="V661" s="44">
        <f>VLOOKUP(F661,[9]毕教同事分值收集!B:X,23,0)</f>
        <v>100</v>
      </c>
      <c r="W661" s="44">
        <v>0</v>
      </c>
      <c r="X661" s="44">
        <v>20</v>
      </c>
      <c r="Y661" s="44">
        <v>30</v>
      </c>
      <c r="Z661" s="44">
        <v>90</v>
      </c>
      <c r="AA661" s="53">
        <v>0</v>
      </c>
      <c r="AB661" s="54">
        <f>VLOOKUP(F661,[9]毕教同事分值收集!B:R,17,0)</f>
        <v>100</v>
      </c>
      <c r="AC661" s="54">
        <f>VLOOKUP(F661,[9]毕教同事分值收集!B:T,19,0)</f>
        <v>150</v>
      </c>
      <c r="AD661" s="54">
        <f>VLOOKUP(F661,[9]毕教同事分值收集!B:V,21,0)</f>
        <v>0</v>
      </c>
      <c r="AE661" s="54">
        <f>VLOOKUP(F661,[9]毕教同事分值收集!B:Q,16,0)</f>
        <v>0</v>
      </c>
      <c r="AF661" s="54">
        <f>VLOOKUP(F661,[9]毕教同事分值收集!B:P,15,0)</f>
        <v>0</v>
      </c>
      <c r="AG661" s="54">
        <f>VLOOKUP(F661,[6]毕教同事分值收集!$B:$M,12,0)</f>
        <v>-60</v>
      </c>
      <c r="AH661" s="54">
        <v>0</v>
      </c>
      <c r="AI661" s="54">
        <v>0</v>
      </c>
      <c r="AJ661" s="54">
        <v>0</v>
      </c>
      <c r="AK661" s="54">
        <v>0</v>
      </c>
      <c r="AL661" s="54">
        <v>0</v>
      </c>
      <c r="AM661" s="58">
        <f t="shared" si="60"/>
        <v>590</v>
      </c>
      <c r="AN661" s="54" t="str">
        <f>VLOOKUP(H661,'[2]最终 公布版'!$F:$AL,33,0)</f>
        <v>皮肤科</v>
      </c>
      <c r="AO661" s="59">
        <f>SUMPRODUCT(($AN$4:$AN$1113=AN661)*($AM$4:$AM$1113&gt;AM661))+1</f>
        <v>10</v>
      </c>
      <c r="AP661" s="11">
        <f>COUNTIF(AN:AN,AN661)</f>
        <v>17</v>
      </c>
      <c r="AQ661" s="60">
        <f t="shared" si="61"/>
        <v>0.588235294117647</v>
      </c>
      <c r="AR661" s="11">
        <f t="shared" si="62"/>
        <v>1</v>
      </c>
      <c r="AS661" s="61">
        <v>1200</v>
      </c>
      <c r="AT661" s="62">
        <f>VLOOKUP(F661,[9]毕教同事分值收集!B:Y,24,0)</f>
        <v>21</v>
      </c>
      <c r="AU661" s="63">
        <f t="shared" si="63"/>
        <v>1200</v>
      </c>
      <c r="AV661" s="63">
        <f t="shared" si="64"/>
        <v>1200</v>
      </c>
      <c r="AW661" s="63">
        <v>0</v>
      </c>
      <c r="AX661" s="63">
        <f t="shared" si="65"/>
        <v>1200</v>
      </c>
      <c r="AY661" s="65">
        <v>21</v>
      </c>
    </row>
    <row r="662" spans="1:51">
      <c r="A662" s="4"/>
      <c r="B662" s="4"/>
      <c r="C662" s="91" t="s">
        <v>322</v>
      </c>
      <c r="D662" s="6">
        <v>657</v>
      </c>
      <c r="E662" s="9" t="s">
        <v>830</v>
      </c>
      <c r="F662" s="8" t="str">
        <f>VLOOKUP(E662,[1]需科室上报名单!$A:$B,2,0)</f>
        <v>726L65</v>
      </c>
      <c r="G662" s="6" t="s">
        <v>104</v>
      </c>
      <c r="H662" s="9" t="s">
        <v>322</v>
      </c>
      <c r="I662" s="8" t="str">
        <f>VLOOKUP(F662,[3]需科室上报名单!$B:$F,5,0)</f>
        <v>2020年</v>
      </c>
      <c r="J662" s="29"/>
      <c r="K662" s="6" t="s">
        <v>106</v>
      </c>
      <c r="L662" s="6">
        <v>0</v>
      </c>
      <c r="M662" s="6">
        <v>0</v>
      </c>
      <c r="N662" s="6">
        <v>0</v>
      </c>
      <c r="O662" s="6">
        <v>120</v>
      </c>
      <c r="P662" s="30">
        <v>0</v>
      </c>
      <c r="Q662" s="30">
        <v>2</v>
      </c>
      <c r="R662" s="30">
        <v>0</v>
      </c>
      <c r="S662" s="30">
        <v>0</v>
      </c>
      <c r="T662" s="30">
        <v>0</v>
      </c>
      <c r="U662" s="43">
        <f t="shared" si="67"/>
        <v>40</v>
      </c>
      <c r="V662" s="44">
        <f>VLOOKUP(F662,[9]毕教同事分值收集!B:X,23,0)</f>
        <v>100</v>
      </c>
      <c r="W662" s="44">
        <v>10</v>
      </c>
      <c r="X662" s="44">
        <v>0</v>
      </c>
      <c r="Y662" s="44">
        <v>0</v>
      </c>
      <c r="Z662" s="44">
        <v>0</v>
      </c>
      <c r="AA662" s="53">
        <v>0</v>
      </c>
      <c r="AB662" s="54">
        <f>VLOOKUP(F662,[9]毕教同事分值收集!B:R,17,0)</f>
        <v>100</v>
      </c>
      <c r="AC662" s="54">
        <f>VLOOKUP(F662,[9]毕教同事分值收集!B:T,19,0)</f>
        <v>150</v>
      </c>
      <c r="AD662" s="54">
        <f>VLOOKUP(F662,[9]毕教同事分值收集!B:V,21,0)</f>
        <v>100</v>
      </c>
      <c r="AE662" s="54">
        <f>VLOOKUP(F662,[9]毕教同事分值收集!B:Q,16,0)</f>
        <v>0</v>
      </c>
      <c r="AF662" s="54">
        <f>VLOOKUP(F662,[9]毕教同事分值收集!B:P,15,0)</f>
        <v>0</v>
      </c>
      <c r="AG662" s="54">
        <f>VLOOKUP(F662,[6]毕教同事分值收集!$B:$M,12,0)</f>
        <v>-60</v>
      </c>
      <c r="AH662" s="54">
        <v>0</v>
      </c>
      <c r="AI662" s="54">
        <v>0</v>
      </c>
      <c r="AJ662" s="54">
        <v>0</v>
      </c>
      <c r="AK662" s="54">
        <v>0</v>
      </c>
      <c r="AL662" s="54">
        <v>0</v>
      </c>
      <c r="AM662" s="58">
        <f t="shared" si="60"/>
        <v>560</v>
      </c>
      <c r="AN662" s="54" t="str">
        <f>VLOOKUP(H662,'[2]最终 公布版'!$F:$AL,33,0)</f>
        <v>皮肤科</v>
      </c>
      <c r="AO662" s="59">
        <f>SUMPRODUCT(($AN$4:$AN$1113=AN662)*($AM$4:$AM$1113&gt;AM662))+1</f>
        <v>11</v>
      </c>
      <c r="AP662" s="11">
        <f>COUNTIF(AN:AN,AN662)</f>
        <v>17</v>
      </c>
      <c r="AQ662" s="60">
        <f t="shared" si="61"/>
        <v>0.647058823529412</v>
      </c>
      <c r="AR662" s="11">
        <f t="shared" si="62"/>
        <v>0.75</v>
      </c>
      <c r="AS662" s="61">
        <v>1200</v>
      </c>
      <c r="AT662" s="62">
        <f>VLOOKUP(F662,[9]毕教同事分值收集!B:Y,24,0)</f>
        <v>21</v>
      </c>
      <c r="AU662" s="63">
        <f t="shared" si="63"/>
        <v>900</v>
      </c>
      <c r="AV662" s="63">
        <f t="shared" si="64"/>
        <v>900</v>
      </c>
      <c r="AW662" s="63">
        <v>0</v>
      </c>
      <c r="AX662" s="63">
        <f t="shared" si="65"/>
        <v>900</v>
      </c>
      <c r="AY662" s="65">
        <v>21</v>
      </c>
    </row>
    <row r="663" spans="1:51">
      <c r="A663" s="4"/>
      <c r="B663" s="4"/>
      <c r="C663" s="91" t="s">
        <v>322</v>
      </c>
      <c r="D663" s="6">
        <v>658</v>
      </c>
      <c r="E663" s="11" t="s">
        <v>831</v>
      </c>
      <c r="F663" s="8" t="str">
        <f>VLOOKUP(E663,[1]需科室上报名单!$A:$B,2,0)</f>
        <v>7AM234</v>
      </c>
      <c r="G663" s="6" t="str">
        <f>VLOOKUP(F663,[3]需科室上报名单!$B:$I,8,0)</f>
        <v>规培研究生</v>
      </c>
      <c r="H663" s="11" t="s">
        <v>322</v>
      </c>
      <c r="I663" s="8" t="str">
        <f>VLOOKUP(F663,[3]需科室上报名单!$B:$F,5,0)</f>
        <v>2021年</v>
      </c>
      <c r="J663" s="29"/>
      <c r="K663" s="6" t="s">
        <v>106</v>
      </c>
      <c r="L663" s="6">
        <v>0</v>
      </c>
      <c r="M663" s="6">
        <v>0</v>
      </c>
      <c r="N663" s="6">
        <v>0</v>
      </c>
      <c r="O663" s="6">
        <v>120</v>
      </c>
      <c r="P663" s="30">
        <v>0</v>
      </c>
      <c r="Q663" s="30">
        <v>2</v>
      </c>
      <c r="R663" s="30">
        <v>0</v>
      </c>
      <c r="S663" s="30">
        <v>0</v>
      </c>
      <c r="T663" s="30">
        <v>0</v>
      </c>
      <c r="U663" s="43">
        <f t="shared" si="67"/>
        <v>40</v>
      </c>
      <c r="V663" s="44">
        <f>VLOOKUP(F663,[9]毕教同事分值收集!B:X,23,0)</f>
        <v>100</v>
      </c>
      <c r="W663" s="44">
        <v>0</v>
      </c>
      <c r="X663" s="44">
        <v>0</v>
      </c>
      <c r="Y663" s="44">
        <v>0</v>
      </c>
      <c r="Z663" s="44">
        <v>0</v>
      </c>
      <c r="AA663" s="53">
        <v>0</v>
      </c>
      <c r="AB663" s="54">
        <f>VLOOKUP(F663,[9]毕教同事分值收集!B:R,17,0)</f>
        <v>100</v>
      </c>
      <c r="AC663" s="54">
        <f>VLOOKUP(F663,[9]毕教同事分值收集!B:T,19,0)</f>
        <v>150</v>
      </c>
      <c r="AD663" s="54">
        <f>VLOOKUP(F663,[9]毕教同事分值收集!B:V,21,0)</f>
        <v>100</v>
      </c>
      <c r="AE663" s="54">
        <f>VLOOKUP(F663,[9]毕教同事分值收集!B:Q,16,0)</f>
        <v>0</v>
      </c>
      <c r="AF663" s="54">
        <f>VLOOKUP(F663,[9]毕教同事分值收集!B:P,15,0)</f>
        <v>0</v>
      </c>
      <c r="AG663" s="54">
        <f>VLOOKUP(F663,[6]毕教同事分值收集!$B:$M,12,0)</f>
        <v>-60</v>
      </c>
      <c r="AH663" s="54">
        <v>0</v>
      </c>
      <c r="AI663" s="54">
        <v>0</v>
      </c>
      <c r="AJ663" s="54">
        <v>0</v>
      </c>
      <c r="AK663" s="54">
        <v>0</v>
      </c>
      <c r="AL663" s="54">
        <v>0</v>
      </c>
      <c r="AM663" s="58">
        <f t="shared" si="60"/>
        <v>550</v>
      </c>
      <c r="AN663" s="54" t="str">
        <f>VLOOKUP(H663,'[2]最终 公布版'!$F:$AL,33,0)</f>
        <v>皮肤科</v>
      </c>
      <c r="AO663" s="59">
        <f>SUMPRODUCT(($AN$4:$AN$1113=AN663)*($AM$4:$AM$1113&gt;AM663))+1</f>
        <v>12</v>
      </c>
      <c r="AP663" s="11">
        <f>COUNTIF(AN:AN,AN663)</f>
        <v>17</v>
      </c>
      <c r="AQ663" s="60">
        <f t="shared" si="61"/>
        <v>0.705882352941177</v>
      </c>
      <c r="AR663" s="11">
        <f t="shared" si="62"/>
        <v>0.75</v>
      </c>
      <c r="AS663" s="61">
        <v>1200</v>
      </c>
      <c r="AT663" s="62">
        <f>VLOOKUP(F663,[9]毕教同事分值收集!B:Y,24,0)</f>
        <v>21</v>
      </c>
      <c r="AU663" s="63">
        <f t="shared" si="63"/>
        <v>900</v>
      </c>
      <c r="AV663" s="63">
        <f t="shared" si="64"/>
        <v>900</v>
      </c>
      <c r="AW663" s="63">
        <v>0</v>
      </c>
      <c r="AX663" s="63">
        <f t="shared" si="65"/>
        <v>900</v>
      </c>
      <c r="AY663" s="65">
        <v>21</v>
      </c>
    </row>
    <row r="664" spans="1:51">
      <c r="A664" s="4"/>
      <c r="B664" s="4"/>
      <c r="C664" s="5" t="s">
        <v>318</v>
      </c>
      <c r="D664" s="6">
        <v>660</v>
      </c>
      <c r="E664" s="7" t="s">
        <v>832</v>
      </c>
      <c r="F664" s="8" t="str">
        <f>VLOOKUP(E664,[1]需科室上报名单!$A:$B,2,0)</f>
        <v>730L09</v>
      </c>
      <c r="G664" s="6" t="s">
        <v>104</v>
      </c>
      <c r="H664" s="8" t="str">
        <f>VLOOKUP(F664,[3]需科室上报名单!$B:$D,3,0)</f>
        <v>皮肤科</v>
      </c>
      <c r="I664" s="8" t="str">
        <f>VLOOKUP(F664,[3]需科室上报名单!$B:$F,5,0)</f>
        <v>2022年</v>
      </c>
      <c r="J664" s="31"/>
      <c r="K664" s="6" t="s">
        <v>106</v>
      </c>
      <c r="L664" s="6">
        <v>0</v>
      </c>
      <c r="M664" s="6">
        <v>0</v>
      </c>
      <c r="N664" s="6">
        <v>0</v>
      </c>
      <c r="O664" s="6">
        <v>160</v>
      </c>
      <c r="P664" s="30">
        <v>0</v>
      </c>
      <c r="Q664" s="101">
        <v>4</v>
      </c>
      <c r="R664" s="101">
        <v>1</v>
      </c>
      <c r="S664" s="101">
        <v>0</v>
      </c>
      <c r="T664" s="101">
        <v>0</v>
      </c>
      <c r="U664" s="43">
        <v>100</v>
      </c>
      <c r="V664" s="44">
        <f>VLOOKUP(F664,[9]毕教同事分值收集!B:X,23,0)</f>
        <v>100</v>
      </c>
      <c r="W664" s="44">
        <v>10</v>
      </c>
      <c r="X664" s="44">
        <v>40</v>
      </c>
      <c r="Y664" s="44">
        <v>60</v>
      </c>
      <c r="Z664" s="44">
        <v>60</v>
      </c>
      <c r="AA664" s="44">
        <v>20</v>
      </c>
      <c r="AB664" s="54">
        <f>VLOOKUP(F664,[9]毕教同事分值收集!B:R,17,0)</f>
        <v>0</v>
      </c>
      <c r="AC664" s="54">
        <f>VLOOKUP(F664,[9]毕教同事分值收集!B:T,19,0)</f>
        <v>0</v>
      </c>
      <c r="AD664" s="54">
        <f>VLOOKUP(F664,[9]毕教同事分值收集!B:V,21,0)</f>
        <v>0</v>
      </c>
      <c r="AE664" s="54">
        <f>VLOOKUP(F664,[9]毕教同事分值收集!B:Q,16,0)</f>
        <v>0</v>
      </c>
      <c r="AF664" s="54">
        <f>VLOOKUP(F664,[9]毕教同事分值收集!B:P,15,0)</f>
        <v>0</v>
      </c>
      <c r="AG664" s="54">
        <f>VLOOKUP(F664,[6]毕教同事分值收集!$B:$M,12,0)</f>
        <v>-40</v>
      </c>
      <c r="AH664" s="54">
        <v>0</v>
      </c>
      <c r="AI664" s="54">
        <v>0</v>
      </c>
      <c r="AJ664" s="54">
        <v>0</v>
      </c>
      <c r="AK664" s="54">
        <v>0</v>
      </c>
      <c r="AL664" s="54">
        <v>0</v>
      </c>
      <c r="AM664" s="58">
        <f t="shared" si="60"/>
        <v>510</v>
      </c>
      <c r="AN664" s="54" t="str">
        <f>VLOOKUP(H664,'[2]最终 公布版'!$F:$AL,33,0)</f>
        <v>皮肤科</v>
      </c>
      <c r="AO664" s="59">
        <f>SUMPRODUCT(($AN$4:$AN$1113=AN664)*($AM$4:$AM$1113&gt;AM664))+1</f>
        <v>13</v>
      </c>
      <c r="AP664" s="11">
        <f>COUNTIF(AN:AN,AN664)</f>
        <v>17</v>
      </c>
      <c r="AQ664" s="60">
        <f t="shared" si="61"/>
        <v>0.764705882352941</v>
      </c>
      <c r="AR664" s="11">
        <f t="shared" si="62"/>
        <v>0.75</v>
      </c>
      <c r="AS664" s="61">
        <v>1200</v>
      </c>
      <c r="AT664" s="62">
        <f>VLOOKUP(F664,[9]毕教同事分值收集!B:Y,24,0)</f>
        <v>21</v>
      </c>
      <c r="AU664" s="63">
        <f t="shared" si="63"/>
        <v>900</v>
      </c>
      <c r="AV664" s="63">
        <f t="shared" si="64"/>
        <v>900</v>
      </c>
      <c r="AW664" s="63">
        <v>0</v>
      </c>
      <c r="AX664" s="63">
        <f t="shared" si="65"/>
        <v>900</v>
      </c>
      <c r="AY664" s="65">
        <v>21</v>
      </c>
    </row>
    <row r="665" spans="1:51">
      <c r="A665" s="4"/>
      <c r="B665" s="4"/>
      <c r="C665" s="5" t="s">
        <v>157</v>
      </c>
      <c r="D665" s="6">
        <v>659</v>
      </c>
      <c r="E665" s="125" t="s">
        <v>833</v>
      </c>
      <c r="F665" s="8" t="str">
        <f>VLOOKUP(E665,[1]需科室上报名单!$A:$B,2,0)</f>
        <v>730L37</v>
      </c>
      <c r="G665" s="6" t="s">
        <v>104</v>
      </c>
      <c r="H665" s="125" t="s">
        <v>322</v>
      </c>
      <c r="I665" s="8" t="str">
        <f>VLOOKUP(F665,[3]需科室上报名单!$B:$F,5,0)</f>
        <v>2022年</v>
      </c>
      <c r="J665" s="105"/>
      <c r="K665" s="6" t="s">
        <v>106</v>
      </c>
      <c r="L665" s="6">
        <v>0</v>
      </c>
      <c r="M665" s="6">
        <v>0</v>
      </c>
      <c r="N665" s="6">
        <v>0</v>
      </c>
      <c r="O665" s="6">
        <v>160</v>
      </c>
      <c r="P665" s="30">
        <v>0</v>
      </c>
      <c r="Q665" s="45">
        <v>0</v>
      </c>
      <c r="R665" s="45">
        <v>3</v>
      </c>
      <c r="S665" s="30">
        <v>0</v>
      </c>
      <c r="T665" s="30">
        <v>0</v>
      </c>
      <c r="U665" s="43">
        <v>60</v>
      </c>
      <c r="V665" s="44">
        <f>VLOOKUP(F665,[9]毕教同事分值收集!B:X,23,0)</f>
        <v>100</v>
      </c>
      <c r="W665" s="49">
        <v>0</v>
      </c>
      <c r="X665" s="49">
        <v>60</v>
      </c>
      <c r="Y665" s="49">
        <v>60</v>
      </c>
      <c r="Z665" s="49">
        <v>60</v>
      </c>
      <c r="AA665" s="53">
        <v>0</v>
      </c>
      <c r="AB665" s="54">
        <f>VLOOKUP(F665,[9]毕教同事分值收集!B:R,17,0)</f>
        <v>0</v>
      </c>
      <c r="AC665" s="54">
        <f>VLOOKUP(F665,[9]毕教同事分值收集!B:T,19,0)</f>
        <v>0</v>
      </c>
      <c r="AD665" s="54">
        <f>VLOOKUP(F665,[9]毕教同事分值收集!B:V,21,0)</f>
        <v>0</v>
      </c>
      <c r="AE665" s="54">
        <f>VLOOKUP(F665,[9]毕教同事分值收集!B:Q,16,0)</f>
        <v>0</v>
      </c>
      <c r="AF665" s="54">
        <f>VLOOKUP(F665,[9]毕教同事分值收集!B:P,15,0)</f>
        <v>60</v>
      </c>
      <c r="AG665" s="54">
        <f>VLOOKUP(F665,[6]毕教同事分值收集!$B:$M,12,0)</f>
        <v>-60</v>
      </c>
      <c r="AH665" s="54">
        <v>0</v>
      </c>
      <c r="AI665" s="54">
        <v>0</v>
      </c>
      <c r="AJ665" s="54">
        <v>0</v>
      </c>
      <c r="AK665" s="54">
        <v>0</v>
      </c>
      <c r="AL665" s="54">
        <v>0</v>
      </c>
      <c r="AM665" s="58">
        <f t="shared" si="60"/>
        <v>500</v>
      </c>
      <c r="AN665" s="54" t="str">
        <f>VLOOKUP(H665,'[2]最终 公布版'!$F:$AL,33,0)</f>
        <v>皮肤科</v>
      </c>
      <c r="AO665" s="59">
        <f>SUMPRODUCT(($AN$4:$AN$1113=AN665)*($AM$4:$AM$1113&gt;AM665))+1</f>
        <v>14</v>
      </c>
      <c r="AP665" s="11">
        <f>COUNTIF(AN:AN,AN665)</f>
        <v>17</v>
      </c>
      <c r="AQ665" s="60">
        <f t="shared" si="61"/>
        <v>0.823529411764706</v>
      </c>
      <c r="AR665" s="11">
        <f t="shared" si="62"/>
        <v>0.75</v>
      </c>
      <c r="AS665" s="61">
        <v>1200</v>
      </c>
      <c r="AT665" s="62">
        <f>VLOOKUP(F665,[9]毕教同事分值收集!B:Y,24,0)</f>
        <v>21</v>
      </c>
      <c r="AU665" s="63">
        <f t="shared" si="63"/>
        <v>900</v>
      </c>
      <c r="AV665" s="63">
        <f t="shared" si="64"/>
        <v>900</v>
      </c>
      <c r="AW665" s="63">
        <v>0</v>
      </c>
      <c r="AX665" s="63">
        <f t="shared" si="65"/>
        <v>900</v>
      </c>
      <c r="AY665" s="65">
        <v>21</v>
      </c>
    </row>
    <row r="666" spans="1:51">
      <c r="A666" s="4"/>
      <c r="B666" s="4"/>
      <c r="C666" s="5" t="s">
        <v>646</v>
      </c>
      <c r="D666" s="6">
        <v>661</v>
      </c>
      <c r="E666" s="7" t="s">
        <v>834</v>
      </c>
      <c r="F666" s="8" t="str">
        <f>VLOOKUP(E666,[1]需科室上报名单!$A:$B,2,0)</f>
        <v>729L91</v>
      </c>
      <c r="G666" s="6" t="s">
        <v>104</v>
      </c>
      <c r="H666" s="8" t="str">
        <f>VLOOKUP(F666,[3]需科室上报名单!$B:$D,3,0)</f>
        <v>皮肤科</v>
      </c>
      <c r="I666" s="8" t="str">
        <f>VLOOKUP(F666,[3]需科室上报名单!$B:$F,5,0)</f>
        <v>2022年</v>
      </c>
      <c r="J666" s="31"/>
      <c r="K666" s="6" t="s">
        <v>106</v>
      </c>
      <c r="L666" s="6">
        <v>0</v>
      </c>
      <c r="M666" s="6">
        <v>0</v>
      </c>
      <c r="N666" s="6">
        <v>0</v>
      </c>
      <c r="O666" s="6">
        <v>160</v>
      </c>
      <c r="P666" s="30">
        <v>0</v>
      </c>
      <c r="Q666" s="30">
        <v>1</v>
      </c>
      <c r="R666" s="30">
        <v>1</v>
      </c>
      <c r="S666" s="30">
        <v>0</v>
      </c>
      <c r="T666" s="30">
        <v>0</v>
      </c>
      <c r="U666" s="6">
        <v>40</v>
      </c>
      <c r="V666" s="44">
        <f>VLOOKUP(F666,[9]毕教同事分值收集!B:X,23,0)</f>
        <v>100</v>
      </c>
      <c r="W666" s="44">
        <v>10</v>
      </c>
      <c r="X666" s="44">
        <v>20</v>
      </c>
      <c r="Y666" s="44">
        <v>60</v>
      </c>
      <c r="Z666" s="44">
        <v>60</v>
      </c>
      <c r="AA666" s="53">
        <v>0</v>
      </c>
      <c r="AB666" s="54">
        <f>VLOOKUP(F666,[9]毕教同事分值收集!B:R,17,0)</f>
        <v>0</v>
      </c>
      <c r="AC666" s="54">
        <f>VLOOKUP(F666,[9]毕教同事分值收集!B:T,19,0)</f>
        <v>0</v>
      </c>
      <c r="AD666" s="54">
        <f>VLOOKUP(F666,[9]毕教同事分值收集!B:V,21,0)</f>
        <v>0</v>
      </c>
      <c r="AE666" s="54">
        <f>VLOOKUP(F666,[9]毕教同事分值收集!B:Q,16,0)</f>
        <v>0</v>
      </c>
      <c r="AF666" s="54">
        <f>VLOOKUP(F666,[9]毕教同事分值收集!B:P,15,0)</f>
        <v>0</v>
      </c>
      <c r="AG666" s="54">
        <f>VLOOKUP(F666,[6]毕教同事分值收集!$B:$M,12,0)</f>
        <v>0</v>
      </c>
      <c r="AH666" s="54">
        <v>0</v>
      </c>
      <c r="AI666" s="54">
        <v>0</v>
      </c>
      <c r="AJ666" s="54">
        <v>0</v>
      </c>
      <c r="AK666" s="54">
        <v>0</v>
      </c>
      <c r="AL666" s="54">
        <v>0</v>
      </c>
      <c r="AM666" s="58">
        <f t="shared" si="60"/>
        <v>450</v>
      </c>
      <c r="AN666" s="54" t="str">
        <f>VLOOKUP(H666,'[2]最终 公布版'!$F:$AL,33,0)</f>
        <v>皮肤科</v>
      </c>
      <c r="AO666" s="59">
        <f>SUMPRODUCT(($AN$4:$AN$1113=AN666)*($AM$4:$AM$1113&gt;AM666))+1</f>
        <v>15</v>
      </c>
      <c r="AP666" s="11">
        <f>COUNTIF(AN:AN,AN666)</f>
        <v>17</v>
      </c>
      <c r="AQ666" s="60">
        <f t="shared" si="61"/>
        <v>0.882352941176471</v>
      </c>
      <c r="AR666" s="11">
        <f t="shared" si="62"/>
        <v>0.75</v>
      </c>
      <c r="AS666" s="61">
        <v>1200</v>
      </c>
      <c r="AT666" s="62">
        <f>VLOOKUP(F666,[9]毕教同事分值收集!B:Y,24,0)</f>
        <v>21</v>
      </c>
      <c r="AU666" s="63">
        <f t="shared" si="63"/>
        <v>900</v>
      </c>
      <c r="AV666" s="63">
        <f t="shared" si="64"/>
        <v>900</v>
      </c>
      <c r="AW666" s="63">
        <v>0</v>
      </c>
      <c r="AX666" s="63">
        <f t="shared" si="65"/>
        <v>900</v>
      </c>
      <c r="AY666" s="65">
        <v>21</v>
      </c>
    </row>
    <row r="667" spans="1:51">
      <c r="A667" s="4"/>
      <c r="B667" s="4"/>
      <c r="C667" s="91" t="s">
        <v>322</v>
      </c>
      <c r="D667" s="6">
        <v>662</v>
      </c>
      <c r="E667" s="9" t="s">
        <v>835</v>
      </c>
      <c r="F667" s="8" t="str">
        <f>VLOOKUP(E667,[1]需科室上报名单!$A:$B,2,0)</f>
        <v>727L13</v>
      </c>
      <c r="G667" s="6" t="s">
        <v>104</v>
      </c>
      <c r="H667" s="9" t="s">
        <v>322</v>
      </c>
      <c r="I667" s="8" t="str">
        <f>VLOOKUP(F667,[3]需科室上报名单!$B:$F,5,0)</f>
        <v>2020年</v>
      </c>
      <c r="J667" s="29"/>
      <c r="K667" s="6" t="s">
        <v>106</v>
      </c>
      <c r="L667" s="6">
        <v>0</v>
      </c>
      <c r="M667" s="6">
        <v>0</v>
      </c>
      <c r="N667" s="6">
        <v>0</v>
      </c>
      <c r="O667" s="6">
        <v>120</v>
      </c>
      <c r="P667" s="30">
        <v>0</v>
      </c>
      <c r="Q667" s="30">
        <v>3</v>
      </c>
      <c r="R667" s="30">
        <v>0</v>
      </c>
      <c r="S667" s="30">
        <v>0</v>
      </c>
      <c r="T667" s="30">
        <v>0</v>
      </c>
      <c r="U667" s="43">
        <f>P667*50+Q667*20+R667*20+S667*25+T667*25</f>
        <v>60</v>
      </c>
      <c r="V667" s="44">
        <f>VLOOKUP(F667,[9]毕教同事分值收集!B:X,23,0)</f>
        <v>100</v>
      </c>
      <c r="W667" s="44">
        <v>0</v>
      </c>
      <c r="X667" s="44">
        <v>0</v>
      </c>
      <c r="Y667" s="44">
        <v>0</v>
      </c>
      <c r="Z667" s="44">
        <v>0</v>
      </c>
      <c r="AA667" s="53">
        <v>0</v>
      </c>
      <c r="AB667" s="54">
        <f>VLOOKUP(F667,[9]毕教同事分值收集!B:R,17,0)</f>
        <v>100</v>
      </c>
      <c r="AC667" s="54">
        <f>VLOOKUP(F667,[9]毕教同事分值收集!B:T,19,0)</f>
        <v>0</v>
      </c>
      <c r="AD667" s="54">
        <f>VLOOKUP(F667,[9]毕教同事分值收集!B:V,21,0)</f>
        <v>0</v>
      </c>
      <c r="AE667" s="54">
        <f>VLOOKUP(F667,[9]毕教同事分值收集!B:Q,16,0)</f>
        <v>0</v>
      </c>
      <c r="AF667" s="54">
        <f>VLOOKUP(F667,[9]毕教同事分值收集!B:P,15,0)</f>
        <v>0</v>
      </c>
      <c r="AG667" s="54">
        <f>VLOOKUP(F667,[6]毕教同事分值收集!$B:$M,12,0)</f>
        <v>-60</v>
      </c>
      <c r="AH667" s="54">
        <v>0</v>
      </c>
      <c r="AI667" s="54">
        <v>0</v>
      </c>
      <c r="AJ667" s="54">
        <v>0</v>
      </c>
      <c r="AK667" s="54">
        <v>0</v>
      </c>
      <c r="AL667" s="54">
        <v>0</v>
      </c>
      <c r="AM667" s="58">
        <f t="shared" si="60"/>
        <v>320</v>
      </c>
      <c r="AN667" s="54" t="str">
        <f>VLOOKUP(H667,'[2]最终 公布版'!$F:$AL,33,0)</f>
        <v>皮肤科</v>
      </c>
      <c r="AO667" s="59">
        <f>SUMPRODUCT(($AN$4:$AN$1113=AN667)*($AM$4:$AM$1113&gt;AM667))+1</f>
        <v>16</v>
      </c>
      <c r="AP667" s="11">
        <f>COUNTIF(AN:AN,AN667)</f>
        <v>17</v>
      </c>
      <c r="AQ667" s="60">
        <f t="shared" si="61"/>
        <v>0.941176470588235</v>
      </c>
      <c r="AR667" s="11">
        <f t="shared" si="62"/>
        <v>0.5</v>
      </c>
      <c r="AS667" s="61">
        <v>1200</v>
      </c>
      <c r="AT667" s="62">
        <f>VLOOKUP(F667,[9]毕教同事分值收集!B:Y,24,0)</f>
        <v>21</v>
      </c>
      <c r="AU667" s="63">
        <f t="shared" si="63"/>
        <v>600</v>
      </c>
      <c r="AV667" s="63">
        <f t="shared" si="64"/>
        <v>600</v>
      </c>
      <c r="AW667" s="63">
        <v>0</v>
      </c>
      <c r="AX667" s="63">
        <f t="shared" si="65"/>
        <v>600</v>
      </c>
      <c r="AY667" s="65">
        <v>21</v>
      </c>
    </row>
    <row r="668" spans="1:51">
      <c r="A668" s="4"/>
      <c r="B668" s="4"/>
      <c r="C668" s="5" t="s">
        <v>836</v>
      </c>
      <c r="D668" s="6">
        <v>663</v>
      </c>
      <c r="E668" s="15" t="s">
        <v>837</v>
      </c>
      <c r="F668" s="8" t="str">
        <f>VLOOKUP(E668,[1]需科室上报名单!$A:$B,2,0)</f>
        <v>7AO033</v>
      </c>
      <c r="G668" s="6" t="str">
        <f>VLOOKUP(F668,[3]需科室上报名单!$B:$I,8,0)</f>
        <v>规培研究生</v>
      </c>
      <c r="H668" s="8" t="str">
        <f>VLOOKUP(F668,[3]需科室上报名单!$B:$D,3,0)</f>
        <v>皮肤科</v>
      </c>
      <c r="I668" s="8" t="str">
        <f>VLOOKUP(F668,[3]需科室上报名单!$B:$F,5,0)</f>
        <v>2022年</v>
      </c>
      <c r="J668" s="31"/>
      <c r="K668" s="6" t="s">
        <v>106</v>
      </c>
      <c r="L668" s="6">
        <v>0</v>
      </c>
      <c r="M668" s="6">
        <v>0</v>
      </c>
      <c r="N668" s="6">
        <v>0</v>
      </c>
      <c r="O668" s="6">
        <v>160</v>
      </c>
      <c r="P668" s="6">
        <v>0</v>
      </c>
      <c r="Q668" s="6">
        <v>0</v>
      </c>
      <c r="R668" s="6">
        <v>0</v>
      </c>
      <c r="S668" s="6">
        <v>0</v>
      </c>
      <c r="T668" s="6">
        <v>0</v>
      </c>
      <c r="U668" s="43">
        <v>0</v>
      </c>
      <c r="V668" s="44">
        <f>VLOOKUP(F668,[9]毕教同事分值收集!B:X,23,0)</f>
        <v>100</v>
      </c>
      <c r="W668" s="44">
        <v>10</v>
      </c>
      <c r="X668" s="44">
        <v>20</v>
      </c>
      <c r="Y668" s="44">
        <v>0</v>
      </c>
      <c r="Z668" s="44">
        <v>0</v>
      </c>
      <c r="AA668" s="53">
        <v>0</v>
      </c>
      <c r="AB668" s="54">
        <f>VLOOKUP(F668,[9]毕教同事分值收集!B:R,17,0)</f>
        <v>0</v>
      </c>
      <c r="AC668" s="54">
        <f>VLOOKUP(F668,[9]毕教同事分值收集!B:T,19,0)</f>
        <v>0</v>
      </c>
      <c r="AD668" s="54">
        <f>VLOOKUP(F668,[9]毕教同事分值收集!B:V,21,0)</f>
        <v>0</v>
      </c>
      <c r="AE668" s="54">
        <f>VLOOKUP(F668,[9]毕教同事分值收集!B:Q,16,0)</f>
        <v>0</v>
      </c>
      <c r="AF668" s="54">
        <f>VLOOKUP(F668,[9]毕教同事分值收集!B:P,15,0)</f>
        <v>0</v>
      </c>
      <c r="AG668" s="54">
        <f>VLOOKUP(F668,[6]毕教同事分值收集!$B:$M,12,0)</f>
        <v>0</v>
      </c>
      <c r="AH668" s="54">
        <v>0</v>
      </c>
      <c r="AI668" s="54">
        <v>0</v>
      </c>
      <c r="AJ668" s="54">
        <v>0</v>
      </c>
      <c r="AK668" s="54">
        <v>0</v>
      </c>
      <c r="AL668" s="54">
        <v>0</v>
      </c>
      <c r="AM668" s="58">
        <f t="shared" si="60"/>
        <v>290</v>
      </c>
      <c r="AN668" s="54" t="str">
        <f>VLOOKUP(H668,'[2]最终 公布版'!$F:$AL,33,0)</f>
        <v>皮肤科</v>
      </c>
      <c r="AO668" s="59">
        <f>SUMPRODUCT(($AN$4:$AN$1113=AN668)*($AM$4:$AM$1113&gt;AM668))+1</f>
        <v>17</v>
      </c>
      <c r="AP668" s="11">
        <f>COUNTIF(AN:AN,AN668)</f>
        <v>17</v>
      </c>
      <c r="AQ668" s="60">
        <f t="shared" si="61"/>
        <v>1</v>
      </c>
      <c r="AR668" s="11">
        <f t="shared" si="62"/>
        <v>0.5</v>
      </c>
      <c r="AS668" s="61">
        <v>1200</v>
      </c>
      <c r="AT668" s="62">
        <f>VLOOKUP(F668,[9]毕教同事分值收集!B:Y,24,0)</f>
        <v>21</v>
      </c>
      <c r="AU668" s="63">
        <f t="shared" si="63"/>
        <v>600</v>
      </c>
      <c r="AV668" s="63">
        <f t="shared" si="64"/>
        <v>600</v>
      </c>
      <c r="AW668" s="63">
        <v>0</v>
      </c>
      <c r="AX668" s="63">
        <f t="shared" si="65"/>
        <v>600</v>
      </c>
      <c r="AY668" s="65">
        <v>21</v>
      </c>
    </row>
    <row r="669" ht="24" spans="1:51">
      <c r="A669" s="4" t="s">
        <v>366</v>
      </c>
      <c r="B669" s="4"/>
      <c r="C669" s="5" t="s">
        <v>136</v>
      </c>
      <c r="D669" s="6">
        <v>664</v>
      </c>
      <c r="E669" s="14" t="s">
        <v>838</v>
      </c>
      <c r="F669" s="8" t="str">
        <f>VLOOKUP(E669,[1]需科室上报名单!$A:$B,2,0)</f>
        <v>7AM245</v>
      </c>
      <c r="G669" s="6" t="str">
        <f>VLOOKUP(F669,[3]需科室上报名单!$B:$I,8,0)</f>
        <v>规培研究生</v>
      </c>
      <c r="H669" s="8" t="str">
        <f>VLOOKUP(F669,[3]需科室上报名单!$B:$D,3,0)</f>
        <v>全科医学科</v>
      </c>
      <c r="I669" s="8" t="str">
        <f>VLOOKUP(F669,[3]需科室上报名单!$B:$F,5,0)</f>
        <v>2021年</v>
      </c>
      <c r="J669" s="31"/>
      <c r="K669" s="32" t="s">
        <v>106</v>
      </c>
      <c r="L669" s="6">
        <v>0</v>
      </c>
      <c r="M669" s="6">
        <v>0</v>
      </c>
      <c r="N669" s="6">
        <v>0</v>
      </c>
      <c r="O669" s="33">
        <v>160</v>
      </c>
      <c r="P669" s="34">
        <v>0</v>
      </c>
      <c r="Q669" s="46">
        <v>7</v>
      </c>
      <c r="R669" s="46">
        <v>4</v>
      </c>
      <c r="S669" s="34">
        <v>0</v>
      </c>
      <c r="T669" s="34">
        <v>0</v>
      </c>
      <c r="U669" s="43">
        <v>220</v>
      </c>
      <c r="V669" s="44">
        <f>VLOOKUP(F669,[9]毕教同事分值收集!B:X,23,0)</f>
        <v>100</v>
      </c>
      <c r="W669" s="47">
        <v>10</v>
      </c>
      <c r="X669" s="47">
        <v>80</v>
      </c>
      <c r="Y669" s="47">
        <v>60</v>
      </c>
      <c r="Z669" s="47">
        <v>30</v>
      </c>
      <c r="AA669" s="55">
        <v>20</v>
      </c>
      <c r="AB669" s="54">
        <f>VLOOKUP(F669,[9]毕教同事分值收集!B:R,17,0)</f>
        <v>100</v>
      </c>
      <c r="AC669" s="54">
        <f>VLOOKUP(F669,[9]毕教同事分值收集!B:T,19,0)</f>
        <v>150</v>
      </c>
      <c r="AD669" s="54">
        <f>VLOOKUP(F669,[9]毕教同事分值收集!B:V,21,0)</f>
        <v>100</v>
      </c>
      <c r="AE669" s="54">
        <f>VLOOKUP(F669,[9]毕教同事分值收集!B:Q,16,0)</f>
        <v>0</v>
      </c>
      <c r="AF669" s="54">
        <f>VLOOKUP(F669,[9]毕教同事分值收集!B:P,15,0)</f>
        <v>20</v>
      </c>
      <c r="AG669" s="54">
        <f>VLOOKUP(F669,'[8]0831修改'!$B:$M,12,0)</f>
        <v>0</v>
      </c>
      <c r="AH669" s="54">
        <v>0</v>
      </c>
      <c r="AI669" s="54">
        <v>0</v>
      </c>
      <c r="AJ669" s="54">
        <v>0</v>
      </c>
      <c r="AK669" s="54">
        <v>0</v>
      </c>
      <c r="AL669" s="54">
        <v>0</v>
      </c>
      <c r="AM669" s="58">
        <f t="shared" si="60"/>
        <v>1050</v>
      </c>
      <c r="AN669" s="54" t="str">
        <f>VLOOKUP(H669,'[2]最终 公布版'!$F:$AL,33,0)</f>
        <v>全科</v>
      </c>
      <c r="AO669" s="59">
        <f>SUMPRODUCT(($AN$4:$AN$1113=AN669)*($AM$4:$AM$1113&gt;AM669))+1</f>
        <v>1</v>
      </c>
      <c r="AP669" s="11">
        <f>COUNTIF(AN:AN,AN669)</f>
        <v>57</v>
      </c>
      <c r="AQ669" s="60">
        <f t="shared" si="61"/>
        <v>0.0175438596491228</v>
      </c>
      <c r="AR669" s="11">
        <f t="shared" si="62"/>
        <v>1.5</v>
      </c>
      <c r="AS669" s="61">
        <v>1200</v>
      </c>
      <c r="AT669" s="62">
        <f>VLOOKUP(F669,[9]毕教同事分值收集!B:Y,24,0)</f>
        <v>21</v>
      </c>
      <c r="AU669" s="63">
        <f t="shared" si="63"/>
        <v>1800</v>
      </c>
      <c r="AV669" s="63">
        <f t="shared" si="64"/>
        <v>1800</v>
      </c>
      <c r="AW669" s="63">
        <v>0</v>
      </c>
      <c r="AX669" s="63">
        <f t="shared" si="65"/>
        <v>1800</v>
      </c>
      <c r="AY669" s="65">
        <v>21</v>
      </c>
    </row>
    <row r="670" ht="24" spans="1:51">
      <c r="A670" s="4"/>
      <c r="B670" s="4"/>
      <c r="C670" s="5" t="s">
        <v>839</v>
      </c>
      <c r="D670" s="6">
        <v>666</v>
      </c>
      <c r="E670" s="7" t="s">
        <v>840</v>
      </c>
      <c r="F670" s="8" t="str">
        <f>VLOOKUP(E670,[1]需科室上报名单!$A:$B,2,0)</f>
        <v>727L97</v>
      </c>
      <c r="G670" s="6" t="s">
        <v>104</v>
      </c>
      <c r="H670" s="8" t="str">
        <f>VLOOKUP(F670,[3]需科室上报名单!$B:$D,3,0)</f>
        <v>全科医学科</v>
      </c>
      <c r="I670" s="8" t="str">
        <f>VLOOKUP(F670,[3]需科室上报名单!$B:$F,5,0)</f>
        <v>2021年</v>
      </c>
      <c r="J670" s="29"/>
      <c r="K670" s="6" t="s">
        <v>106</v>
      </c>
      <c r="L670" s="6">
        <v>0</v>
      </c>
      <c r="M670" s="6">
        <v>0</v>
      </c>
      <c r="N670" s="6">
        <v>0</v>
      </c>
      <c r="O670" s="6">
        <v>160</v>
      </c>
      <c r="P670" s="30">
        <v>0</v>
      </c>
      <c r="Q670" s="30">
        <v>5</v>
      </c>
      <c r="R670" s="30">
        <v>2</v>
      </c>
      <c r="S670" s="30">
        <v>1</v>
      </c>
      <c r="T670" s="30">
        <v>1</v>
      </c>
      <c r="U670" s="43">
        <v>190</v>
      </c>
      <c r="V670" s="44">
        <f>VLOOKUP(F670,[9]毕教同事分值收集!B:X,23,0)</f>
        <v>100</v>
      </c>
      <c r="W670" s="44">
        <v>10</v>
      </c>
      <c r="X670" s="44">
        <v>40</v>
      </c>
      <c r="Y670" s="44">
        <v>90</v>
      </c>
      <c r="Z670" s="44">
        <v>60</v>
      </c>
      <c r="AA670" s="53">
        <v>0</v>
      </c>
      <c r="AB670" s="54">
        <f>VLOOKUP(F670,[9]毕教同事分值收集!B:R,17,0)</f>
        <v>100</v>
      </c>
      <c r="AC670" s="54">
        <f>VLOOKUP(F670,[9]毕教同事分值收集!B:T,19,0)</f>
        <v>150</v>
      </c>
      <c r="AD670" s="54">
        <f>VLOOKUP(F670,[9]毕教同事分值收集!B:V,21,0)</f>
        <v>100</v>
      </c>
      <c r="AE670" s="54">
        <f>VLOOKUP(F670,[9]毕教同事分值收集!B:Q,16,0)</f>
        <v>0</v>
      </c>
      <c r="AF670" s="54">
        <f>VLOOKUP(F670,[9]毕教同事分值收集!B:P,15,0)</f>
        <v>0</v>
      </c>
      <c r="AG670" s="54">
        <f>VLOOKUP(F670,[6]毕教同事分值收集!$B:$M,12,0)</f>
        <v>0</v>
      </c>
      <c r="AH670" s="54">
        <v>0</v>
      </c>
      <c r="AI670" s="54">
        <v>0</v>
      </c>
      <c r="AJ670" s="54">
        <v>0</v>
      </c>
      <c r="AK670" s="54">
        <v>0</v>
      </c>
      <c r="AL670" s="54">
        <v>0</v>
      </c>
      <c r="AM670" s="58">
        <f t="shared" si="60"/>
        <v>1000</v>
      </c>
      <c r="AN670" s="54" t="str">
        <f>VLOOKUP(H670,'[2]最终 公布版'!$F:$AL,33,0)</f>
        <v>全科</v>
      </c>
      <c r="AO670" s="59">
        <f>SUMPRODUCT(($AN$4:$AN$1113=AN670)*($AM$4:$AM$1113&gt;AM670))+1</f>
        <v>2</v>
      </c>
      <c r="AP670" s="11">
        <f>COUNTIF(AN:AN,AN670)</f>
        <v>57</v>
      </c>
      <c r="AQ670" s="60">
        <f t="shared" si="61"/>
        <v>0.0350877192982456</v>
      </c>
      <c r="AR670" s="11">
        <f t="shared" si="62"/>
        <v>1.5</v>
      </c>
      <c r="AS670" s="61">
        <v>1200</v>
      </c>
      <c r="AT670" s="62">
        <f>VLOOKUP(F670,[9]毕教同事分值收集!B:Y,24,0)</f>
        <v>21</v>
      </c>
      <c r="AU670" s="63">
        <f t="shared" si="63"/>
        <v>1800</v>
      </c>
      <c r="AV670" s="63">
        <f t="shared" si="64"/>
        <v>1800</v>
      </c>
      <c r="AW670" s="63">
        <v>0</v>
      </c>
      <c r="AX670" s="63">
        <f t="shared" si="65"/>
        <v>1800</v>
      </c>
      <c r="AY670" s="65">
        <v>21</v>
      </c>
    </row>
    <row r="671" ht="24" spans="1:51">
      <c r="A671" s="4"/>
      <c r="B671" s="4"/>
      <c r="C671" s="5" t="s">
        <v>110</v>
      </c>
      <c r="D671" s="6">
        <v>665</v>
      </c>
      <c r="E671" s="19" t="s">
        <v>841</v>
      </c>
      <c r="F671" s="8" t="str">
        <f>VLOOKUP(E671,[1]需科室上报名单!$A:$B,2,0)</f>
        <v>7AM244</v>
      </c>
      <c r="G671" s="6" t="str">
        <f>VLOOKUP(F671,[3]需科室上报名单!$B:$I,8,0)</f>
        <v>规培研究生</v>
      </c>
      <c r="H671" s="8" t="str">
        <f>VLOOKUP(F671,[3]需科室上报名单!$B:$D,3,0)</f>
        <v>全科医学科</v>
      </c>
      <c r="I671" s="8" t="str">
        <f>VLOOKUP(F671,[3]需科室上报名单!$B:$F,5,0)</f>
        <v>2021年</v>
      </c>
      <c r="J671" s="31"/>
      <c r="K671" s="6" t="s">
        <v>106</v>
      </c>
      <c r="L671" s="6">
        <v>0</v>
      </c>
      <c r="M671" s="6">
        <v>0</v>
      </c>
      <c r="N671" s="6">
        <v>0</v>
      </c>
      <c r="O671" s="6">
        <v>160</v>
      </c>
      <c r="P671" s="30">
        <v>0</v>
      </c>
      <c r="Q671" s="30">
        <v>6</v>
      </c>
      <c r="R671" s="30">
        <v>3</v>
      </c>
      <c r="S671" s="30">
        <v>1</v>
      </c>
      <c r="T671" s="30">
        <v>0</v>
      </c>
      <c r="U671" s="43">
        <v>205</v>
      </c>
      <c r="V671" s="44">
        <f>VLOOKUP(F671,[9]毕教同事分值收集!B:X,23,0)</f>
        <v>100</v>
      </c>
      <c r="W671" s="44">
        <v>10</v>
      </c>
      <c r="X671" s="44">
        <v>60</v>
      </c>
      <c r="Y671" s="44">
        <v>60</v>
      </c>
      <c r="Z671" s="44">
        <v>60</v>
      </c>
      <c r="AA671" s="53">
        <v>0</v>
      </c>
      <c r="AB671" s="54">
        <f>VLOOKUP(F671,[9]毕教同事分值收集!B:R,17,0)</f>
        <v>100</v>
      </c>
      <c r="AC671" s="54">
        <f>VLOOKUP(F671,[9]毕教同事分值收集!B:T,19,0)</f>
        <v>150</v>
      </c>
      <c r="AD671" s="54">
        <f>VLOOKUP(F671,[9]毕教同事分值收集!B:V,21,0)</f>
        <v>100</v>
      </c>
      <c r="AE671" s="54">
        <f>VLOOKUP(F671,[9]毕教同事分值收集!B:Q,16,0)</f>
        <v>0</v>
      </c>
      <c r="AF671" s="54">
        <f>VLOOKUP(F671,[9]毕教同事分值收集!B:P,15,0)</f>
        <v>20</v>
      </c>
      <c r="AG671" s="54">
        <f>VLOOKUP(F671,[6]毕教同事分值收集!$B:$M,12,0)</f>
        <v>-60</v>
      </c>
      <c r="AH671" s="54">
        <v>0</v>
      </c>
      <c r="AI671" s="54">
        <v>0</v>
      </c>
      <c r="AJ671" s="54">
        <v>0</v>
      </c>
      <c r="AK671" s="54">
        <v>0</v>
      </c>
      <c r="AL671" s="54">
        <v>0</v>
      </c>
      <c r="AM671" s="58">
        <f t="shared" si="60"/>
        <v>965</v>
      </c>
      <c r="AN671" s="54" t="str">
        <f>VLOOKUP(H671,'[2]最终 公布版'!$F:$AL,33,0)</f>
        <v>全科</v>
      </c>
      <c r="AO671" s="59">
        <f>SUMPRODUCT(($AN$4:$AN$1113=AN671)*($AM$4:$AM$1113&gt;AM671))+1</f>
        <v>3</v>
      </c>
      <c r="AP671" s="11">
        <f>COUNTIF(AN:AN,AN671)</f>
        <v>57</v>
      </c>
      <c r="AQ671" s="60">
        <f t="shared" si="61"/>
        <v>0.0526315789473684</v>
      </c>
      <c r="AR671" s="11">
        <f t="shared" si="62"/>
        <v>1.5</v>
      </c>
      <c r="AS671" s="61">
        <v>1200</v>
      </c>
      <c r="AT671" s="62">
        <f>VLOOKUP(F671,[9]毕教同事分值收集!B:Y,24,0)</f>
        <v>21</v>
      </c>
      <c r="AU671" s="63">
        <f t="shared" si="63"/>
        <v>1800</v>
      </c>
      <c r="AV671" s="63">
        <f t="shared" si="64"/>
        <v>1800</v>
      </c>
      <c r="AW671" s="63">
        <v>0</v>
      </c>
      <c r="AX671" s="63">
        <f t="shared" si="65"/>
        <v>1800</v>
      </c>
      <c r="AY671" s="65">
        <v>21</v>
      </c>
    </row>
    <row r="672" ht="24" spans="1:51">
      <c r="A672" s="4"/>
      <c r="B672" s="4"/>
      <c r="C672" s="5" t="s">
        <v>637</v>
      </c>
      <c r="D672" s="6">
        <v>667</v>
      </c>
      <c r="E672" s="13" t="s">
        <v>842</v>
      </c>
      <c r="F672" s="8" t="str">
        <f>VLOOKUP(E672,[1]需科室上报名单!$A:$B,2,0)</f>
        <v>727L03</v>
      </c>
      <c r="G672" s="6" t="s">
        <v>104</v>
      </c>
      <c r="H672" s="8" t="str">
        <f>VLOOKUP(F672,[3]需科室上报名单!$B:$D,3,0)</f>
        <v>全科医学科</v>
      </c>
      <c r="I672" s="8" t="str">
        <f>VLOOKUP(F672,[3]需科室上报名单!$B:$F,5,0)</f>
        <v>2020年</v>
      </c>
      <c r="J672" s="13"/>
      <c r="K672" s="128" t="s">
        <v>106</v>
      </c>
      <c r="L672" s="7" t="s">
        <v>408</v>
      </c>
      <c r="M672" s="6">
        <v>0</v>
      </c>
      <c r="N672" s="6">
        <v>0</v>
      </c>
      <c r="O672" s="30">
        <v>160</v>
      </c>
      <c r="P672" s="30">
        <v>0</v>
      </c>
      <c r="Q672" s="30">
        <v>2</v>
      </c>
      <c r="R672" s="30">
        <v>2</v>
      </c>
      <c r="S672" s="30">
        <v>0</v>
      </c>
      <c r="T672" s="30">
        <v>0</v>
      </c>
      <c r="U672" s="43">
        <v>80</v>
      </c>
      <c r="V672" s="44">
        <f>VLOOKUP(F672,[9]毕教同事分值收集!B:X,23,0)</f>
        <v>100</v>
      </c>
      <c r="W672" s="44">
        <v>10</v>
      </c>
      <c r="X672" s="44">
        <v>40</v>
      </c>
      <c r="Y672" s="44">
        <v>120</v>
      </c>
      <c r="Z672" s="44">
        <v>60</v>
      </c>
      <c r="AA672" s="53">
        <v>0</v>
      </c>
      <c r="AB672" s="54">
        <f>VLOOKUP(F672,[9]毕教同事分值收集!B:R,17,0)</f>
        <v>100</v>
      </c>
      <c r="AC672" s="54">
        <f>VLOOKUP(F672,[9]毕教同事分值收集!B:T,19,0)</f>
        <v>150</v>
      </c>
      <c r="AD672" s="54">
        <f>VLOOKUP(F672,[9]毕教同事分值收集!B:V,21,0)</f>
        <v>100</v>
      </c>
      <c r="AE672" s="54">
        <f>VLOOKUP(F672,[9]毕教同事分值收集!B:Q,16,0)</f>
        <v>0</v>
      </c>
      <c r="AF672" s="54">
        <f>VLOOKUP(F672,[9]毕教同事分值收集!B:P,15,0)</f>
        <v>60</v>
      </c>
      <c r="AG672" s="54">
        <f>VLOOKUP(F672,[6]毕教同事分值收集!$B:$M,12,0)</f>
        <v>-20</v>
      </c>
      <c r="AH672" s="54">
        <v>0</v>
      </c>
      <c r="AI672" s="54">
        <v>0</v>
      </c>
      <c r="AJ672" s="54">
        <v>0</v>
      </c>
      <c r="AK672" s="54">
        <v>0</v>
      </c>
      <c r="AL672" s="54">
        <v>0</v>
      </c>
      <c r="AM672" s="58">
        <f t="shared" si="60"/>
        <v>960</v>
      </c>
      <c r="AN672" s="54" t="str">
        <f>VLOOKUP(H672,'[2]最终 公布版'!$F:$AL,33,0)</f>
        <v>全科</v>
      </c>
      <c r="AO672" s="59">
        <f>SUMPRODUCT(($AN$4:$AN$1113=AN672)*($AM$4:$AM$1113&gt;AM672))+1</f>
        <v>4</v>
      </c>
      <c r="AP672" s="11">
        <f>COUNTIF(AN:AN,AN672)</f>
        <v>57</v>
      </c>
      <c r="AQ672" s="60">
        <f t="shared" si="61"/>
        <v>0.0701754385964912</v>
      </c>
      <c r="AR672" s="11">
        <f t="shared" si="62"/>
        <v>1.5</v>
      </c>
      <c r="AS672" s="61">
        <v>1200</v>
      </c>
      <c r="AT672" s="62">
        <f>VLOOKUP(F672,[9]毕教同事分值收集!B:Y,24,0)</f>
        <v>21</v>
      </c>
      <c r="AU672" s="63">
        <f t="shared" si="63"/>
        <v>1800</v>
      </c>
      <c r="AV672" s="63">
        <f t="shared" si="64"/>
        <v>1800</v>
      </c>
      <c r="AW672" s="63">
        <v>0</v>
      </c>
      <c r="AX672" s="63">
        <f t="shared" si="65"/>
        <v>1800</v>
      </c>
      <c r="AY672" s="65">
        <v>21</v>
      </c>
    </row>
    <row r="673" ht="24" spans="1:51">
      <c r="A673" s="4"/>
      <c r="B673" s="4"/>
      <c r="C673" s="5" t="s">
        <v>843</v>
      </c>
      <c r="D673" s="6">
        <v>670</v>
      </c>
      <c r="E673" s="136" t="s">
        <v>844</v>
      </c>
      <c r="F673" s="8" t="str">
        <f>VLOOKUP(E673,[1]需科室上报名单!$A:$B,2,0)</f>
        <v>728L01</v>
      </c>
      <c r="G673" s="6" t="s">
        <v>104</v>
      </c>
      <c r="H673" s="8" t="str">
        <f>VLOOKUP(F673,[3]需科室上报名单!$B:$D,3,0)</f>
        <v>全科医学科</v>
      </c>
      <c r="I673" s="8" t="str">
        <f>VLOOKUP(F673,[3]需科室上报名单!$B:$F,5,0)</f>
        <v>2021年</v>
      </c>
      <c r="J673" s="134"/>
      <c r="K673" s="128" t="s">
        <v>106</v>
      </c>
      <c r="L673" s="7" t="s">
        <v>408</v>
      </c>
      <c r="M673" s="6">
        <v>0</v>
      </c>
      <c r="N673" s="6">
        <v>0</v>
      </c>
      <c r="O673" s="30">
        <v>160</v>
      </c>
      <c r="P673" s="30">
        <v>0</v>
      </c>
      <c r="Q673" s="30">
        <v>4</v>
      </c>
      <c r="R673" s="30">
        <v>2</v>
      </c>
      <c r="S673" s="30">
        <v>0</v>
      </c>
      <c r="T673" s="30">
        <v>0</v>
      </c>
      <c r="U673" s="6">
        <v>120</v>
      </c>
      <c r="V673" s="44">
        <f>VLOOKUP(F673,[9]毕教同事分值收集!B:X,23,0)</f>
        <v>100</v>
      </c>
      <c r="W673" s="44">
        <v>10</v>
      </c>
      <c r="X673" s="44">
        <v>40</v>
      </c>
      <c r="Y673" s="44">
        <v>60</v>
      </c>
      <c r="Z673" s="44">
        <v>30</v>
      </c>
      <c r="AA673" s="53">
        <v>0</v>
      </c>
      <c r="AB673" s="54">
        <f>VLOOKUP(F673,[9]毕教同事分值收集!B:R,17,0)</f>
        <v>100</v>
      </c>
      <c r="AC673" s="54">
        <f>VLOOKUP(F673,[9]毕教同事分值收集!B:T,19,0)</f>
        <v>150</v>
      </c>
      <c r="AD673" s="54">
        <f>VLOOKUP(F673,[9]毕教同事分值收集!B:V,21,0)</f>
        <v>100</v>
      </c>
      <c r="AE673" s="54">
        <f>VLOOKUP(F673,[9]毕教同事分值收集!B:Q,16,0)</f>
        <v>0</v>
      </c>
      <c r="AF673" s="54">
        <f>VLOOKUP(F673,[9]毕教同事分值收集!B:P,15,0)</f>
        <v>20</v>
      </c>
      <c r="AG673" s="54">
        <f>VLOOKUP(F673,[6]毕教同事分值收集!$B:$M,12,0)</f>
        <v>0</v>
      </c>
      <c r="AH673" s="54">
        <v>0</v>
      </c>
      <c r="AI673" s="54">
        <v>0</v>
      </c>
      <c r="AJ673" s="54">
        <v>0</v>
      </c>
      <c r="AK673" s="54">
        <v>0</v>
      </c>
      <c r="AL673" s="54">
        <v>0</v>
      </c>
      <c r="AM673" s="58">
        <f t="shared" si="60"/>
        <v>890</v>
      </c>
      <c r="AN673" s="54" t="str">
        <f>VLOOKUP(H673,'[2]最终 公布版'!$F:$AL,33,0)</f>
        <v>全科</v>
      </c>
      <c r="AO673" s="59">
        <f>SUMPRODUCT(($AN$4:$AN$1113=AN673)*($AM$4:$AM$1113&gt;AM673))+1</f>
        <v>5</v>
      </c>
      <c r="AP673" s="11">
        <f>COUNTIF(AN:AN,AN673)</f>
        <v>57</v>
      </c>
      <c r="AQ673" s="60">
        <f t="shared" si="61"/>
        <v>0.087719298245614</v>
      </c>
      <c r="AR673" s="11">
        <f t="shared" si="62"/>
        <v>1.5</v>
      </c>
      <c r="AS673" s="61">
        <v>1200</v>
      </c>
      <c r="AT673" s="62">
        <f>VLOOKUP(F673,[9]毕教同事分值收集!B:Y,24,0)</f>
        <v>21</v>
      </c>
      <c r="AU673" s="63">
        <f t="shared" si="63"/>
        <v>1800</v>
      </c>
      <c r="AV673" s="63">
        <f t="shared" si="64"/>
        <v>1800</v>
      </c>
      <c r="AW673" s="63">
        <v>0</v>
      </c>
      <c r="AX673" s="63">
        <f t="shared" si="65"/>
        <v>1800</v>
      </c>
      <c r="AY673" s="65">
        <v>21</v>
      </c>
    </row>
    <row r="674" ht="24" spans="1:51">
      <c r="A674" s="4"/>
      <c r="B674" s="4"/>
      <c r="C674" s="5" t="s">
        <v>336</v>
      </c>
      <c r="D674" s="6">
        <v>668</v>
      </c>
      <c r="E674" s="106" t="s">
        <v>845</v>
      </c>
      <c r="F674" s="8" t="str">
        <f>VLOOKUP(E674,[1]需科室上报名单!$A:$B,2,0)</f>
        <v>730L28</v>
      </c>
      <c r="G674" s="6" t="s">
        <v>104</v>
      </c>
      <c r="H674" s="8" t="str">
        <f>VLOOKUP(F674,[3]需科室上报名单!$B:$D,3,0)</f>
        <v>全科医学科</v>
      </c>
      <c r="I674" s="8" t="str">
        <f>VLOOKUP(F674,[3]需科室上报名单!$B:$F,5,0)</f>
        <v>2022年</v>
      </c>
      <c r="J674" s="29"/>
      <c r="K674" s="6" t="s">
        <v>106</v>
      </c>
      <c r="L674" s="6">
        <v>0</v>
      </c>
      <c r="M674" s="6">
        <v>0</v>
      </c>
      <c r="N674" s="6">
        <v>0</v>
      </c>
      <c r="O674" s="6">
        <v>160</v>
      </c>
      <c r="P674" s="30">
        <v>0</v>
      </c>
      <c r="Q674" s="30">
        <v>4</v>
      </c>
      <c r="R674" s="30">
        <v>3</v>
      </c>
      <c r="S674" s="30">
        <v>0</v>
      </c>
      <c r="T674" s="30">
        <v>0</v>
      </c>
      <c r="U674" s="43">
        <v>140</v>
      </c>
      <c r="V674" s="44">
        <f>VLOOKUP(F674,[9]毕教同事分值收集!B:X,23,0)</f>
        <v>100</v>
      </c>
      <c r="W674" s="44">
        <v>10</v>
      </c>
      <c r="X674" s="44">
        <v>80</v>
      </c>
      <c r="Y674" s="44">
        <v>30</v>
      </c>
      <c r="Z674" s="44">
        <v>30</v>
      </c>
      <c r="AA674" s="53">
        <v>40</v>
      </c>
      <c r="AB674" s="54">
        <f>VLOOKUP(F674,[9]毕教同事分值收集!B:R,17,0)</f>
        <v>100</v>
      </c>
      <c r="AC674" s="54">
        <f>VLOOKUP(F674,[9]毕教同事分值收集!B:T,19,0)</f>
        <v>150</v>
      </c>
      <c r="AD674" s="54">
        <f>VLOOKUP(F674,[9]毕教同事分值收集!B:V,21,0)</f>
        <v>100</v>
      </c>
      <c r="AE674" s="54">
        <f>VLOOKUP(F674,[9]毕教同事分值收集!B:Q,16,0)</f>
        <v>0</v>
      </c>
      <c r="AF674" s="54">
        <f>VLOOKUP(F674,[9]毕教同事分值收集!B:P,15,0)</f>
        <v>0</v>
      </c>
      <c r="AG674" s="54">
        <f>VLOOKUP(F674,[6]毕教同事分值收集!$B:$M,12,0)</f>
        <v>-60</v>
      </c>
      <c r="AH674" s="54">
        <v>0</v>
      </c>
      <c r="AI674" s="54">
        <v>0</v>
      </c>
      <c r="AJ674" s="54">
        <v>0</v>
      </c>
      <c r="AK674" s="54">
        <v>0</v>
      </c>
      <c r="AL674" s="54">
        <v>0</v>
      </c>
      <c r="AM674" s="58">
        <f t="shared" si="60"/>
        <v>880</v>
      </c>
      <c r="AN674" s="54" t="str">
        <f>VLOOKUP(H674,'[2]最终 公布版'!$F:$AL,33,0)</f>
        <v>全科</v>
      </c>
      <c r="AO674" s="59">
        <f>SUMPRODUCT(($AN$4:$AN$1113=AN674)*($AM$4:$AM$1113&gt;AM674))+1</f>
        <v>6</v>
      </c>
      <c r="AP674" s="11">
        <f>COUNTIF(AN:AN,AN674)</f>
        <v>57</v>
      </c>
      <c r="AQ674" s="60">
        <f t="shared" si="61"/>
        <v>0.105263157894737</v>
      </c>
      <c r="AR674" s="11">
        <f t="shared" si="62"/>
        <v>1.25</v>
      </c>
      <c r="AS674" s="61">
        <v>1200</v>
      </c>
      <c r="AT674" s="62">
        <f>VLOOKUP(F674,[9]毕教同事分值收集!B:Y,24,0)</f>
        <v>21</v>
      </c>
      <c r="AU674" s="63">
        <f t="shared" si="63"/>
        <v>1500</v>
      </c>
      <c r="AV674" s="63">
        <f t="shared" si="64"/>
        <v>1500</v>
      </c>
      <c r="AW674" s="63">
        <v>0</v>
      </c>
      <c r="AX674" s="63">
        <f t="shared" si="65"/>
        <v>1500</v>
      </c>
      <c r="AY674" s="65">
        <v>21</v>
      </c>
    </row>
    <row r="675" ht="24" spans="1:51">
      <c r="A675" s="4"/>
      <c r="B675" s="4"/>
      <c r="C675" s="5" t="s">
        <v>843</v>
      </c>
      <c r="D675" s="6">
        <v>672</v>
      </c>
      <c r="E675" s="136" t="s">
        <v>846</v>
      </c>
      <c r="F675" s="8" t="str">
        <f>VLOOKUP(E675,[1]需科室上报名单!$A:$B,2,0)</f>
        <v>727L98</v>
      </c>
      <c r="G675" s="6" t="s">
        <v>104</v>
      </c>
      <c r="H675" s="8" t="str">
        <f>VLOOKUP(F675,[3]需科室上报名单!$B:$D,3,0)</f>
        <v>全科医学科</v>
      </c>
      <c r="I675" s="8" t="str">
        <f>VLOOKUP(F675,[3]需科室上报名单!$B:$F,5,0)</f>
        <v>2021年</v>
      </c>
      <c r="J675" s="134"/>
      <c r="K675" s="128" t="s">
        <v>106</v>
      </c>
      <c r="L675" s="7" t="s">
        <v>408</v>
      </c>
      <c r="M675" s="6">
        <v>0</v>
      </c>
      <c r="N675" s="6">
        <v>0</v>
      </c>
      <c r="O675" s="30">
        <v>160</v>
      </c>
      <c r="P675" s="30">
        <v>0</v>
      </c>
      <c r="Q675" s="30">
        <v>4</v>
      </c>
      <c r="R675" s="30">
        <v>2</v>
      </c>
      <c r="S675" s="30">
        <v>0</v>
      </c>
      <c r="T675" s="30">
        <v>0</v>
      </c>
      <c r="U675" s="43">
        <v>120</v>
      </c>
      <c r="V675" s="44">
        <f>VLOOKUP(F675,[9]毕教同事分值收集!B:X,23,0)</f>
        <v>100</v>
      </c>
      <c r="W675" s="44">
        <v>10</v>
      </c>
      <c r="X675" s="44">
        <v>20</v>
      </c>
      <c r="Y675" s="44">
        <v>60</v>
      </c>
      <c r="Z675" s="44">
        <v>30</v>
      </c>
      <c r="AA675" s="53">
        <v>0</v>
      </c>
      <c r="AB675" s="54">
        <f>VLOOKUP(F675,[9]毕教同事分值收集!B:R,17,0)</f>
        <v>100</v>
      </c>
      <c r="AC675" s="54">
        <f>VLOOKUP(F675,[9]毕教同事分值收集!B:T,19,0)</f>
        <v>150</v>
      </c>
      <c r="AD675" s="54">
        <f>VLOOKUP(F675,[9]毕教同事分值收集!B:V,21,0)</f>
        <v>100</v>
      </c>
      <c r="AE675" s="54">
        <f>VLOOKUP(F675,[9]毕教同事分值收集!B:Q,16,0)</f>
        <v>0</v>
      </c>
      <c r="AF675" s="54">
        <f>VLOOKUP(F675,[9]毕教同事分值收集!B:P,15,0)</f>
        <v>0</v>
      </c>
      <c r="AG675" s="54">
        <f>VLOOKUP(F675,[6]毕教同事分值收集!$B:$M,12,0)</f>
        <v>0</v>
      </c>
      <c r="AH675" s="54">
        <v>0</v>
      </c>
      <c r="AI675" s="54">
        <v>0</v>
      </c>
      <c r="AJ675" s="54">
        <v>0</v>
      </c>
      <c r="AK675" s="54">
        <v>0</v>
      </c>
      <c r="AL675" s="54">
        <v>0</v>
      </c>
      <c r="AM675" s="58">
        <f t="shared" si="60"/>
        <v>850</v>
      </c>
      <c r="AN675" s="54" t="str">
        <f>VLOOKUP(H675,'[2]最终 公布版'!$F:$AL,33,0)</f>
        <v>全科</v>
      </c>
      <c r="AO675" s="59">
        <f>SUMPRODUCT(($AN$4:$AN$1113=AN675)*($AM$4:$AM$1113&gt;AM675))+1</f>
        <v>7</v>
      </c>
      <c r="AP675" s="11">
        <f>COUNTIF(AN:AN,AN675)</f>
        <v>57</v>
      </c>
      <c r="AQ675" s="60">
        <f t="shared" si="61"/>
        <v>0.12280701754386</v>
      </c>
      <c r="AR675" s="11">
        <f t="shared" si="62"/>
        <v>1.25</v>
      </c>
      <c r="AS675" s="61">
        <v>1200</v>
      </c>
      <c r="AT675" s="62">
        <f>VLOOKUP(F675,[9]毕教同事分值收集!B:Y,24,0)</f>
        <v>21</v>
      </c>
      <c r="AU675" s="63">
        <f t="shared" si="63"/>
        <v>1500</v>
      </c>
      <c r="AV675" s="63">
        <f t="shared" si="64"/>
        <v>1500</v>
      </c>
      <c r="AW675" s="63">
        <v>0</v>
      </c>
      <c r="AX675" s="63">
        <f t="shared" si="65"/>
        <v>1500</v>
      </c>
      <c r="AY675" s="65">
        <v>21</v>
      </c>
    </row>
    <row r="676" ht="24" spans="1:51">
      <c r="A676" s="4"/>
      <c r="B676" s="4"/>
      <c r="C676" s="5" t="s">
        <v>364</v>
      </c>
      <c r="D676" s="6">
        <v>669</v>
      </c>
      <c r="E676" s="9" t="s">
        <v>847</v>
      </c>
      <c r="F676" s="8">
        <f>VLOOKUP(E676,[1]需科室上报名单!$A:$B,2,0)</f>
        <v>121019</v>
      </c>
      <c r="G676" s="6" t="s">
        <v>104</v>
      </c>
      <c r="H676" s="8" t="str">
        <f>VLOOKUP(F676,[3]需科室上报名单!$B:$D,3,0)</f>
        <v>全科医学科</v>
      </c>
      <c r="I676" s="8" t="str">
        <f>VLOOKUP(F676,[3]需科室上报名单!$B:$F,5,0)</f>
        <v>2021年</v>
      </c>
      <c r="J676" s="31"/>
      <c r="K676" s="6" t="s">
        <v>106</v>
      </c>
      <c r="L676" s="6">
        <v>0</v>
      </c>
      <c r="M676" s="6">
        <v>0</v>
      </c>
      <c r="N676" s="36">
        <v>0</v>
      </c>
      <c r="O676" s="6">
        <v>160</v>
      </c>
      <c r="P676" s="30">
        <v>0</v>
      </c>
      <c r="Q676" s="30">
        <v>2</v>
      </c>
      <c r="R676" s="45">
        <v>1</v>
      </c>
      <c r="S676" s="30">
        <v>0</v>
      </c>
      <c r="T676" s="30">
        <v>0</v>
      </c>
      <c r="U676" s="43">
        <v>60</v>
      </c>
      <c r="V676" s="44">
        <f>VLOOKUP(F676,[9]毕教同事分值收集!B:X,23,0)</f>
        <v>100</v>
      </c>
      <c r="W676" s="44">
        <v>10</v>
      </c>
      <c r="X676" s="44">
        <v>60</v>
      </c>
      <c r="Y676" s="44">
        <v>60</v>
      </c>
      <c r="Z676" s="44">
        <v>90</v>
      </c>
      <c r="AA676" s="53">
        <v>0</v>
      </c>
      <c r="AB676" s="54">
        <f>VLOOKUP(F676,[9]毕教同事分值收集!B:R,17,0)</f>
        <v>100</v>
      </c>
      <c r="AC676" s="54">
        <f>VLOOKUP(F676,[9]毕教同事分值收集!B:T,19,0)</f>
        <v>150</v>
      </c>
      <c r="AD676" s="54">
        <f>VLOOKUP(F676,[9]毕教同事分值收集!B:V,21,0)</f>
        <v>100</v>
      </c>
      <c r="AE676" s="54">
        <f>VLOOKUP(F676,[9]毕教同事分值收集!B:Q,16,0)</f>
        <v>0</v>
      </c>
      <c r="AF676" s="54">
        <f>VLOOKUP(F676,[9]毕教同事分值收集!B:P,15,0)</f>
        <v>0</v>
      </c>
      <c r="AG676" s="54">
        <f>VLOOKUP(F676,[6]毕教同事分值收集!$B:$M,12,0)</f>
        <v>-60</v>
      </c>
      <c r="AH676" s="54">
        <v>0</v>
      </c>
      <c r="AI676" s="54">
        <v>0</v>
      </c>
      <c r="AJ676" s="54">
        <v>0</v>
      </c>
      <c r="AK676" s="54">
        <v>0</v>
      </c>
      <c r="AL676" s="54">
        <v>0</v>
      </c>
      <c r="AM676" s="58">
        <f t="shared" si="60"/>
        <v>830</v>
      </c>
      <c r="AN676" s="54" t="str">
        <f>VLOOKUP(H676,'[2]最终 公布版'!$F:$AL,33,0)</f>
        <v>全科</v>
      </c>
      <c r="AO676" s="59">
        <f>SUMPRODUCT(($AN$4:$AN$1113=AN676)*($AM$4:$AM$1113&gt;AM676))+1</f>
        <v>8</v>
      </c>
      <c r="AP676" s="11">
        <f>COUNTIF(AN:AN,AN676)</f>
        <v>57</v>
      </c>
      <c r="AQ676" s="60">
        <f t="shared" si="61"/>
        <v>0.140350877192982</v>
      </c>
      <c r="AR676" s="11">
        <f t="shared" si="62"/>
        <v>1.25</v>
      </c>
      <c r="AS676" s="61">
        <v>1200</v>
      </c>
      <c r="AT676" s="62">
        <f>VLOOKUP(F676,[9]毕教同事分值收集!B:Y,24,0)</f>
        <v>21</v>
      </c>
      <c r="AU676" s="63">
        <f t="shared" si="63"/>
        <v>1500</v>
      </c>
      <c r="AV676" s="63">
        <f t="shared" si="64"/>
        <v>1500</v>
      </c>
      <c r="AW676" s="63">
        <v>0</v>
      </c>
      <c r="AX676" s="63">
        <f t="shared" si="65"/>
        <v>1500</v>
      </c>
      <c r="AY676" s="65">
        <v>21</v>
      </c>
    </row>
    <row r="677" ht="24" spans="1:51">
      <c r="A677" s="4"/>
      <c r="B677" s="4"/>
      <c r="C677" s="5" t="s">
        <v>843</v>
      </c>
      <c r="D677" s="6">
        <v>671</v>
      </c>
      <c r="E677" s="136" t="s">
        <v>848</v>
      </c>
      <c r="F677" s="8" t="str">
        <f>VLOOKUP(E677,[1]需科室上报名单!$A:$B,2,0)</f>
        <v>727L99</v>
      </c>
      <c r="G677" s="6" t="s">
        <v>104</v>
      </c>
      <c r="H677" s="8" t="str">
        <f>VLOOKUP(F677,[3]需科室上报名单!$B:$D,3,0)</f>
        <v>全科医学科</v>
      </c>
      <c r="I677" s="8" t="str">
        <f>VLOOKUP(F677,[3]需科室上报名单!$B:$F,5,0)</f>
        <v>2021年</v>
      </c>
      <c r="J677" s="134"/>
      <c r="K677" s="128" t="s">
        <v>106</v>
      </c>
      <c r="L677" s="7" t="s">
        <v>408</v>
      </c>
      <c r="M677" s="6">
        <v>0</v>
      </c>
      <c r="N677" s="6">
        <v>0</v>
      </c>
      <c r="O677" s="30">
        <v>160</v>
      </c>
      <c r="P677" s="30">
        <v>0</v>
      </c>
      <c r="Q677" s="30">
        <v>4</v>
      </c>
      <c r="R677" s="30">
        <v>2</v>
      </c>
      <c r="S677" s="30">
        <v>0</v>
      </c>
      <c r="T677" s="30">
        <v>0</v>
      </c>
      <c r="U677" s="43">
        <v>120</v>
      </c>
      <c r="V677" s="44">
        <f>VLOOKUP(F677,[9]毕教同事分值收集!B:X,23,0)</f>
        <v>100</v>
      </c>
      <c r="W677" s="44">
        <v>0</v>
      </c>
      <c r="X677" s="44">
        <v>40</v>
      </c>
      <c r="Y677" s="44">
        <v>60</v>
      </c>
      <c r="Z677" s="44">
        <v>30</v>
      </c>
      <c r="AA677" s="53">
        <v>0</v>
      </c>
      <c r="AB677" s="54">
        <f>VLOOKUP(F677,[9]毕教同事分值收集!B:R,17,0)</f>
        <v>100</v>
      </c>
      <c r="AC677" s="54">
        <f>VLOOKUP(F677,[9]毕教同事分值收集!B:T,19,0)</f>
        <v>150</v>
      </c>
      <c r="AD677" s="54">
        <f>VLOOKUP(F677,[9]毕教同事分值收集!B:V,21,0)</f>
        <v>100</v>
      </c>
      <c r="AE677" s="54">
        <f>VLOOKUP(F677,[9]毕教同事分值收集!B:Q,16,0)</f>
        <v>0</v>
      </c>
      <c r="AF677" s="54">
        <f>VLOOKUP(F677,[9]毕教同事分值收集!B:P,15,0)</f>
        <v>0</v>
      </c>
      <c r="AG677" s="54">
        <f>VLOOKUP(F677,[6]毕教同事分值收集!$B:$M,12,0)</f>
        <v>-40</v>
      </c>
      <c r="AH677" s="54">
        <v>0</v>
      </c>
      <c r="AI677" s="54">
        <v>0</v>
      </c>
      <c r="AJ677" s="54">
        <v>0</v>
      </c>
      <c r="AK677" s="54">
        <v>0</v>
      </c>
      <c r="AL677" s="54">
        <v>0</v>
      </c>
      <c r="AM677" s="58">
        <f t="shared" si="60"/>
        <v>820</v>
      </c>
      <c r="AN677" s="54" t="str">
        <f>VLOOKUP(H677,'[2]最终 公布版'!$F:$AL,33,0)</f>
        <v>全科</v>
      </c>
      <c r="AO677" s="59">
        <f>SUMPRODUCT(($AN$4:$AN$1113=AN677)*($AM$4:$AM$1113&gt;AM677))+1</f>
        <v>9</v>
      </c>
      <c r="AP677" s="11">
        <f>COUNTIF(AN:AN,AN677)</f>
        <v>57</v>
      </c>
      <c r="AQ677" s="60">
        <f t="shared" si="61"/>
        <v>0.157894736842105</v>
      </c>
      <c r="AR677" s="11">
        <f t="shared" si="62"/>
        <v>1.25</v>
      </c>
      <c r="AS677" s="61">
        <v>1200</v>
      </c>
      <c r="AT677" s="62">
        <f>VLOOKUP(F677,[9]毕教同事分值收集!B:Y,24,0)</f>
        <v>21</v>
      </c>
      <c r="AU677" s="63">
        <f t="shared" si="63"/>
        <v>1500</v>
      </c>
      <c r="AV677" s="63">
        <f t="shared" si="64"/>
        <v>1500</v>
      </c>
      <c r="AW677" s="63">
        <v>0</v>
      </c>
      <c r="AX677" s="63">
        <f t="shared" si="65"/>
        <v>1500</v>
      </c>
      <c r="AY677" s="65">
        <v>21</v>
      </c>
    </row>
    <row r="678" ht="24" spans="1:51">
      <c r="A678" s="4"/>
      <c r="B678" s="4"/>
      <c r="C678" s="5" t="s">
        <v>839</v>
      </c>
      <c r="D678" s="6">
        <v>673</v>
      </c>
      <c r="E678" s="15" t="s">
        <v>849</v>
      </c>
      <c r="F678" s="8" t="str">
        <f>VLOOKUP(E678,[1]需科室上报名单!$A:$B,2,0)</f>
        <v>7AK391</v>
      </c>
      <c r="G678" s="6" t="str">
        <f>VLOOKUP(F678,[3]需科室上报名单!$B:$I,8,0)</f>
        <v>规培研究生</v>
      </c>
      <c r="H678" s="8" t="str">
        <f>VLOOKUP(F678,[3]需科室上报名单!$B:$D,3,0)</f>
        <v>全科医学科</v>
      </c>
      <c r="I678" s="8" t="str">
        <f>VLOOKUP(F678,[3]需科室上报名单!$B:$F,5,0)</f>
        <v>2020年</v>
      </c>
      <c r="J678" s="29"/>
      <c r="K678" s="6" t="s">
        <v>106</v>
      </c>
      <c r="L678" s="6">
        <v>0</v>
      </c>
      <c r="M678" s="6">
        <v>0</v>
      </c>
      <c r="N678" s="6">
        <v>0</v>
      </c>
      <c r="O678" s="6">
        <v>160</v>
      </c>
      <c r="P678" s="30">
        <v>0</v>
      </c>
      <c r="Q678" s="30">
        <v>4</v>
      </c>
      <c r="R678" s="30">
        <v>2</v>
      </c>
      <c r="S678" s="30">
        <v>0</v>
      </c>
      <c r="T678" s="30">
        <v>0</v>
      </c>
      <c r="U678" s="43">
        <v>120</v>
      </c>
      <c r="V678" s="44">
        <f>VLOOKUP(F678,[9]毕教同事分值收集!B:X,23,0)</f>
        <v>100</v>
      </c>
      <c r="W678" s="44">
        <v>10</v>
      </c>
      <c r="X678" s="44">
        <v>40</v>
      </c>
      <c r="Y678" s="44">
        <v>60</v>
      </c>
      <c r="Z678" s="44">
        <v>0</v>
      </c>
      <c r="AA678" s="53">
        <v>0</v>
      </c>
      <c r="AB678" s="54">
        <f>VLOOKUP(F678,[9]毕教同事分值收集!B:R,17,0)</f>
        <v>100</v>
      </c>
      <c r="AC678" s="54">
        <f>VLOOKUP(F678,[9]毕教同事分值收集!B:T,19,0)</f>
        <v>150</v>
      </c>
      <c r="AD678" s="54">
        <f>VLOOKUP(F678,[9]毕教同事分值收集!B:V,21,0)</f>
        <v>100</v>
      </c>
      <c r="AE678" s="54">
        <f>VLOOKUP(F678,[9]毕教同事分值收集!B:Q,16,0)</f>
        <v>0</v>
      </c>
      <c r="AF678" s="54">
        <f>VLOOKUP(F678,[9]毕教同事分值收集!B:P,15,0)</f>
        <v>0</v>
      </c>
      <c r="AG678" s="54">
        <f>VLOOKUP(F678,[6]毕教同事分值收集!$B:$M,12,0)</f>
        <v>-60</v>
      </c>
      <c r="AH678" s="54">
        <v>0</v>
      </c>
      <c r="AI678" s="54">
        <v>0</v>
      </c>
      <c r="AJ678" s="54">
        <v>0</v>
      </c>
      <c r="AK678" s="54">
        <v>0</v>
      </c>
      <c r="AL678" s="54">
        <v>0</v>
      </c>
      <c r="AM678" s="58">
        <f t="shared" si="60"/>
        <v>780</v>
      </c>
      <c r="AN678" s="54" t="str">
        <f>VLOOKUP(H678,'[2]最终 公布版'!$F:$AL,33,0)</f>
        <v>全科</v>
      </c>
      <c r="AO678" s="59">
        <f>SUMPRODUCT(($AN$4:$AN$1113=AN678)*($AM$4:$AM$1113&gt;AM678))+1</f>
        <v>10</v>
      </c>
      <c r="AP678" s="11">
        <f>COUNTIF(AN:AN,AN678)</f>
        <v>57</v>
      </c>
      <c r="AQ678" s="60">
        <f t="shared" si="61"/>
        <v>0.175438596491228</v>
      </c>
      <c r="AR678" s="11">
        <f t="shared" si="62"/>
        <v>1.25</v>
      </c>
      <c r="AS678" s="61">
        <v>1200</v>
      </c>
      <c r="AT678" s="62">
        <f>VLOOKUP(F678,[9]毕教同事分值收集!B:Y,24,0)</f>
        <v>21</v>
      </c>
      <c r="AU678" s="63">
        <f t="shared" si="63"/>
        <v>1500</v>
      </c>
      <c r="AV678" s="63">
        <f t="shared" si="64"/>
        <v>1500</v>
      </c>
      <c r="AW678" s="63">
        <v>0</v>
      </c>
      <c r="AX678" s="63">
        <f t="shared" si="65"/>
        <v>1500</v>
      </c>
      <c r="AY678" s="65">
        <v>21</v>
      </c>
    </row>
    <row r="679" ht="24" spans="1:51">
      <c r="A679" s="4"/>
      <c r="B679" s="4"/>
      <c r="C679" s="5" t="s">
        <v>327</v>
      </c>
      <c r="D679" s="6">
        <v>677</v>
      </c>
      <c r="E679" s="136" t="s">
        <v>850</v>
      </c>
      <c r="F679" s="8" t="str">
        <f>VLOOKUP(E679,[1]需科室上报名单!$A:$B,2,0)</f>
        <v>728L03</v>
      </c>
      <c r="G679" s="6" t="s">
        <v>104</v>
      </c>
      <c r="H679" s="8" t="str">
        <f>VLOOKUP(F679,[3]需科室上报名单!$B:$D,3,0)</f>
        <v>全科医学科</v>
      </c>
      <c r="I679" s="8" t="str">
        <f>VLOOKUP(F679,[3]需科室上报名单!$B:$F,5,0)</f>
        <v>2021年</v>
      </c>
      <c r="J679" s="31"/>
      <c r="K679" s="6" t="s">
        <v>106</v>
      </c>
      <c r="L679" s="6">
        <v>0</v>
      </c>
      <c r="M679" s="6">
        <v>0</v>
      </c>
      <c r="N679" s="6">
        <v>0</v>
      </c>
      <c r="O679" s="6">
        <v>120</v>
      </c>
      <c r="P679" s="30">
        <v>0</v>
      </c>
      <c r="Q679" s="30">
        <v>0</v>
      </c>
      <c r="R679" s="30">
        <v>0</v>
      </c>
      <c r="S679" s="30">
        <v>0</v>
      </c>
      <c r="T679" s="30">
        <v>0</v>
      </c>
      <c r="U679" s="43">
        <v>0</v>
      </c>
      <c r="V679" s="44">
        <f>VLOOKUP(F679,[9]毕教同事分值收集!B:X,23,0)</f>
        <v>100</v>
      </c>
      <c r="W679" s="44">
        <v>10</v>
      </c>
      <c r="X679" s="44">
        <v>40</v>
      </c>
      <c r="Y679" s="44">
        <v>60</v>
      </c>
      <c r="Z679" s="44">
        <v>60</v>
      </c>
      <c r="AA679" s="53">
        <v>20</v>
      </c>
      <c r="AB679" s="54">
        <f>VLOOKUP(F679,[9]毕教同事分值收集!B:R,17,0)</f>
        <v>100</v>
      </c>
      <c r="AC679" s="54">
        <f>VLOOKUP(F679,[9]毕教同事分值收集!B:T,19,0)</f>
        <v>150</v>
      </c>
      <c r="AD679" s="54">
        <f>VLOOKUP(F679,[9]毕教同事分值收集!B:V,21,0)</f>
        <v>100</v>
      </c>
      <c r="AE679" s="54">
        <f>VLOOKUP(F679,[9]毕教同事分值收集!B:Q,16,0)</f>
        <v>0</v>
      </c>
      <c r="AF679" s="54">
        <f>VLOOKUP(F679,[9]毕教同事分值收集!B:P,15,0)</f>
        <v>40</v>
      </c>
      <c r="AG679" s="54">
        <f>VLOOKUP(F679,[6]毕教同事分值收集!$B:$M,12,0)</f>
        <v>-20</v>
      </c>
      <c r="AH679" s="54">
        <v>0</v>
      </c>
      <c r="AI679" s="54">
        <v>0</v>
      </c>
      <c r="AJ679" s="54">
        <v>0</v>
      </c>
      <c r="AK679" s="54">
        <v>0</v>
      </c>
      <c r="AL679" s="54">
        <v>0</v>
      </c>
      <c r="AM679" s="58">
        <f t="shared" si="60"/>
        <v>780</v>
      </c>
      <c r="AN679" s="54" t="str">
        <f>VLOOKUP(H679,'[2]最终 公布版'!$F:$AL,33,0)</f>
        <v>全科</v>
      </c>
      <c r="AO679" s="59">
        <f>SUMPRODUCT(($AN$4:$AN$1113=AN679)*($AM$4:$AM$1113&gt;AM679))+1</f>
        <v>10</v>
      </c>
      <c r="AP679" s="11">
        <f>COUNTIF(AN:AN,AN679)</f>
        <v>57</v>
      </c>
      <c r="AQ679" s="60">
        <f t="shared" si="61"/>
        <v>0.175438596491228</v>
      </c>
      <c r="AR679" s="11">
        <f t="shared" si="62"/>
        <v>1.25</v>
      </c>
      <c r="AS679" s="61">
        <v>1200</v>
      </c>
      <c r="AT679" s="62">
        <f>VLOOKUP(F679,[9]毕教同事分值收集!B:Y,24,0)</f>
        <v>21</v>
      </c>
      <c r="AU679" s="63">
        <f t="shared" si="63"/>
        <v>1500</v>
      </c>
      <c r="AV679" s="63">
        <f t="shared" si="64"/>
        <v>1500</v>
      </c>
      <c r="AW679" s="63">
        <v>0</v>
      </c>
      <c r="AX679" s="63">
        <f t="shared" si="65"/>
        <v>1500</v>
      </c>
      <c r="AY679" s="65">
        <v>21</v>
      </c>
    </row>
    <row r="680" ht="24" spans="1:51">
      <c r="A680" s="4"/>
      <c r="B680" s="4"/>
      <c r="C680" s="5" t="s">
        <v>120</v>
      </c>
      <c r="D680" s="6">
        <v>674</v>
      </c>
      <c r="E680" s="9" t="s">
        <v>851</v>
      </c>
      <c r="F680" s="8">
        <f>VLOOKUP(E680,[1]需科室上报名单!$A:$B,2,0)</f>
        <v>120023</v>
      </c>
      <c r="G680" s="6" t="s">
        <v>104</v>
      </c>
      <c r="H680" s="8" t="str">
        <f>VLOOKUP(F680,[3]需科室上报名单!$B:$D,3,0)</f>
        <v>全科医学科</v>
      </c>
      <c r="I680" s="8" t="str">
        <f>VLOOKUP(F680,[3]需科室上报名单!$B:$F,5,0)</f>
        <v>2020年</v>
      </c>
      <c r="J680" s="31"/>
      <c r="K680" s="6" t="s">
        <v>106</v>
      </c>
      <c r="L680" s="6">
        <v>0</v>
      </c>
      <c r="M680" s="6">
        <v>0</v>
      </c>
      <c r="N680" s="6">
        <v>0</v>
      </c>
      <c r="O680" s="6">
        <v>160</v>
      </c>
      <c r="P680" s="30">
        <v>0</v>
      </c>
      <c r="Q680" s="45">
        <v>1</v>
      </c>
      <c r="R680" s="45">
        <v>0</v>
      </c>
      <c r="S680" s="45">
        <v>0</v>
      </c>
      <c r="T680" s="45">
        <v>0</v>
      </c>
      <c r="U680" s="43">
        <v>20</v>
      </c>
      <c r="V680" s="44">
        <f>VLOOKUP(F680,[9]毕教同事分值收集!B:X,23,0)</f>
        <v>100</v>
      </c>
      <c r="W680" s="44">
        <v>10</v>
      </c>
      <c r="X680" s="44">
        <v>80</v>
      </c>
      <c r="Y680" s="44">
        <v>120</v>
      </c>
      <c r="Z680" s="44">
        <v>90</v>
      </c>
      <c r="AA680" s="53">
        <v>0</v>
      </c>
      <c r="AB680" s="54">
        <f>VLOOKUP(F680,[9]毕教同事分值收集!B:R,17,0)</f>
        <v>100</v>
      </c>
      <c r="AC680" s="54">
        <f>VLOOKUP(F680,[9]毕教同事分值收集!B:T,19,0)</f>
        <v>150</v>
      </c>
      <c r="AD680" s="54">
        <f>VLOOKUP(F680,[9]毕教同事分值收集!B:V,21,0)</f>
        <v>0</v>
      </c>
      <c r="AE680" s="54">
        <f>VLOOKUP(F680,[9]毕教同事分值收集!B:Q,16,0)</f>
        <v>0</v>
      </c>
      <c r="AF680" s="54">
        <f>VLOOKUP(F680,[9]毕教同事分值收集!B:P,15,0)</f>
        <v>0</v>
      </c>
      <c r="AG680" s="54">
        <f>VLOOKUP(F680,[6]毕教同事分值收集!$B:$M,12,0)</f>
        <v>-60</v>
      </c>
      <c r="AH680" s="54">
        <v>0</v>
      </c>
      <c r="AI680" s="54">
        <v>0</v>
      </c>
      <c r="AJ680" s="54">
        <v>0</v>
      </c>
      <c r="AK680" s="54">
        <v>0</v>
      </c>
      <c r="AL680" s="54">
        <v>0</v>
      </c>
      <c r="AM680" s="58">
        <f t="shared" si="60"/>
        <v>770</v>
      </c>
      <c r="AN680" s="54" t="str">
        <f>VLOOKUP(H680,'[2]最终 公布版'!$F:$AL,33,0)</f>
        <v>全科</v>
      </c>
      <c r="AO680" s="59">
        <f>SUMPRODUCT(($AN$4:$AN$1113=AN680)*($AM$4:$AM$1113&gt;AM680))+1</f>
        <v>12</v>
      </c>
      <c r="AP680" s="11">
        <f>COUNTIF(AN:AN,AN680)</f>
        <v>57</v>
      </c>
      <c r="AQ680" s="60">
        <f t="shared" si="61"/>
        <v>0.210526315789474</v>
      </c>
      <c r="AR680" s="11">
        <f t="shared" si="62"/>
        <v>1.25</v>
      </c>
      <c r="AS680" s="61">
        <v>1200</v>
      </c>
      <c r="AT680" s="62">
        <f>VLOOKUP(F680,[9]毕教同事分值收集!B:Y,24,0)</f>
        <v>21</v>
      </c>
      <c r="AU680" s="63">
        <f t="shared" si="63"/>
        <v>1500</v>
      </c>
      <c r="AV680" s="63">
        <f t="shared" si="64"/>
        <v>1500</v>
      </c>
      <c r="AW680" s="63">
        <v>0</v>
      </c>
      <c r="AX680" s="63">
        <f t="shared" si="65"/>
        <v>1500</v>
      </c>
      <c r="AY680" s="65">
        <v>21</v>
      </c>
    </row>
    <row r="681" ht="24" spans="1:51">
      <c r="A681" s="4"/>
      <c r="B681" s="4"/>
      <c r="C681" s="5" t="s">
        <v>646</v>
      </c>
      <c r="D681" s="6">
        <v>675</v>
      </c>
      <c r="E681" s="7" t="s">
        <v>852</v>
      </c>
      <c r="F681" s="8" t="str">
        <f>VLOOKUP(E681,[1]需科室上报名单!$A:$B,2,0)</f>
        <v>729L59</v>
      </c>
      <c r="G681" s="6" t="s">
        <v>104</v>
      </c>
      <c r="H681" s="8" t="str">
        <f>VLOOKUP(F681,[3]需科室上报名单!$B:$D,3,0)</f>
        <v>全科医学科</v>
      </c>
      <c r="I681" s="8" t="str">
        <f>VLOOKUP(F681,[3]需科室上报名单!$B:$F,5,0)</f>
        <v>2022年</v>
      </c>
      <c r="J681" s="31"/>
      <c r="K681" s="6" t="s">
        <v>106</v>
      </c>
      <c r="L681" s="6">
        <v>0</v>
      </c>
      <c r="M681" s="6">
        <v>0</v>
      </c>
      <c r="N681" s="6">
        <v>0</v>
      </c>
      <c r="O681" s="6">
        <v>160</v>
      </c>
      <c r="P681" s="30">
        <v>0</v>
      </c>
      <c r="Q681" s="30">
        <v>3</v>
      </c>
      <c r="R681" s="30">
        <v>2</v>
      </c>
      <c r="S681" s="30">
        <v>0</v>
      </c>
      <c r="T681" s="30">
        <v>0</v>
      </c>
      <c r="U681" s="6">
        <v>100</v>
      </c>
      <c r="V681" s="44">
        <f>VLOOKUP(F681,[9]毕教同事分值收集!B:X,23,0)</f>
        <v>100</v>
      </c>
      <c r="W681" s="44">
        <v>10</v>
      </c>
      <c r="X681" s="44">
        <v>20</v>
      </c>
      <c r="Y681" s="44">
        <v>30</v>
      </c>
      <c r="Z681" s="44">
        <v>60</v>
      </c>
      <c r="AA681" s="53">
        <v>0</v>
      </c>
      <c r="AB681" s="54">
        <f>VLOOKUP(F681,[9]毕教同事分值收集!B:R,17,0)</f>
        <v>100</v>
      </c>
      <c r="AC681" s="54">
        <f>VLOOKUP(F681,[9]毕教同事分值收集!B:T,19,0)</f>
        <v>150</v>
      </c>
      <c r="AD681" s="54">
        <f>VLOOKUP(F681,[9]毕教同事分值收集!B:V,21,0)</f>
        <v>100</v>
      </c>
      <c r="AE681" s="54">
        <f>VLOOKUP(F681,[9]毕教同事分值收集!B:Q,16,0)</f>
        <v>0</v>
      </c>
      <c r="AF681" s="54">
        <f>VLOOKUP(F681,[9]毕教同事分值收集!B:P,15,0)</f>
        <v>0</v>
      </c>
      <c r="AG681" s="54">
        <f>VLOOKUP(F681,[6]毕教同事分值收集!$B:$M,12,0)</f>
        <v>-60</v>
      </c>
      <c r="AH681" s="54">
        <v>0</v>
      </c>
      <c r="AI681" s="54">
        <v>0</v>
      </c>
      <c r="AJ681" s="54">
        <v>0</v>
      </c>
      <c r="AK681" s="54">
        <v>0</v>
      </c>
      <c r="AL681" s="54">
        <v>0</v>
      </c>
      <c r="AM681" s="58">
        <f t="shared" si="60"/>
        <v>770</v>
      </c>
      <c r="AN681" s="54" t="str">
        <f>VLOOKUP(H681,'[2]最终 公布版'!$F:$AL,33,0)</f>
        <v>全科</v>
      </c>
      <c r="AO681" s="59">
        <f>SUMPRODUCT(($AN$4:$AN$1113=AN681)*($AM$4:$AM$1113&gt;AM681))+1</f>
        <v>12</v>
      </c>
      <c r="AP681" s="11">
        <f>COUNTIF(AN:AN,AN681)</f>
        <v>57</v>
      </c>
      <c r="AQ681" s="60">
        <f t="shared" si="61"/>
        <v>0.210526315789474</v>
      </c>
      <c r="AR681" s="11">
        <f t="shared" si="62"/>
        <v>1.25</v>
      </c>
      <c r="AS681" s="61">
        <v>1200</v>
      </c>
      <c r="AT681" s="62">
        <f>VLOOKUP(F681,[9]毕教同事分值收集!B:Y,24,0)</f>
        <v>21</v>
      </c>
      <c r="AU681" s="63">
        <f t="shared" si="63"/>
        <v>1500</v>
      </c>
      <c r="AV681" s="63">
        <f t="shared" si="64"/>
        <v>1500</v>
      </c>
      <c r="AW681" s="63">
        <v>0</v>
      </c>
      <c r="AX681" s="63">
        <f t="shared" si="65"/>
        <v>1500</v>
      </c>
      <c r="AY681" s="65">
        <v>21</v>
      </c>
    </row>
    <row r="682" ht="24" spans="1:51">
      <c r="A682" s="4"/>
      <c r="B682" s="4"/>
      <c r="C682" s="5" t="s">
        <v>839</v>
      </c>
      <c r="D682" s="6">
        <v>676</v>
      </c>
      <c r="E682" s="15" t="s">
        <v>853</v>
      </c>
      <c r="F682" s="8" t="str">
        <f>VLOOKUP(E682,[1]需科室上报名单!$A:$B,2,0)</f>
        <v>7AK387</v>
      </c>
      <c r="G682" s="6" t="str">
        <f>VLOOKUP(F682,[3]需科室上报名单!$B:$I,8,0)</f>
        <v>规培研究生</v>
      </c>
      <c r="H682" s="8" t="str">
        <f>VLOOKUP(F682,[3]需科室上报名单!$B:$D,3,0)</f>
        <v>全科医学科</v>
      </c>
      <c r="I682" s="8" t="str">
        <f>VLOOKUP(F682,[3]需科室上报名单!$B:$F,5,0)</f>
        <v>2020年</v>
      </c>
      <c r="J682" s="142"/>
      <c r="K682" s="6" t="s">
        <v>106</v>
      </c>
      <c r="L682" s="6">
        <v>0</v>
      </c>
      <c r="M682" s="6">
        <v>0</v>
      </c>
      <c r="N682" s="54">
        <v>0</v>
      </c>
      <c r="O682" s="54">
        <v>160</v>
      </c>
      <c r="P682" s="45">
        <v>0</v>
      </c>
      <c r="Q682" s="45">
        <v>4</v>
      </c>
      <c r="R682" s="45">
        <v>1</v>
      </c>
      <c r="S682" s="45">
        <v>0</v>
      </c>
      <c r="T682" s="45">
        <v>0</v>
      </c>
      <c r="U682" s="54">
        <v>100</v>
      </c>
      <c r="V682" s="44">
        <f>VLOOKUP(F682,[9]毕教同事分值收集!B:X,23,0)</f>
        <v>100</v>
      </c>
      <c r="W682" s="44">
        <v>10</v>
      </c>
      <c r="X682" s="49">
        <v>20</v>
      </c>
      <c r="Y682" s="49">
        <v>30</v>
      </c>
      <c r="Z682" s="49">
        <v>60</v>
      </c>
      <c r="AA682" s="53">
        <v>0</v>
      </c>
      <c r="AB682" s="54">
        <f>VLOOKUP(F682,[9]毕教同事分值收集!B:R,17,0)</f>
        <v>100</v>
      </c>
      <c r="AC682" s="54">
        <f>VLOOKUP(F682,[9]毕教同事分值收集!B:T,19,0)</f>
        <v>150</v>
      </c>
      <c r="AD682" s="54">
        <f>VLOOKUP(F682,[9]毕教同事分值收集!B:V,21,0)</f>
        <v>100</v>
      </c>
      <c r="AE682" s="54">
        <f>VLOOKUP(F682,[9]毕教同事分值收集!B:Q,16,0)</f>
        <v>0</v>
      </c>
      <c r="AF682" s="54">
        <f>VLOOKUP(F682,[9]毕教同事分值收集!B:P,15,0)</f>
        <v>0</v>
      </c>
      <c r="AG682" s="54">
        <f>VLOOKUP(F682,[6]毕教同事分值收集!$B:$M,12,0)</f>
        <v>-60</v>
      </c>
      <c r="AH682" s="54">
        <v>0</v>
      </c>
      <c r="AI682" s="54">
        <v>0</v>
      </c>
      <c r="AJ682" s="54">
        <v>0</v>
      </c>
      <c r="AK682" s="54">
        <v>0</v>
      </c>
      <c r="AL682" s="54">
        <v>0</v>
      </c>
      <c r="AM682" s="58">
        <f t="shared" ref="AM682:AM745" si="68">SUM(L682:O682,U682:AA682,AB682:AJ682)</f>
        <v>770</v>
      </c>
      <c r="AN682" s="54" t="str">
        <f>VLOOKUP(H682,'[2]最终 公布版'!$F:$AL,33,0)</f>
        <v>全科</v>
      </c>
      <c r="AO682" s="59">
        <f>SUMPRODUCT(($AN$4:$AN$1113=AN682)*($AM$4:$AM$1113&gt;AM682))+1</f>
        <v>12</v>
      </c>
      <c r="AP682" s="11">
        <f>COUNTIF(AN:AN,AN682)</f>
        <v>57</v>
      </c>
      <c r="AQ682" s="60">
        <f t="shared" si="61"/>
        <v>0.210526315789474</v>
      </c>
      <c r="AR682" s="11">
        <f t="shared" si="62"/>
        <v>1.25</v>
      </c>
      <c r="AS682" s="61">
        <v>1200</v>
      </c>
      <c r="AT682" s="62">
        <f>VLOOKUP(F682,[9]毕教同事分值收集!B:Y,24,0)</f>
        <v>21</v>
      </c>
      <c r="AU682" s="63">
        <f t="shared" si="63"/>
        <v>1500</v>
      </c>
      <c r="AV682" s="63">
        <f t="shared" si="64"/>
        <v>1500</v>
      </c>
      <c r="AW682" s="63">
        <v>0</v>
      </c>
      <c r="AX682" s="63">
        <f t="shared" si="65"/>
        <v>1500</v>
      </c>
      <c r="AY682" s="65">
        <v>21</v>
      </c>
    </row>
    <row r="683" ht="24" spans="1:51">
      <c r="A683" s="4"/>
      <c r="B683" s="4"/>
      <c r="C683" s="5" t="s">
        <v>854</v>
      </c>
      <c r="D683" s="6">
        <v>678</v>
      </c>
      <c r="E683" s="139" t="s">
        <v>855</v>
      </c>
      <c r="F683" s="8" t="str">
        <f>VLOOKUP(E683,[1]需科室上报名单!$A:$B,2,0)</f>
        <v>7AK390</v>
      </c>
      <c r="G683" s="6" t="str">
        <f>VLOOKUP(F683,[3]需科室上报名单!$B:$I,8,0)</f>
        <v>规培研究生</v>
      </c>
      <c r="H683" s="8" t="str">
        <f>VLOOKUP(F683,[3]需科室上报名单!$B:$D,3,0)</f>
        <v>全科医学科</v>
      </c>
      <c r="I683" s="8" t="str">
        <f>VLOOKUP(F683,[3]需科室上报名单!$B:$F,5,0)</f>
        <v>2020年</v>
      </c>
      <c r="J683" s="31"/>
      <c r="K683" s="93" t="s">
        <v>106</v>
      </c>
      <c r="L683" s="86">
        <v>0</v>
      </c>
      <c r="M683" s="86">
        <v>0</v>
      </c>
      <c r="N683" s="86">
        <v>0</v>
      </c>
      <c r="O683" s="86">
        <v>160</v>
      </c>
      <c r="P683" s="94">
        <v>0</v>
      </c>
      <c r="Q683" s="94">
        <v>0</v>
      </c>
      <c r="R683" s="94">
        <v>0</v>
      </c>
      <c r="S683" s="94">
        <v>0</v>
      </c>
      <c r="T683" s="94">
        <v>0</v>
      </c>
      <c r="U683" s="97">
        <v>0</v>
      </c>
      <c r="V683" s="44">
        <f>VLOOKUP(F683,[9]毕教同事分值收集!B:X,23,0)</f>
        <v>100</v>
      </c>
      <c r="W683" s="98">
        <v>0</v>
      </c>
      <c r="X683" s="98">
        <v>40</v>
      </c>
      <c r="Y683" s="98">
        <v>30</v>
      </c>
      <c r="Z683" s="98">
        <v>60</v>
      </c>
      <c r="AA683" s="102">
        <v>0</v>
      </c>
      <c r="AB683" s="54">
        <f>VLOOKUP(F683,[9]毕教同事分值收集!B:R,17,0)</f>
        <v>100</v>
      </c>
      <c r="AC683" s="54">
        <f>VLOOKUP(F683,[9]毕教同事分值收集!B:T,19,0)</f>
        <v>150</v>
      </c>
      <c r="AD683" s="54">
        <f>VLOOKUP(F683,[9]毕教同事分值收集!B:V,21,0)</f>
        <v>100</v>
      </c>
      <c r="AE683" s="54">
        <f>VLOOKUP(F683,[9]毕教同事分值收集!B:Q,16,0)</f>
        <v>0</v>
      </c>
      <c r="AF683" s="54">
        <f>VLOOKUP(F683,[9]毕教同事分值收集!B:P,15,0)</f>
        <v>40</v>
      </c>
      <c r="AG683" s="54">
        <f>VLOOKUP(F683,[6]毕教同事分值收集!$B:$M,12,0)</f>
        <v>-20</v>
      </c>
      <c r="AH683" s="54">
        <v>0</v>
      </c>
      <c r="AI683" s="54">
        <v>0</v>
      </c>
      <c r="AJ683" s="54">
        <v>0</v>
      </c>
      <c r="AK683" s="54">
        <v>0</v>
      </c>
      <c r="AL683" s="54">
        <v>0</v>
      </c>
      <c r="AM683" s="58">
        <f t="shared" si="68"/>
        <v>760</v>
      </c>
      <c r="AN683" s="54" t="str">
        <f>VLOOKUP(H683,'[2]最终 公布版'!$F:$AL,33,0)</f>
        <v>全科</v>
      </c>
      <c r="AO683" s="59">
        <f>SUMPRODUCT(($AN$4:$AN$1113=AN683)*($AM$4:$AM$1113&gt;AM683))+1</f>
        <v>15</v>
      </c>
      <c r="AP683" s="11">
        <f>COUNTIF(AN:AN,AN683)</f>
        <v>57</v>
      </c>
      <c r="AQ683" s="60">
        <f t="shared" si="61"/>
        <v>0.263157894736842</v>
      </c>
      <c r="AR683" s="11">
        <f t="shared" si="62"/>
        <v>1.25</v>
      </c>
      <c r="AS683" s="61">
        <v>1200</v>
      </c>
      <c r="AT683" s="62">
        <f>VLOOKUP(F683,[9]毕教同事分值收集!B:Y,24,0)</f>
        <v>21</v>
      </c>
      <c r="AU683" s="63">
        <f t="shared" si="63"/>
        <v>1500</v>
      </c>
      <c r="AV683" s="63">
        <f t="shared" si="64"/>
        <v>1500</v>
      </c>
      <c r="AW683" s="63">
        <v>0</v>
      </c>
      <c r="AX683" s="63">
        <f t="shared" si="65"/>
        <v>1500</v>
      </c>
      <c r="AY683" s="65">
        <v>21</v>
      </c>
    </row>
    <row r="684" ht="24" spans="1:51">
      <c r="A684" s="4" t="s">
        <v>366</v>
      </c>
      <c r="B684" s="4"/>
      <c r="C684" s="5" t="s">
        <v>839</v>
      </c>
      <c r="D684" s="6">
        <v>679</v>
      </c>
      <c r="E684" s="9" t="s">
        <v>856</v>
      </c>
      <c r="F684" s="8" t="str">
        <f>VLOOKUP(E684,[1]需科室上报名单!$A:$B,2,0)</f>
        <v>726L73</v>
      </c>
      <c r="G684" s="6" t="s">
        <v>104</v>
      </c>
      <c r="H684" s="8" t="str">
        <f>VLOOKUP(F684,[3]需科室上报名单!$B:$D,3,0)</f>
        <v>全科医学科</v>
      </c>
      <c r="I684" s="8" t="str">
        <f>VLOOKUP(F684,[3]需科室上报名单!$B:$F,5,0)</f>
        <v>2020年</v>
      </c>
      <c r="J684" s="29"/>
      <c r="K684" s="6" t="s">
        <v>106</v>
      </c>
      <c r="L684" s="6">
        <v>0</v>
      </c>
      <c r="M684" s="6">
        <v>0</v>
      </c>
      <c r="N684" s="6">
        <v>0</v>
      </c>
      <c r="O684" s="6">
        <v>160</v>
      </c>
      <c r="P684" s="30">
        <v>0</v>
      </c>
      <c r="Q684" s="30">
        <v>3</v>
      </c>
      <c r="R684" s="30">
        <v>1</v>
      </c>
      <c r="S684" s="30">
        <v>0</v>
      </c>
      <c r="T684" s="30">
        <v>0</v>
      </c>
      <c r="U684" s="43">
        <v>80</v>
      </c>
      <c r="V684" s="44">
        <f>VLOOKUP(F684,[9]毕教同事分值收集!B:X,23,0)</f>
        <v>100</v>
      </c>
      <c r="W684" s="44">
        <v>10</v>
      </c>
      <c r="X684" s="44">
        <v>20</v>
      </c>
      <c r="Y684" s="44">
        <v>60</v>
      </c>
      <c r="Z684" s="44">
        <v>60</v>
      </c>
      <c r="AA684" s="53">
        <v>0</v>
      </c>
      <c r="AB684" s="54">
        <f>VLOOKUP(F684,[9]毕教同事分值收集!B:R,17,0)</f>
        <v>100</v>
      </c>
      <c r="AC684" s="54">
        <f>VLOOKUP(F684,[9]毕教同事分值收集!B:T,19,0)</f>
        <v>150</v>
      </c>
      <c r="AD684" s="54">
        <f>VLOOKUP(F684,[9]毕教同事分值收集!B:V,21,0)</f>
        <v>0</v>
      </c>
      <c r="AE684" s="54">
        <f>VLOOKUP(F684,[9]毕教同事分值收集!B:Q,16,0)</f>
        <v>0</v>
      </c>
      <c r="AF684" s="54">
        <f>VLOOKUP(F684,[9]毕教同事分值收集!B:P,15,0)</f>
        <v>0</v>
      </c>
      <c r="AG684" s="54">
        <f>VLOOKUP(F684,'[8]0831修改'!$B:$M,12,0)</f>
        <v>-40</v>
      </c>
      <c r="AH684" s="54">
        <v>0</v>
      </c>
      <c r="AI684" s="54">
        <v>0</v>
      </c>
      <c r="AJ684" s="54">
        <v>0</v>
      </c>
      <c r="AK684" s="54">
        <v>0</v>
      </c>
      <c r="AL684" s="54">
        <v>0</v>
      </c>
      <c r="AM684" s="58">
        <f t="shared" si="68"/>
        <v>700</v>
      </c>
      <c r="AN684" s="54" t="str">
        <f>VLOOKUP(H684,'[2]最终 公布版'!$F:$AL,33,0)</f>
        <v>全科</v>
      </c>
      <c r="AO684" s="59">
        <f>SUMPRODUCT(($AN$4:$AN$1113=AN684)*($AM$4:$AM$1113&gt;AM684))+1</f>
        <v>16</v>
      </c>
      <c r="AP684" s="11">
        <f>COUNTIF(AN:AN,AN684)</f>
        <v>57</v>
      </c>
      <c r="AQ684" s="60">
        <f t="shared" si="61"/>
        <v>0.280701754385965</v>
      </c>
      <c r="AR684" s="11">
        <f t="shared" si="62"/>
        <v>1.25</v>
      </c>
      <c r="AS684" s="61">
        <v>1200</v>
      </c>
      <c r="AT684" s="62">
        <f>VLOOKUP(F684,[9]毕教同事分值收集!B:Y,24,0)</f>
        <v>21</v>
      </c>
      <c r="AU684" s="63">
        <f t="shared" si="63"/>
        <v>1500</v>
      </c>
      <c r="AV684" s="63">
        <f t="shared" si="64"/>
        <v>1500</v>
      </c>
      <c r="AW684" s="63">
        <v>0</v>
      </c>
      <c r="AX684" s="63">
        <f t="shared" si="65"/>
        <v>1500</v>
      </c>
      <c r="AY684" s="65">
        <v>21</v>
      </c>
    </row>
    <row r="685" ht="24" spans="1:51">
      <c r="A685" s="4"/>
      <c r="B685" s="4"/>
      <c r="C685" s="5" t="s">
        <v>327</v>
      </c>
      <c r="D685" s="6">
        <v>680</v>
      </c>
      <c r="E685" s="136" t="s">
        <v>857</v>
      </c>
      <c r="F685" s="8" t="str">
        <f>VLOOKUP(E685,[1]需科室上报名单!$A:$B,2,0)</f>
        <v>728L04</v>
      </c>
      <c r="G685" s="6" t="s">
        <v>104</v>
      </c>
      <c r="H685" s="8" t="str">
        <f>VLOOKUP(F685,[3]需科室上报名单!$B:$D,3,0)</f>
        <v>全科医学科</v>
      </c>
      <c r="I685" s="8" t="str">
        <f>VLOOKUP(F685,[3]需科室上报名单!$B:$F,5,0)</f>
        <v>2021年</v>
      </c>
      <c r="J685" s="31"/>
      <c r="K685" s="6" t="s">
        <v>106</v>
      </c>
      <c r="L685" s="6">
        <v>0</v>
      </c>
      <c r="M685" s="6">
        <v>0</v>
      </c>
      <c r="N685" s="6">
        <v>0</v>
      </c>
      <c r="O685" s="6">
        <v>120</v>
      </c>
      <c r="P685" s="30">
        <v>0</v>
      </c>
      <c r="Q685" s="30">
        <v>0</v>
      </c>
      <c r="R685" s="30">
        <v>0</v>
      </c>
      <c r="S685" s="30">
        <v>0</v>
      </c>
      <c r="T685" s="30">
        <v>0</v>
      </c>
      <c r="U685" s="43">
        <v>0</v>
      </c>
      <c r="V685" s="44">
        <f>VLOOKUP(F685,[9]毕教同事分值收集!B:X,23,0)</f>
        <v>100</v>
      </c>
      <c r="W685" s="44">
        <v>10</v>
      </c>
      <c r="X685" s="44">
        <v>0</v>
      </c>
      <c r="Y685" s="44">
        <v>0</v>
      </c>
      <c r="Z685" s="44">
        <v>90</v>
      </c>
      <c r="AA685" s="53">
        <v>60</v>
      </c>
      <c r="AB685" s="54">
        <f>VLOOKUP(F685,[9]毕教同事分值收集!B:R,17,0)</f>
        <v>100</v>
      </c>
      <c r="AC685" s="54">
        <f>VLOOKUP(F685,[9]毕教同事分值收集!B:T,19,0)</f>
        <v>150</v>
      </c>
      <c r="AD685" s="54">
        <f>VLOOKUP(F685,[9]毕教同事分值收集!B:V,21,0)</f>
        <v>100</v>
      </c>
      <c r="AE685" s="54">
        <f>VLOOKUP(F685,[9]毕教同事分值收集!B:Q,16,0)</f>
        <v>0</v>
      </c>
      <c r="AF685" s="54">
        <f>VLOOKUP(F685,[9]毕教同事分值收集!B:P,15,0)</f>
        <v>0</v>
      </c>
      <c r="AG685" s="54">
        <f>VLOOKUP(F685,[6]毕教同事分值收集!$B:$M,12,0)</f>
        <v>-40</v>
      </c>
      <c r="AH685" s="54">
        <v>0</v>
      </c>
      <c r="AI685" s="54">
        <v>0</v>
      </c>
      <c r="AJ685" s="54">
        <v>0</v>
      </c>
      <c r="AK685" s="54">
        <v>0</v>
      </c>
      <c r="AL685" s="54">
        <v>0</v>
      </c>
      <c r="AM685" s="58">
        <f t="shared" si="68"/>
        <v>690</v>
      </c>
      <c r="AN685" s="54" t="str">
        <f>VLOOKUP(H685,'[2]最终 公布版'!$F:$AL,33,0)</f>
        <v>全科</v>
      </c>
      <c r="AO685" s="59">
        <f>SUMPRODUCT(($AN$4:$AN$1113=AN685)*($AM$4:$AM$1113&gt;AM685))+1</f>
        <v>17</v>
      </c>
      <c r="AP685" s="11">
        <f>COUNTIF(AN:AN,AN685)</f>
        <v>57</v>
      </c>
      <c r="AQ685" s="60">
        <f t="shared" si="61"/>
        <v>0.298245614035088</v>
      </c>
      <c r="AR685" s="11">
        <f t="shared" si="62"/>
        <v>1.25</v>
      </c>
      <c r="AS685" s="61">
        <v>1200</v>
      </c>
      <c r="AT685" s="62">
        <f>VLOOKUP(F685,[9]毕教同事分值收集!B:Y,24,0)</f>
        <v>21</v>
      </c>
      <c r="AU685" s="63">
        <f t="shared" si="63"/>
        <v>1500</v>
      </c>
      <c r="AV685" s="63">
        <f t="shared" si="64"/>
        <v>1500</v>
      </c>
      <c r="AW685" s="63">
        <v>0</v>
      </c>
      <c r="AX685" s="63">
        <f t="shared" si="65"/>
        <v>1500</v>
      </c>
      <c r="AY685" s="65">
        <v>21</v>
      </c>
    </row>
    <row r="686" ht="24" spans="1:51">
      <c r="A686" s="4"/>
      <c r="B686" s="4"/>
      <c r="C686" s="5" t="s">
        <v>839</v>
      </c>
      <c r="D686" s="6">
        <v>681</v>
      </c>
      <c r="E686" s="9" t="s">
        <v>858</v>
      </c>
      <c r="F686" s="8" t="str">
        <f>VLOOKUP(E686,[1]需科室上报名单!$A:$B,2,0)</f>
        <v>726L72</v>
      </c>
      <c r="G686" s="6" t="s">
        <v>104</v>
      </c>
      <c r="H686" s="8" t="str">
        <f>VLOOKUP(F686,[3]需科室上报名单!$B:$D,3,0)</f>
        <v>全科医学科</v>
      </c>
      <c r="I686" s="8" t="str">
        <f>VLOOKUP(F686,[3]需科室上报名单!$B:$F,5,0)</f>
        <v>2020年</v>
      </c>
      <c r="J686" s="29"/>
      <c r="K686" s="6" t="s">
        <v>106</v>
      </c>
      <c r="L686" s="6">
        <v>0</v>
      </c>
      <c r="M686" s="6">
        <v>0</v>
      </c>
      <c r="N686" s="6">
        <v>0</v>
      </c>
      <c r="O686" s="6">
        <v>160</v>
      </c>
      <c r="P686" s="30">
        <v>0</v>
      </c>
      <c r="Q686" s="30">
        <v>0</v>
      </c>
      <c r="R686" s="30">
        <v>0</v>
      </c>
      <c r="S686" s="30">
        <v>0</v>
      </c>
      <c r="T686" s="30">
        <v>0</v>
      </c>
      <c r="U686" s="43">
        <v>0</v>
      </c>
      <c r="V686" s="44">
        <f>VLOOKUP(F686,[9]毕教同事分值收集!B:X,23,0)</f>
        <v>100</v>
      </c>
      <c r="W686" s="44">
        <v>0</v>
      </c>
      <c r="X686" s="44">
        <v>60</v>
      </c>
      <c r="Y686" s="44">
        <v>60</v>
      </c>
      <c r="Z686" s="44">
        <v>60</v>
      </c>
      <c r="AA686" s="53">
        <v>0</v>
      </c>
      <c r="AB686" s="54">
        <f>VLOOKUP(F686,[9]毕教同事分值收集!B:R,17,0)</f>
        <v>100</v>
      </c>
      <c r="AC686" s="54">
        <f>VLOOKUP(F686,[9]毕教同事分值收集!B:T,19,0)</f>
        <v>150</v>
      </c>
      <c r="AD686" s="54">
        <f>VLOOKUP(F686,[9]毕教同事分值收集!B:V,21,0)</f>
        <v>0</v>
      </c>
      <c r="AE686" s="54">
        <f>VLOOKUP(F686,[9]毕教同事分值收集!B:Q,16,0)</f>
        <v>0</v>
      </c>
      <c r="AF686" s="54">
        <f>VLOOKUP(F686,[9]毕教同事分值收集!B:P,15,0)</f>
        <v>0</v>
      </c>
      <c r="AG686" s="54">
        <f>VLOOKUP(F686,[6]毕教同事分值收集!$B:$M,12,0)</f>
        <v>-20</v>
      </c>
      <c r="AH686" s="54">
        <v>0</v>
      </c>
      <c r="AI686" s="54">
        <v>0</v>
      </c>
      <c r="AJ686" s="54">
        <v>0</v>
      </c>
      <c r="AK686" s="54">
        <v>0</v>
      </c>
      <c r="AL686" s="54">
        <v>0</v>
      </c>
      <c r="AM686" s="58">
        <f t="shared" si="68"/>
        <v>670</v>
      </c>
      <c r="AN686" s="54" t="str">
        <f>VLOOKUP(H686,'[2]最终 公布版'!$F:$AL,33,0)</f>
        <v>全科</v>
      </c>
      <c r="AO686" s="59">
        <f>SUMPRODUCT(($AN$4:$AN$1113=AN686)*($AM$4:$AM$1113&gt;AM686))+1</f>
        <v>18</v>
      </c>
      <c r="AP686" s="11">
        <f>COUNTIF(AN:AN,AN686)</f>
        <v>57</v>
      </c>
      <c r="AQ686" s="60">
        <f t="shared" si="61"/>
        <v>0.315789473684211</v>
      </c>
      <c r="AR686" s="11">
        <f t="shared" si="62"/>
        <v>1.25</v>
      </c>
      <c r="AS686" s="61">
        <v>1200</v>
      </c>
      <c r="AT686" s="62">
        <f>VLOOKUP(F686,[9]毕教同事分值收集!B:Y,24,0)</f>
        <v>21</v>
      </c>
      <c r="AU686" s="63">
        <f t="shared" si="63"/>
        <v>1500</v>
      </c>
      <c r="AV686" s="63">
        <f t="shared" si="64"/>
        <v>1500</v>
      </c>
      <c r="AW686" s="63">
        <v>0</v>
      </c>
      <c r="AX686" s="63">
        <f t="shared" si="65"/>
        <v>1500</v>
      </c>
      <c r="AY686" s="65">
        <v>21</v>
      </c>
    </row>
    <row r="687" ht="24" spans="1:51">
      <c r="A687" s="4" t="s">
        <v>366</v>
      </c>
      <c r="B687" s="4"/>
      <c r="C687" s="5" t="s">
        <v>201</v>
      </c>
      <c r="D687" s="6">
        <v>683</v>
      </c>
      <c r="E687" s="66" t="s">
        <v>859</v>
      </c>
      <c r="F687" s="8" t="str">
        <f>VLOOKUP(E687,[1]需科室上报名单!$A:$B,2,0)</f>
        <v>726L74</v>
      </c>
      <c r="G687" s="6" t="s">
        <v>104</v>
      </c>
      <c r="H687" s="8" t="str">
        <f>VLOOKUP(F687,[3]需科室上报名单!$B:$D,3,0)</f>
        <v>全科医学科</v>
      </c>
      <c r="I687" s="8" t="str">
        <f>VLOOKUP(F687,[3]需科室上报名单!$B:$F,5,0)</f>
        <v>2020年</v>
      </c>
      <c r="J687" s="72"/>
      <c r="K687" s="6" t="s">
        <v>106</v>
      </c>
      <c r="L687" s="48">
        <v>0</v>
      </c>
      <c r="M687" s="48">
        <v>0</v>
      </c>
      <c r="N687" s="48">
        <v>0</v>
      </c>
      <c r="O687" s="48">
        <v>160</v>
      </c>
      <c r="P687" s="48" t="s">
        <v>203</v>
      </c>
      <c r="Q687" s="48" t="s">
        <v>541</v>
      </c>
      <c r="R687" s="48" t="s">
        <v>547</v>
      </c>
      <c r="S687" s="48" t="s">
        <v>203</v>
      </c>
      <c r="T687" s="48" t="s">
        <v>203</v>
      </c>
      <c r="U687" s="77">
        <v>100</v>
      </c>
      <c r="V687" s="44">
        <f>VLOOKUP(F687,[9]毕教同事分值收集!B:X,23,0)</f>
        <v>100</v>
      </c>
      <c r="W687" s="78">
        <v>10</v>
      </c>
      <c r="X687" s="78">
        <v>60</v>
      </c>
      <c r="Y687" s="78">
        <v>60</v>
      </c>
      <c r="Z687" s="78">
        <v>60</v>
      </c>
      <c r="AA687" s="83">
        <v>0</v>
      </c>
      <c r="AB687" s="54">
        <f>VLOOKUP(F687,[9]毕教同事分值收集!B:R,17,0)</f>
        <v>100</v>
      </c>
      <c r="AC687" s="54">
        <f>VLOOKUP(F687,[9]毕教同事分值收集!B:T,19,0)</f>
        <v>0</v>
      </c>
      <c r="AD687" s="54">
        <f>VLOOKUP(F687,[9]毕教同事分值收集!B:V,21,0)</f>
        <v>0</v>
      </c>
      <c r="AE687" s="54">
        <f>VLOOKUP(F687,[9]毕教同事分值收集!B:Q,16,0)</f>
        <v>0</v>
      </c>
      <c r="AF687" s="54">
        <f>VLOOKUP(F687,[9]毕教同事分值收集!B:P,15,0)</f>
        <v>20</v>
      </c>
      <c r="AG687" s="54">
        <f>VLOOKUP(F687,'[8]0831修改'!$B:$M,12,0)</f>
        <v>-20</v>
      </c>
      <c r="AH687" s="54">
        <v>0</v>
      </c>
      <c r="AI687" s="54">
        <v>0</v>
      </c>
      <c r="AJ687" s="54">
        <v>0</v>
      </c>
      <c r="AK687" s="54" t="str">
        <f>VLOOKUP(E687,[5]年度业务水平测试结果!$A:$U,21,0)</f>
        <v>发放金额*75%</v>
      </c>
      <c r="AL687" s="54">
        <v>0</v>
      </c>
      <c r="AM687" s="58">
        <f t="shared" si="68"/>
        <v>650</v>
      </c>
      <c r="AN687" s="54" t="str">
        <f>VLOOKUP(H687,'[2]最终 公布版'!$F:$AL,33,0)</f>
        <v>全科</v>
      </c>
      <c r="AO687" s="59">
        <f>SUMPRODUCT(($AN$4:$AN$1113=AN687)*($AM$4:$AM$1113&gt;AM687))+1</f>
        <v>19</v>
      </c>
      <c r="AP687" s="11">
        <f>COUNTIF(AN:AN,AN687)</f>
        <v>57</v>
      </c>
      <c r="AQ687" s="60">
        <f t="shared" si="61"/>
        <v>0.333333333333333</v>
      </c>
      <c r="AR687" s="11">
        <f t="shared" si="62"/>
        <v>1.25</v>
      </c>
      <c r="AS687" s="61">
        <v>1200</v>
      </c>
      <c r="AT687" s="62">
        <f>VLOOKUP(F687,[9]毕教同事分值收集!B:Y,24,0)</f>
        <v>21</v>
      </c>
      <c r="AU687" s="63">
        <f t="shared" si="63"/>
        <v>1500</v>
      </c>
      <c r="AV687" s="63">
        <f>1500*75%</f>
        <v>1125</v>
      </c>
      <c r="AW687" s="63">
        <v>0</v>
      </c>
      <c r="AX687" s="63">
        <f t="shared" si="65"/>
        <v>1125</v>
      </c>
      <c r="AY687" s="65">
        <v>21</v>
      </c>
    </row>
    <row r="688" ht="24" spans="1:51">
      <c r="A688" s="4"/>
      <c r="B688" s="4"/>
      <c r="C688" s="5" t="s">
        <v>860</v>
      </c>
      <c r="D688" s="6">
        <v>682</v>
      </c>
      <c r="E688" s="140" t="s">
        <v>861</v>
      </c>
      <c r="F688" s="8" t="str">
        <f>VLOOKUP(E688,[1]需科室上报名单!$A:$B,2,0)</f>
        <v>727L92</v>
      </c>
      <c r="G688" s="6" t="s">
        <v>104</v>
      </c>
      <c r="H688" s="8" t="str">
        <f>VLOOKUP(F688,[3]需科室上报名单!$B:$D,3,0)</f>
        <v>全科医学科</v>
      </c>
      <c r="I688" s="8" t="str">
        <f>VLOOKUP(F688,[3]需科室上报名单!$B:$F,5,0)</f>
        <v>2021年</v>
      </c>
      <c r="J688" s="31"/>
      <c r="K688" s="71" t="s">
        <v>106</v>
      </c>
      <c r="L688" s="36">
        <v>0</v>
      </c>
      <c r="M688" s="36">
        <v>0</v>
      </c>
      <c r="N688" s="36">
        <v>0</v>
      </c>
      <c r="O688" s="36">
        <v>140</v>
      </c>
      <c r="P688" s="81">
        <v>0</v>
      </c>
      <c r="Q688" s="81">
        <v>0</v>
      </c>
      <c r="R688" s="81">
        <v>0</v>
      </c>
      <c r="S688" s="81">
        <v>0</v>
      </c>
      <c r="T688" s="81">
        <v>0</v>
      </c>
      <c r="U688" s="144">
        <v>0</v>
      </c>
      <c r="V688" s="44">
        <f>VLOOKUP(F688,[9]毕教同事分值收集!B:X,23,0)</f>
        <v>100</v>
      </c>
      <c r="W688" s="98">
        <v>10</v>
      </c>
      <c r="X688" s="98">
        <v>20</v>
      </c>
      <c r="Y688" s="98">
        <v>30</v>
      </c>
      <c r="Z688" s="98">
        <v>30</v>
      </c>
      <c r="AA688" s="82">
        <v>0</v>
      </c>
      <c r="AB688" s="54">
        <f>VLOOKUP(F688,[9]毕教同事分值收集!B:R,17,0)</f>
        <v>100</v>
      </c>
      <c r="AC688" s="54">
        <f>VLOOKUP(F688,[9]毕教同事分值收集!B:T,19,0)</f>
        <v>150</v>
      </c>
      <c r="AD688" s="54">
        <f>VLOOKUP(F688,[9]毕教同事分值收集!B:V,21,0)</f>
        <v>100</v>
      </c>
      <c r="AE688" s="54">
        <f>VLOOKUP(F688,[9]毕教同事分值收集!B:Q,16,0)</f>
        <v>0</v>
      </c>
      <c r="AF688" s="54">
        <f>VLOOKUP(F688,[9]毕教同事分值收集!B:P,15,0)</f>
        <v>0</v>
      </c>
      <c r="AG688" s="54">
        <f>VLOOKUP(F688,[6]毕教同事分值收集!$B:$M,12,0)</f>
        <v>-60</v>
      </c>
      <c r="AH688" s="54">
        <v>0</v>
      </c>
      <c r="AI688" s="54">
        <v>0</v>
      </c>
      <c r="AJ688" s="54">
        <v>0</v>
      </c>
      <c r="AK688" s="54">
        <v>0</v>
      </c>
      <c r="AL688" s="54">
        <v>0</v>
      </c>
      <c r="AM688" s="58">
        <f t="shared" si="68"/>
        <v>620</v>
      </c>
      <c r="AN688" s="54" t="str">
        <f>VLOOKUP(H688,'[2]最终 公布版'!$F:$AL,33,0)</f>
        <v>全科</v>
      </c>
      <c r="AO688" s="59">
        <f>SUMPRODUCT(($AN$4:$AN$1113=AN688)*($AM$4:$AM$1113&gt;AM688))+1</f>
        <v>20</v>
      </c>
      <c r="AP688" s="11">
        <f>COUNTIF(AN:AN,AN688)</f>
        <v>57</v>
      </c>
      <c r="AQ688" s="60">
        <f t="shared" si="61"/>
        <v>0.350877192982456</v>
      </c>
      <c r="AR688" s="11">
        <f t="shared" si="62"/>
        <v>1.25</v>
      </c>
      <c r="AS688" s="61">
        <v>1200</v>
      </c>
      <c r="AT688" s="62">
        <f>VLOOKUP(F688,[9]毕教同事分值收集!B:Y,24,0)</f>
        <v>21</v>
      </c>
      <c r="AU688" s="63">
        <f t="shared" si="63"/>
        <v>1500</v>
      </c>
      <c r="AV688" s="63">
        <f t="shared" ref="AV688:AV694" si="69">ROUND(AU688,0)</f>
        <v>1500</v>
      </c>
      <c r="AW688" s="63">
        <v>0</v>
      </c>
      <c r="AX688" s="63">
        <f t="shared" si="65"/>
        <v>1500</v>
      </c>
      <c r="AY688" s="65">
        <v>21</v>
      </c>
    </row>
    <row r="689" ht="24" spans="1:51">
      <c r="A689" s="4" t="s">
        <v>366</v>
      </c>
      <c r="B689" s="4"/>
      <c r="C689" s="5" t="s">
        <v>719</v>
      </c>
      <c r="D689" s="6">
        <v>689</v>
      </c>
      <c r="E689" s="9" t="s">
        <v>862</v>
      </c>
      <c r="F689" s="8" t="str">
        <f>VLOOKUP(E689,[1]需科室上报名单!$A:$B,2,0)</f>
        <v>726L82</v>
      </c>
      <c r="G689" s="6" t="s">
        <v>104</v>
      </c>
      <c r="H689" s="8" t="str">
        <f>VLOOKUP(F689,[3]需科室上报名单!$B:$D,3,0)</f>
        <v>全科医学科</v>
      </c>
      <c r="I689" s="8" t="str">
        <f>VLOOKUP(F689,[3]需科室上报名单!$B:$F,5,0)</f>
        <v>2020年</v>
      </c>
      <c r="J689" s="31"/>
      <c r="K689" s="93" t="s">
        <v>106</v>
      </c>
      <c r="L689" s="86">
        <v>0</v>
      </c>
      <c r="M689" s="86">
        <v>0</v>
      </c>
      <c r="N689" s="86">
        <v>0</v>
      </c>
      <c r="O689" s="86">
        <v>160</v>
      </c>
      <c r="P689" s="30">
        <v>0</v>
      </c>
      <c r="Q689" s="30">
        <v>0</v>
      </c>
      <c r="R689" s="30">
        <v>0</v>
      </c>
      <c r="S689" s="30">
        <v>0</v>
      </c>
      <c r="T689" s="30">
        <v>0</v>
      </c>
      <c r="U689" s="43">
        <v>0</v>
      </c>
      <c r="V689" s="96">
        <f>VLOOKUP(F689,[9]毕教同事分值收集!B:X,23,0)</f>
        <v>100</v>
      </c>
      <c r="W689" s="44">
        <v>0</v>
      </c>
      <c r="X689" s="44">
        <v>0</v>
      </c>
      <c r="Y689" s="44">
        <v>0</v>
      </c>
      <c r="Z689" s="44">
        <v>0</v>
      </c>
      <c r="AA689" s="53">
        <v>0</v>
      </c>
      <c r="AB689" s="54">
        <f>VLOOKUP(F689,[9]毕教同事分值收集!B:R,17,0)</f>
        <v>100</v>
      </c>
      <c r="AC689" s="54">
        <f>VLOOKUP(F689,[9]毕教同事分值收集!B:T,19,0)</f>
        <v>150</v>
      </c>
      <c r="AD689" s="54">
        <f>VLOOKUP(F689,[9]毕教同事分值收集!B:V,21,0)</f>
        <v>100</v>
      </c>
      <c r="AE689" s="54">
        <f>VLOOKUP(F689,[9]毕教同事分值收集!B:Q,16,0)</f>
        <v>0</v>
      </c>
      <c r="AF689" s="54">
        <f>VLOOKUP(F689,[9]毕教同事分值收集!B:P,15,0)</f>
        <v>0</v>
      </c>
      <c r="AG689" s="54">
        <f>VLOOKUP(F689,'[8]0831修改'!$B:$M,12,0)</f>
        <v>-20</v>
      </c>
      <c r="AH689" s="54">
        <v>0</v>
      </c>
      <c r="AI689" s="54">
        <v>0</v>
      </c>
      <c r="AJ689" s="54">
        <v>0</v>
      </c>
      <c r="AK689" s="54">
        <v>0</v>
      </c>
      <c r="AL689" s="54">
        <v>0</v>
      </c>
      <c r="AM689" s="58">
        <f t="shared" si="68"/>
        <v>590</v>
      </c>
      <c r="AN689" s="54" t="str">
        <f>VLOOKUP(H689,'[2]最终 公布版'!$F:$AL,33,0)</f>
        <v>全科</v>
      </c>
      <c r="AO689" s="59">
        <f>SUMPRODUCT(($AN$4:$AN$1113=AN689)*($AM$4:$AM$1113&gt;AM689))+1</f>
        <v>21</v>
      </c>
      <c r="AP689" s="11">
        <f>COUNTIF(AN:AN,AN689)</f>
        <v>57</v>
      </c>
      <c r="AQ689" s="60">
        <f t="shared" si="61"/>
        <v>0.368421052631579</v>
      </c>
      <c r="AR689" s="11">
        <f t="shared" si="62"/>
        <v>1.25</v>
      </c>
      <c r="AS689" s="61">
        <v>1200</v>
      </c>
      <c r="AT689" s="62">
        <f>VLOOKUP(F689,[9]毕教同事分值收集!B:Y,24,0)</f>
        <v>21</v>
      </c>
      <c r="AU689" s="63">
        <f t="shared" si="63"/>
        <v>1500</v>
      </c>
      <c r="AV689" s="63">
        <f t="shared" si="69"/>
        <v>1500</v>
      </c>
      <c r="AW689" s="63">
        <v>0</v>
      </c>
      <c r="AX689" s="63">
        <f t="shared" si="65"/>
        <v>1500</v>
      </c>
      <c r="AY689" s="65">
        <v>21</v>
      </c>
    </row>
    <row r="690" ht="24" spans="1:51">
      <c r="A690" s="4" t="s">
        <v>366</v>
      </c>
      <c r="B690" s="4"/>
      <c r="C690" s="5" t="s">
        <v>839</v>
      </c>
      <c r="D690" s="6">
        <v>687</v>
      </c>
      <c r="E690" s="7" t="s">
        <v>863</v>
      </c>
      <c r="F690" s="8" t="str">
        <f>VLOOKUP(E690,[1]需科室上报名单!$A:$B,2,0)</f>
        <v>730L39</v>
      </c>
      <c r="G690" s="6" t="s">
        <v>104</v>
      </c>
      <c r="H690" s="8" t="str">
        <f>VLOOKUP(F690,[3]需科室上报名单!$B:$D,3,0)</f>
        <v>全科医学科</v>
      </c>
      <c r="I690" s="8" t="str">
        <f>VLOOKUP(F690,[3]需科室上报名单!$B:$F,5,0)</f>
        <v>2022年</v>
      </c>
      <c r="J690" s="29"/>
      <c r="K690" s="6" t="s">
        <v>106</v>
      </c>
      <c r="L690" s="6">
        <v>0</v>
      </c>
      <c r="M690" s="6">
        <v>0</v>
      </c>
      <c r="N690" s="6">
        <v>0</v>
      </c>
      <c r="O690" s="6">
        <v>160</v>
      </c>
      <c r="P690" s="30">
        <v>0</v>
      </c>
      <c r="Q690" s="30">
        <v>6</v>
      </c>
      <c r="R690" s="30">
        <v>1</v>
      </c>
      <c r="S690" s="30">
        <v>0</v>
      </c>
      <c r="T690" s="30">
        <v>0</v>
      </c>
      <c r="U690" s="43">
        <v>140</v>
      </c>
      <c r="V690" s="44">
        <f>VLOOKUP(F690,[9]毕教同事分值收集!B:X,23,0)</f>
        <v>100</v>
      </c>
      <c r="W690" s="44">
        <v>10</v>
      </c>
      <c r="X690" s="44">
        <v>60</v>
      </c>
      <c r="Y690" s="44">
        <v>90</v>
      </c>
      <c r="Z690" s="44">
        <v>60</v>
      </c>
      <c r="AA690" s="53">
        <v>0</v>
      </c>
      <c r="AB690" s="54">
        <f>VLOOKUP(F690,[9]毕教同事分值收集!B:R,17,0)</f>
        <v>0</v>
      </c>
      <c r="AC690" s="54">
        <f>VLOOKUP(F690,[9]毕教同事分值收集!B:T,19,0)</f>
        <v>0</v>
      </c>
      <c r="AD690" s="54">
        <f>VLOOKUP(F690,[9]毕教同事分值收集!B:V,21,0)</f>
        <v>0</v>
      </c>
      <c r="AE690" s="54">
        <f>VLOOKUP(F690,[9]毕教同事分值收集!B:Q,16,0)</f>
        <v>0</v>
      </c>
      <c r="AF690" s="54">
        <f>VLOOKUP(F690,[9]毕教同事分值收集!B:P,15,0)</f>
        <v>0</v>
      </c>
      <c r="AG690" s="54">
        <f>VLOOKUP(F690,'[8]0831修改'!$B:$M,12,0)</f>
        <v>-40</v>
      </c>
      <c r="AH690" s="54">
        <v>0</v>
      </c>
      <c r="AI690" s="54">
        <v>0</v>
      </c>
      <c r="AJ690" s="54">
        <v>0</v>
      </c>
      <c r="AK690" s="54">
        <v>0</v>
      </c>
      <c r="AL690" s="54">
        <v>0</v>
      </c>
      <c r="AM690" s="58">
        <f t="shared" si="68"/>
        <v>580</v>
      </c>
      <c r="AN690" s="54" t="str">
        <f>VLOOKUP(H690,'[2]最终 公布版'!$F:$AL,33,0)</f>
        <v>全科</v>
      </c>
      <c r="AO690" s="59">
        <f>SUMPRODUCT(($AN$4:$AN$1113=AN690)*($AM$4:$AM$1113&gt;AM690))+1</f>
        <v>22</v>
      </c>
      <c r="AP690" s="11">
        <f>COUNTIF(AN:AN,AN690)</f>
        <v>57</v>
      </c>
      <c r="AQ690" s="60">
        <f t="shared" si="61"/>
        <v>0.385964912280702</v>
      </c>
      <c r="AR690" s="11">
        <f t="shared" si="62"/>
        <v>1.25</v>
      </c>
      <c r="AS690" s="61">
        <v>1200</v>
      </c>
      <c r="AT690" s="62">
        <f>VLOOKUP(F690,[9]毕教同事分值收集!B:Y,24,0)</f>
        <v>21</v>
      </c>
      <c r="AU690" s="63">
        <f t="shared" si="63"/>
        <v>1500</v>
      </c>
      <c r="AV690" s="63">
        <f t="shared" si="69"/>
        <v>1500</v>
      </c>
      <c r="AW690" s="63">
        <v>0</v>
      </c>
      <c r="AX690" s="63">
        <f t="shared" si="65"/>
        <v>1500</v>
      </c>
      <c r="AY690" s="65">
        <v>21</v>
      </c>
    </row>
    <row r="691" ht="24" spans="1:51">
      <c r="A691" s="4"/>
      <c r="B691" s="4"/>
      <c r="C691" s="5" t="s">
        <v>336</v>
      </c>
      <c r="D691" s="6">
        <v>684</v>
      </c>
      <c r="E691" s="106" t="s">
        <v>864</v>
      </c>
      <c r="F691" s="8" t="str">
        <f>VLOOKUP(E691,[1]需科室上报名单!$A:$B,2,0)</f>
        <v>730L77</v>
      </c>
      <c r="G691" s="6" t="s">
        <v>104</v>
      </c>
      <c r="H691" s="8" t="str">
        <f>VLOOKUP(F691,[3]需科室上报名单!$B:$D,3,0)</f>
        <v>全科医学科</v>
      </c>
      <c r="I691" s="8" t="str">
        <f>VLOOKUP(F691,[3]需科室上报名单!$B:$F,5,0)</f>
        <v>2022年</v>
      </c>
      <c r="J691" s="29"/>
      <c r="K691" s="6" t="s">
        <v>106</v>
      </c>
      <c r="L691" s="6">
        <v>0</v>
      </c>
      <c r="M691" s="6">
        <v>0</v>
      </c>
      <c r="N691" s="6">
        <v>0</v>
      </c>
      <c r="O691" s="6">
        <v>160</v>
      </c>
      <c r="P691" s="30">
        <v>0</v>
      </c>
      <c r="Q691" s="30">
        <v>5</v>
      </c>
      <c r="R691" s="30">
        <v>2</v>
      </c>
      <c r="S691" s="30">
        <v>0</v>
      </c>
      <c r="T691" s="30">
        <v>0</v>
      </c>
      <c r="U691" s="43">
        <v>140</v>
      </c>
      <c r="V691" s="44">
        <f>VLOOKUP(F691,[9]毕教同事分值收集!B:X,23,0)</f>
        <v>100</v>
      </c>
      <c r="W691" s="44">
        <v>10</v>
      </c>
      <c r="X691" s="44">
        <v>60</v>
      </c>
      <c r="Y691" s="44">
        <v>60</v>
      </c>
      <c r="Z691" s="44">
        <v>60</v>
      </c>
      <c r="AA691" s="53">
        <v>40</v>
      </c>
      <c r="AB691" s="54">
        <f>VLOOKUP(F691,[9]毕教同事分值收集!B:R,17,0)</f>
        <v>0</v>
      </c>
      <c r="AC691" s="54">
        <f>VLOOKUP(F691,[9]毕教同事分值收集!B:T,19,0)</f>
        <v>0</v>
      </c>
      <c r="AD691" s="54">
        <f>VLOOKUP(F691,[9]毕教同事分值收集!B:V,21,0)</f>
        <v>0</v>
      </c>
      <c r="AE691" s="54">
        <f>VLOOKUP(F691,[9]毕教同事分值收集!B:Q,16,0)</f>
        <v>0</v>
      </c>
      <c r="AF691" s="54">
        <f>VLOOKUP(F691,[9]毕教同事分值收集!B:P,15,0)</f>
        <v>0</v>
      </c>
      <c r="AG691" s="54">
        <f>VLOOKUP(F691,[6]毕教同事分值收集!$B:$M,12,0)</f>
        <v>-60</v>
      </c>
      <c r="AH691" s="54">
        <v>0</v>
      </c>
      <c r="AI691" s="54">
        <v>0</v>
      </c>
      <c r="AJ691" s="54">
        <v>0</v>
      </c>
      <c r="AK691" s="54">
        <v>0</v>
      </c>
      <c r="AL691" s="54">
        <v>0</v>
      </c>
      <c r="AM691" s="58">
        <f t="shared" si="68"/>
        <v>570</v>
      </c>
      <c r="AN691" s="54" t="str">
        <f>VLOOKUP(H691,'[2]最终 公布版'!$F:$AL,33,0)</f>
        <v>全科</v>
      </c>
      <c r="AO691" s="59">
        <f>SUMPRODUCT(($AN$4:$AN$1113=AN691)*($AM$4:$AM$1113&gt;AM691))+1</f>
        <v>23</v>
      </c>
      <c r="AP691" s="11">
        <f>COUNTIF(AN:AN,AN691)</f>
        <v>57</v>
      </c>
      <c r="AQ691" s="60">
        <f t="shared" si="61"/>
        <v>0.403508771929825</v>
      </c>
      <c r="AR691" s="11">
        <f t="shared" si="62"/>
        <v>1</v>
      </c>
      <c r="AS691" s="61">
        <v>1200</v>
      </c>
      <c r="AT691" s="62">
        <f>VLOOKUP(F691,[9]毕教同事分值收集!B:Y,24,0)</f>
        <v>21</v>
      </c>
      <c r="AU691" s="63">
        <f t="shared" si="63"/>
        <v>1200</v>
      </c>
      <c r="AV691" s="63">
        <f t="shared" si="69"/>
        <v>1200</v>
      </c>
      <c r="AW691" s="63">
        <v>0</v>
      </c>
      <c r="AX691" s="63">
        <f t="shared" si="65"/>
        <v>1200</v>
      </c>
      <c r="AY691" s="65">
        <v>21</v>
      </c>
    </row>
    <row r="692" ht="24" spans="1:51">
      <c r="A692" s="4"/>
      <c r="B692" s="4"/>
      <c r="C692" s="5" t="s">
        <v>336</v>
      </c>
      <c r="D692" s="6">
        <v>685</v>
      </c>
      <c r="E692" s="106" t="s">
        <v>865</v>
      </c>
      <c r="F692" s="8" t="str">
        <f>VLOOKUP(E692,[1]需科室上报名单!$A:$B,2,0)</f>
        <v>730L61</v>
      </c>
      <c r="G692" s="6" t="s">
        <v>104</v>
      </c>
      <c r="H692" s="8" t="str">
        <f>VLOOKUP(F692,[3]需科室上报名单!$B:$D,3,0)</f>
        <v>全科医学科</v>
      </c>
      <c r="I692" s="8" t="str">
        <f>VLOOKUP(F692,[3]需科室上报名单!$B:$F,5,0)</f>
        <v>2022年</v>
      </c>
      <c r="J692" s="29"/>
      <c r="K692" s="6" t="s">
        <v>106</v>
      </c>
      <c r="L692" s="6">
        <v>0</v>
      </c>
      <c r="M692" s="6">
        <v>0</v>
      </c>
      <c r="N692" s="6">
        <v>0</v>
      </c>
      <c r="O692" s="6">
        <v>160</v>
      </c>
      <c r="P692" s="30">
        <v>0</v>
      </c>
      <c r="Q692" s="30">
        <v>3</v>
      </c>
      <c r="R692" s="30">
        <v>0</v>
      </c>
      <c r="S692" s="30">
        <v>0</v>
      </c>
      <c r="T692" s="30">
        <v>0</v>
      </c>
      <c r="U692" s="43">
        <v>60</v>
      </c>
      <c r="V692" s="44">
        <f>VLOOKUP(F692,[9]毕教同事分值收集!B:X,23,0)</f>
        <v>100</v>
      </c>
      <c r="W692" s="44">
        <v>10</v>
      </c>
      <c r="X692" s="44">
        <v>80</v>
      </c>
      <c r="Y692" s="44">
        <v>30</v>
      </c>
      <c r="Z692" s="44">
        <v>0</v>
      </c>
      <c r="AA692" s="53">
        <v>20</v>
      </c>
      <c r="AB692" s="54">
        <f>VLOOKUP(F692,[9]毕教同事分值收集!B:R,17,0)</f>
        <v>100</v>
      </c>
      <c r="AC692" s="54">
        <f>VLOOKUP(F692,[9]毕教同事分值收集!B:T,19,0)</f>
        <v>0</v>
      </c>
      <c r="AD692" s="54">
        <f>VLOOKUP(F692,[9]毕教同事分值收集!B:V,21,0)</f>
        <v>0</v>
      </c>
      <c r="AE692" s="54">
        <f>VLOOKUP(F692,[9]毕教同事分值收集!B:Q,16,0)</f>
        <v>0</v>
      </c>
      <c r="AF692" s="54">
        <f>VLOOKUP(F692,[9]毕教同事分值收集!B:P,15,0)</f>
        <v>60</v>
      </c>
      <c r="AG692" s="54">
        <f>VLOOKUP(F692,[6]毕教同事分值收集!$B:$M,12,0)</f>
        <v>-60</v>
      </c>
      <c r="AH692" s="54">
        <v>0</v>
      </c>
      <c r="AI692" s="54">
        <v>0</v>
      </c>
      <c r="AJ692" s="54">
        <v>0</v>
      </c>
      <c r="AK692" s="54">
        <v>0</v>
      </c>
      <c r="AL692" s="54">
        <v>0</v>
      </c>
      <c r="AM692" s="58">
        <f t="shared" si="68"/>
        <v>560</v>
      </c>
      <c r="AN692" s="54" t="str">
        <f>VLOOKUP(H692,'[2]最终 公布版'!$F:$AL,33,0)</f>
        <v>全科</v>
      </c>
      <c r="AO692" s="59">
        <f>SUMPRODUCT(($AN$4:$AN$1113=AN692)*($AM$4:$AM$1113&gt;AM692))+1</f>
        <v>24</v>
      </c>
      <c r="AP692" s="11">
        <f>COUNTIF(AN:AN,AN692)</f>
        <v>57</v>
      </c>
      <c r="AQ692" s="60">
        <f t="shared" si="61"/>
        <v>0.421052631578947</v>
      </c>
      <c r="AR692" s="11">
        <f t="shared" si="62"/>
        <v>1</v>
      </c>
      <c r="AS692" s="61">
        <v>1200</v>
      </c>
      <c r="AT692" s="62">
        <f>VLOOKUP(F692,[9]毕教同事分值收集!B:Y,24,0)</f>
        <v>21</v>
      </c>
      <c r="AU692" s="63">
        <f t="shared" si="63"/>
        <v>1200</v>
      </c>
      <c r="AV692" s="63">
        <f t="shared" si="69"/>
        <v>1200</v>
      </c>
      <c r="AW692" s="63">
        <v>0</v>
      </c>
      <c r="AX692" s="63">
        <f t="shared" si="65"/>
        <v>1200</v>
      </c>
      <c r="AY692" s="65">
        <v>21</v>
      </c>
    </row>
    <row r="693" ht="24" spans="1:51">
      <c r="A693" s="4"/>
      <c r="B693" s="4"/>
      <c r="C693" s="5" t="s">
        <v>839</v>
      </c>
      <c r="D693" s="6">
        <v>686</v>
      </c>
      <c r="E693" s="7" t="s">
        <v>866</v>
      </c>
      <c r="F693" s="8" t="str">
        <f>VLOOKUP(E693,[1]需科室上报名单!$A:$B,2,0)</f>
        <v>729L79</v>
      </c>
      <c r="G693" s="6" t="s">
        <v>104</v>
      </c>
      <c r="H693" s="8" t="str">
        <f>VLOOKUP(F693,[3]需科室上报名单!$B:$D,3,0)</f>
        <v>全科医学科</v>
      </c>
      <c r="I693" s="8" t="str">
        <f>VLOOKUP(F693,[3]需科室上报名单!$B:$F,5,0)</f>
        <v>2022年</v>
      </c>
      <c r="J693" s="29"/>
      <c r="K693" s="6" t="s">
        <v>106</v>
      </c>
      <c r="L693" s="6">
        <v>0</v>
      </c>
      <c r="M693" s="6">
        <v>0</v>
      </c>
      <c r="N693" s="6">
        <v>0</v>
      </c>
      <c r="O693" s="6">
        <v>160</v>
      </c>
      <c r="P693" s="30">
        <v>0</v>
      </c>
      <c r="Q693" s="30">
        <v>6</v>
      </c>
      <c r="R693" s="30">
        <v>2</v>
      </c>
      <c r="S693" s="30">
        <v>0</v>
      </c>
      <c r="T693" s="30">
        <v>0</v>
      </c>
      <c r="U693" s="43">
        <v>160</v>
      </c>
      <c r="V693" s="44">
        <f>VLOOKUP(F693,[9]毕教同事分值收集!B:X,23,0)</f>
        <v>100</v>
      </c>
      <c r="W693" s="44">
        <v>10</v>
      </c>
      <c r="X693" s="44">
        <v>40</v>
      </c>
      <c r="Y693" s="44">
        <v>90</v>
      </c>
      <c r="Z693" s="44">
        <v>60</v>
      </c>
      <c r="AA693" s="53">
        <v>0</v>
      </c>
      <c r="AB693" s="54">
        <f>VLOOKUP(F693,[9]毕教同事分值收集!B:R,17,0)</f>
        <v>0</v>
      </c>
      <c r="AC693" s="54">
        <f>VLOOKUP(F693,[9]毕教同事分值收集!B:T,19,0)</f>
        <v>0</v>
      </c>
      <c r="AD693" s="54">
        <f>VLOOKUP(F693,[9]毕教同事分值收集!B:V,21,0)</f>
        <v>0</v>
      </c>
      <c r="AE693" s="54">
        <f>VLOOKUP(F693,[9]毕教同事分值收集!B:Q,16,0)</f>
        <v>0</v>
      </c>
      <c r="AF693" s="54">
        <f>VLOOKUP(F693,[9]毕教同事分值收集!B:P,15,0)</f>
        <v>0</v>
      </c>
      <c r="AG693" s="54">
        <f>VLOOKUP(F693,[6]毕教同事分值收集!$B:$M,12,0)</f>
        <v>-60</v>
      </c>
      <c r="AH693" s="54">
        <v>0</v>
      </c>
      <c r="AI693" s="54">
        <v>0</v>
      </c>
      <c r="AJ693" s="54">
        <v>0</v>
      </c>
      <c r="AK693" s="54">
        <v>0</v>
      </c>
      <c r="AL693" s="54">
        <v>0</v>
      </c>
      <c r="AM693" s="58">
        <f t="shared" si="68"/>
        <v>560</v>
      </c>
      <c r="AN693" s="54" t="str">
        <f>VLOOKUP(H693,'[2]最终 公布版'!$F:$AL,33,0)</f>
        <v>全科</v>
      </c>
      <c r="AO693" s="59">
        <f>SUMPRODUCT(($AN$4:$AN$1113=AN693)*($AM$4:$AM$1113&gt;AM693))+1</f>
        <v>24</v>
      </c>
      <c r="AP693" s="11">
        <f>COUNTIF(AN:AN,AN693)</f>
        <v>57</v>
      </c>
      <c r="AQ693" s="60">
        <f t="shared" si="61"/>
        <v>0.421052631578947</v>
      </c>
      <c r="AR693" s="11">
        <f t="shared" si="62"/>
        <v>1</v>
      </c>
      <c r="AS693" s="61">
        <v>1200</v>
      </c>
      <c r="AT693" s="62">
        <f>VLOOKUP(F693,[9]毕教同事分值收集!B:Y,24,0)</f>
        <v>21</v>
      </c>
      <c r="AU693" s="63">
        <f t="shared" si="63"/>
        <v>1200</v>
      </c>
      <c r="AV693" s="63">
        <f t="shared" si="69"/>
        <v>1200</v>
      </c>
      <c r="AW693" s="63">
        <v>0</v>
      </c>
      <c r="AX693" s="63">
        <f t="shared" si="65"/>
        <v>1200</v>
      </c>
      <c r="AY693" s="65">
        <v>21</v>
      </c>
    </row>
    <row r="694" ht="24" spans="1:51">
      <c r="A694" s="4"/>
      <c r="B694" s="4"/>
      <c r="C694" s="5" t="s">
        <v>110</v>
      </c>
      <c r="D694" s="6">
        <v>688</v>
      </c>
      <c r="E694" s="9" t="s">
        <v>867</v>
      </c>
      <c r="F694" s="8" t="str">
        <f>VLOOKUP(E694,[1]需科室上报名单!$A:$B,2,0)</f>
        <v>726L84</v>
      </c>
      <c r="G694" s="6" t="s">
        <v>104</v>
      </c>
      <c r="H694" s="8" t="str">
        <f>VLOOKUP(F694,[3]需科室上报名单!$B:$D,3,0)</f>
        <v>全科医学科</v>
      </c>
      <c r="I694" s="8" t="str">
        <f>VLOOKUP(F694,[3]需科室上报名单!$B:$F,5,0)</f>
        <v>2020年</v>
      </c>
      <c r="J694" s="31"/>
      <c r="K694" s="6" t="s">
        <v>106</v>
      </c>
      <c r="L694" s="6">
        <v>0</v>
      </c>
      <c r="M694" s="6">
        <v>0</v>
      </c>
      <c r="N694" s="6">
        <v>0</v>
      </c>
      <c r="O694" s="6">
        <v>160</v>
      </c>
      <c r="P694" s="30">
        <v>0</v>
      </c>
      <c r="Q694" s="30">
        <v>7</v>
      </c>
      <c r="R694" s="30">
        <v>4</v>
      </c>
      <c r="S694" s="30">
        <v>0</v>
      </c>
      <c r="T694" s="30">
        <v>1</v>
      </c>
      <c r="U694" s="43">
        <v>245</v>
      </c>
      <c r="V694" s="44">
        <f>VLOOKUP(F694,[9]毕教同事分值收集!B:X,23,0)</f>
        <v>100</v>
      </c>
      <c r="W694" s="44">
        <v>10</v>
      </c>
      <c r="X694" s="44">
        <v>0</v>
      </c>
      <c r="Y694" s="44">
        <v>0</v>
      </c>
      <c r="Z694" s="44">
        <v>0</v>
      </c>
      <c r="AA694" s="53">
        <v>0</v>
      </c>
      <c r="AB694" s="54">
        <f>VLOOKUP(F694,[9]毕教同事分值收集!B:R,17,0)</f>
        <v>100</v>
      </c>
      <c r="AC694" s="54">
        <f>VLOOKUP(F694,[9]毕教同事分值收集!B:T,19,0)</f>
        <v>0</v>
      </c>
      <c r="AD694" s="54">
        <f>VLOOKUP(F694,[9]毕教同事分值收集!B:V,21,0)</f>
        <v>0</v>
      </c>
      <c r="AE694" s="54">
        <f>VLOOKUP(F694,[9]毕教同事分值收集!B:Q,16,0)</f>
        <v>0</v>
      </c>
      <c r="AF694" s="54">
        <f>VLOOKUP(F694,[9]毕教同事分值收集!B:P,15,0)</f>
        <v>0</v>
      </c>
      <c r="AG694" s="54">
        <f>VLOOKUP(F694,[6]毕教同事分值收集!$B:$M,12,0)</f>
        <v>-60</v>
      </c>
      <c r="AH694" s="54">
        <v>0</v>
      </c>
      <c r="AI694" s="54">
        <v>0</v>
      </c>
      <c r="AJ694" s="54">
        <v>0</v>
      </c>
      <c r="AK694" s="54">
        <v>0</v>
      </c>
      <c r="AL694" s="54">
        <v>0</v>
      </c>
      <c r="AM694" s="58">
        <f t="shared" si="68"/>
        <v>555</v>
      </c>
      <c r="AN694" s="54" t="str">
        <f>VLOOKUP(H694,'[2]最终 公布版'!$F:$AL,33,0)</f>
        <v>全科</v>
      </c>
      <c r="AO694" s="59">
        <f>SUMPRODUCT(($AN$4:$AN$1113=AN694)*($AM$4:$AM$1113&gt;AM694))+1</f>
        <v>26</v>
      </c>
      <c r="AP694" s="11">
        <f>COUNTIF(AN:AN,AN694)</f>
        <v>57</v>
      </c>
      <c r="AQ694" s="60">
        <f t="shared" si="61"/>
        <v>0.456140350877193</v>
      </c>
      <c r="AR694" s="11">
        <f t="shared" si="62"/>
        <v>1</v>
      </c>
      <c r="AS694" s="61">
        <v>1200</v>
      </c>
      <c r="AT694" s="62">
        <f>VLOOKUP(F694,[9]毕教同事分值收集!B:Y,24,0)</f>
        <v>21</v>
      </c>
      <c r="AU694" s="63">
        <f t="shared" si="63"/>
        <v>1200</v>
      </c>
      <c r="AV694" s="63">
        <f t="shared" si="69"/>
        <v>1200</v>
      </c>
      <c r="AW694" s="63">
        <v>0</v>
      </c>
      <c r="AX694" s="63">
        <f t="shared" si="65"/>
        <v>1200</v>
      </c>
      <c r="AY694" s="65">
        <v>21</v>
      </c>
    </row>
    <row r="695" ht="24" spans="1:51">
      <c r="A695" s="4" t="s">
        <v>366</v>
      </c>
      <c r="B695" s="4"/>
      <c r="C695" s="5" t="s">
        <v>136</v>
      </c>
      <c r="D695" s="6">
        <v>692</v>
      </c>
      <c r="E695" s="16" t="s">
        <v>868</v>
      </c>
      <c r="F695" s="8" t="str">
        <f>VLOOKUP(E695,[1]需科室上报名单!$A:$B,2,0)</f>
        <v>726L76</v>
      </c>
      <c r="G695" s="6" t="s">
        <v>104</v>
      </c>
      <c r="H695" s="8" t="str">
        <f>VLOOKUP(F695,[3]需科室上报名单!$B:$D,3,0)</f>
        <v>全科医学科</v>
      </c>
      <c r="I695" s="8" t="str">
        <f>VLOOKUP(F695,[3]需科室上报名单!$B:$F,5,0)</f>
        <v>2020年</v>
      </c>
      <c r="J695" s="31"/>
      <c r="K695" s="32" t="s">
        <v>106</v>
      </c>
      <c r="L695" s="6">
        <v>0</v>
      </c>
      <c r="M695" s="6">
        <v>0</v>
      </c>
      <c r="N695" s="6">
        <v>0</v>
      </c>
      <c r="O695" s="33">
        <v>160</v>
      </c>
      <c r="P695" s="34">
        <v>0</v>
      </c>
      <c r="Q695" s="46">
        <v>3</v>
      </c>
      <c r="R695" s="46">
        <v>5</v>
      </c>
      <c r="S695" s="34">
        <v>0</v>
      </c>
      <c r="T695" s="34">
        <v>1</v>
      </c>
      <c r="U695" s="43">
        <v>185</v>
      </c>
      <c r="V695" s="96">
        <f>VLOOKUP(F695,[9]毕教同事分值收集!B:X,23,0)</f>
        <v>76.1904761904762</v>
      </c>
      <c r="W695" s="47">
        <v>10</v>
      </c>
      <c r="X695" s="47">
        <v>60</v>
      </c>
      <c r="Y695" s="47">
        <v>60</v>
      </c>
      <c r="Z695" s="47">
        <v>0</v>
      </c>
      <c r="AA695" s="55">
        <v>20</v>
      </c>
      <c r="AB695" s="54">
        <f>VLOOKUP(F695,[9]毕教同事分值收集!B:R,17,0)</f>
        <v>0</v>
      </c>
      <c r="AC695" s="54">
        <f>VLOOKUP(F695,[9]毕教同事分值收集!B:T,19,0)</f>
        <v>0</v>
      </c>
      <c r="AD695" s="54">
        <f>VLOOKUP(F695,[9]毕教同事分值收集!B:V,21,0)</f>
        <v>0</v>
      </c>
      <c r="AE695" s="54">
        <f>VLOOKUP(F695,[9]毕教同事分值收集!B:Q,16,0)</f>
        <v>0</v>
      </c>
      <c r="AF695" s="54">
        <f>VLOOKUP(F695,[9]毕教同事分值收集!B:P,15,0)</f>
        <v>0</v>
      </c>
      <c r="AG695" s="54">
        <f>VLOOKUP(F695,'[8]0831修改'!$B:$M,12,0)</f>
        <v>-20</v>
      </c>
      <c r="AH695" s="54">
        <v>0</v>
      </c>
      <c r="AI695" s="54">
        <v>0</v>
      </c>
      <c r="AJ695" s="54">
        <v>0</v>
      </c>
      <c r="AK695" s="54">
        <v>0</v>
      </c>
      <c r="AL695" s="54" t="s">
        <v>869</v>
      </c>
      <c r="AM695" s="58">
        <f t="shared" si="68"/>
        <v>551.190476190476</v>
      </c>
      <c r="AN695" s="54" t="str">
        <f>VLOOKUP(H695,'[2]最终 公布版'!$F:$AL,33,0)</f>
        <v>全科</v>
      </c>
      <c r="AO695" s="59">
        <f>SUMPRODUCT(($AN$4:$AN$1113=AN695)*($AM$4:$AM$1113&gt;AM695))+1</f>
        <v>27</v>
      </c>
      <c r="AP695" s="11">
        <f>COUNTIF(AN:AN,AN695)</f>
        <v>57</v>
      </c>
      <c r="AQ695" s="60">
        <f t="shared" si="61"/>
        <v>0.473684210526316</v>
      </c>
      <c r="AR695" s="11">
        <f t="shared" si="62"/>
        <v>1</v>
      </c>
      <c r="AS695" s="61">
        <v>1200</v>
      </c>
      <c r="AT695" s="62">
        <f>VLOOKUP(F695,[9]毕教同事分值收集!B:Y,24,0)</f>
        <v>16</v>
      </c>
      <c r="AU695" s="63">
        <f t="shared" si="63"/>
        <v>914.285714285714</v>
      </c>
      <c r="AV695" s="63">
        <f>914*50%</f>
        <v>457</v>
      </c>
      <c r="AW695" s="63">
        <v>0</v>
      </c>
      <c r="AX695" s="63">
        <f t="shared" si="65"/>
        <v>457</v>
      </c>
      <c r="AY695" s="65">
        <v>21</v>
      </c>
    </row>
    <row r="696" ht="24" spans="1:51">
      <c r="A696" s="4"/>
      <c r="B696" s="4"/>
      <c r="C696" s="5" t="s">
        <v>719</v>
      </c>
      <c r="D696" s="6">
        <v>690</v>
      </c>
      <c r="E696" s="9" t="s">
        <v>870</v>
      </c>
      <c r="F696" s="8" t="str">
        <f>VLOOKUP(E696,[1]需科室上报名单!$A:$B,2,0)</f>
        <v>726L68</v>
      </c>
      <c r="G696" s="6" t="s">
        <v>104</v>
      </c>
      <c r="H696" s="8" t="str">
        <f>VLOOKUP(F696,[3]需科室上报名单!$B:$D,3,0)</f>
        <v>全科医学科</v>
      </c>
      <c r="I696" s="8" t="str">
        <f>VLOOKUP(F696,[3]需科室上报名单!$B:$F,5,0)</f>
        <v>2020年</v>
      </c>
      <c r="J696" s="31"/>
      <c r="K696" s="93" t="s">
        <v>106</v>
      </c>
      <c r="L696" s="86">
        <v>0</v>
      </c>
      <c r="M696" s="86">
        <v>0</v>
      </c>
      <c r="N696" s="86">
        <v>0</v>
      </c>
      <c r="O696" s="86">
        <v>160</v>
      </c>
      <c r="P696" s="30">
        <v>0</v>
      </c>
      <c r="Q696" s="30">
        <v>0</v>
      </c>
      <c r="R696" s="30">
        <v>0</v>
      </c>
      <c r="S696" s="30">
        <v>0</v>
      </c>
      <c r="T696" s="30">
        <v>0</v>
      </c>
      <c r="U696" s="43">
        <v>0</v>
      </c>
      <c r="V696" s="96">
        <f>VLOOKUP(F696,[9]毕教同事分值收集!B:X,23,0)</f>
        <v>100</v>
      </c>
      <c r="W696" s="44">
        <v>0</v>
      </c>
      <c r="X696" s="44">
        <v>0</v>
      </c>
      <c r="Y696" s="44">
        <v>0</v>
      </c>
      <c r="Z696" s="44">
        <v>0</v>
      </c>
      <c r="AA696" s="53">
        <v>0</v>
      </c>
      <c r="AB696" s="54">
        <f>VLOOKUP(F696,[9]毕教同事分值收集!B:R,17,0)</f>
        <v>100</v>
      </c>
      <c r="AC696" s="54">
        <f>VLOOKUP(F696,[9]毕教同事分值收集!B:T,19,0)</f>
        <v>150</v>
      </c>
      <c r="AD696" s="54">
        <f>VLOOKUP(F696,[9]毕教同事分值收集!B:V,21,0)</f>
        <v>100</v>
      </c>
      <c r="AE696" s="54">
        <f>VLOOKUP(F696,[9]毕教同事分值收集!B:Q,16,0)</f>
        <v>0</v>
      </c>
      <c r="AF696" s="54">
        <f>VLOOKUP(F696,[9]毕教同事分值收集!B:P,15,0)</f>
        <v>0</v>
      </c>
      <c r="AG696" s="54">
        <f>VLOOKUP(F696,[6]毕教同事分值收集!$B:$M,12,0)</f>
        <v>-60</v>
      </c>
      <c r="AH696" s="54">
        <v>0</v>
      </c>
      <c r="AI696" s="54">
        <v>0</v>
      </c>
      <c r="AJ696" s="54">
        <v>0</v>
      </c>
      <c r="AK696" s="54">
        <v>0</v>
      </c>
      <c r="AL696" s="54">
        <v>0</v>
      </c>
      <c r="AM696" s="58">
        <f t="shared" si="68"/>
        <v>550</v>
      </c>
      <c r="AN696" s="54" t="str">
        <f>VLOOKUP(H696,'[2]最终 公布版'!$F:$AL,33,0)</f>
        <v>全科</v>
      </c>
      <c r="AO696" s="59">
        <f>SUMPRODUCT(($AN$4:$AN$1113=AN696)*($AM$4:$AM$1113&gt;AM696))+1</f>
        <v>28</v>
      </c>
      <c r="AP696" s="11">
        <f>COUNTIF(AN:AN,AN696)</f>
        <v>57</v>
      </c>
      <c r="AQ696" s="60">
        <f t="shared" si="61"/>
        <v>0.491228070175439</v>
      </c>
      <c r="AR696" s="11">
        <f t="shared" si="62"/>
        <v>1</v>
      </c>
      <c r="AS696" s="61">
        <v>1200</v>
      </c>
      <c r="AT696" s="62">
        <f>VLOOKUP(F696,[9]毕教同事分值收集!B:Y,24,0)</f>
        <v>21</v>
      </c>
      <c r="AU696" s="63">
        <f t="shared" si="63"/>
        <v>1200</v>
      </c>
      <c r="AV696" s="63">
        <f t="shared" ref="AV696:AV759" si="70">ROUND(AU696,0)</f>
        <v>1200</v>
      </c>
      <c r="AW696" s="63">
        <v>0</v>
      </c>
      <c r="AX696" s="63">
        <f t="shared" si="65"/>
        <v>1200</v>
      </c>
      <c r="AY696" s="65">
        <v>21</v>
      </c>
    </row>
    <row r="697" ht="24" spans="1:51">
      <c r="A697" s="4" t="s">
        <v>366</v>
      </c>
      <c r="B697" s="4"/>
      <c r="C697" s="5" t="s">
        <v>336</v>
      </c>
      <c r="D697" s="6">
        <v>691</v>
      </c>
      <c r="E697" s="106" t="s">
        <v>871</v>
      </c>
      <c r="F697" s="8" t="str">
        <f>VLOOKUP(E697,[1]需科室上报名单!$A:$B,2,0)</f>
        <v>730L16</v>
      </c>
      <c r="G697" s="6" t="s">
        <v>104</v>
      </c>
      <c r="H697" s="8" t="str">
        <f>VLOOKUP(F697,[3]需科室上报名单!$B:$D,3,0)</f>
        <v>全科医学科</v>
      </c>
      <c r="I697" s="8" t="str">
        <f>VLOOKUP(F697,[3]需科室上报名单!$B:$F,5,0)</f>
        <v>2022年</v>
      </c>
      <c r="J697" s="29"/>
      <c r="K697" s="6" t="s">
        <v>106</v>
      </c>
      <c r="L697" s="6">
        <v>0</v>
      </c>
      <c r="M697" s="6">
        <v>0</v>
      </c>
      <c r="N697" s="6">
        <v>0</v>
      </c>
      <c r="O697" s="6">
        <v>160</v>
      </c>
      <c r="P697" s="30">
        <v>0</v>
      </c>
      <c r="Q697" s="30">
        <v>4</v>
      </c>
      <c r="R697" s="30">
        <v>3</v>
      </c>
      <c r="S697" s="30">
        <v>0</v>
      </c>
      <c r="T697" s="30">
        <v>0</v>
      </c>
      <c r="U697" s="43">
        <v>140</v>
      </c>
      <c r="V697" s="44">
        <f>VLOOKUP(F697,[9]毕教同事分值收集!B:X,23,0)</f>
        <v>100</v>
      </c>
      <c r="W697" s="44">
        <v>10</v>
      </c>
      <c r="X697" s="44">
        <v>20</v>
      </c>
      <c r="Y697" s="44">
        <v>60</v>
      </c>
      <c r="Z697" s="44">
        <v>60</v>
      </c>
      <c r="AA697" s="53">
        <v>40</v>
      </c>
      <c r="AB697" s="54">
        <f>VLOOKUP(F697,[9]毕教同事分值收集!B:R,17,0)</f>
        <v>0</v>
      </c>
      <c r="AC697" s="54">
        <f>VLOOKUP(F697,[9]毕教同事分值收集!B:T,19,0)</f>
        <v>0</v>
      </c>
      <c r="AD697" s="54">
        <f>VLOOKUP(F697,[9]毕教同事分值收集!B:V,21,0)</f>
        <v>0</v>
      </c>
      <c r="AE697" s="54">
        <f>VLOOKUP(F697,[9]毕教同事分值收集!B:Q,16,0)</f>
        <v>0</v>
      </c>
      <c r="AF697" s="54">
        <f>VLOOKUP(F697,[9]毕教同事分值收集!B:P,15,0)</f>
        <v>0</v>
      </c>
      <c r="AG697" s="54">
        <f>VLOOKUP(F697,'[8]0831修改'!$B:$M,12,0)</f>
        <v>-40</v>
      </c>
      <c r="AH697" s="54">
        <v>0</v>
      </c>
      <c r="AI697" s="54">
        <v>0</v>
      </c>
      <c r="AJ697" s="54">
        <v>0</v>
      </c>
      <c r="AK697" s="54">
        <v>0</v>
      </c>
      <c r="AL697" s="54">
        <v>0</v>
      </c>
      <c r="AM697" s="58">
        <f t="shared" si="68"/>
        <v>550</v>
      </c>
      <c r="AN697" s="54" t="str">
        <f>VLOOKUP(H697,'[2]最终 公布版'!$F:$AL,33,0)</f>
        <v>全科</v>
      </c>
      <c r="AO697" s="59">
        <f>SUMPRODUCT(($AN$4:$AN$1113=AN697)*($AM$4:$AM$1113&gt;AM697))+1</f>
        <v>28</v>
      </c>
      <c r="AP697" s="11">
        <f>COUNTIF(AN:AN,AN697)</f>
        <v>57</v>
      </c>
      <c r="AQ697" s="60">
        <f t="shared" si="61"/>
        <v>0.491228070175439</v>
      </c>
      <c r="AR697" s="11">
        <f t="shared" si="62"/>
        <v>1</v>
      </c>
      <c r="AS697" s="61">
        <v>1200</v>
      </c>
      <c r="AT697" s="62">
        <f>VLOOKUP(F697,[9]毕教同事分值收集!B:Y,24,0)</f>
        <v>21</v>
      </c>
      <c r="AU697" s="63">
        <f t="shared" si="63"/>
        <v>1200</v>
      </c>
      <c r="AV697" s="63">
        <f t="shared" si="70"/>
        <v>1200</v>
      </c>
      <c r="AW697" s="63">
        <v>0</v>
      </c>
      <c r="AX697" s="63">
        <f t="shared" si="65"/>
        <v>1200</v>
      </c>
      <c r="AY697" s="65">
        <v>21</v>
      </c>
    </row>
    <row r="698" ht="24" spans="1:51">
      <c r="A698" s="4" t="s">
        <v>366</v>
      </c>
      <c r="B698" s="4"/>
      <c r="C698" s="5" t="s">
        <v>110</v>
      </c>
      <c r="D698" s="6">
        <v>693</v>
      </c>
      <c r="E698" s="9" t="s">
        <v>872</v>
      </c>
      <c r="F698" s="8" t="str">
        <f>VLOOKUP(E698,[1]需科室上报名单!$A:$B,2,0)</f>
        <v>726L80</v>
      </c>
      <c r="G698" s="6" t="s">
        <v>104</v>
      </c>
      <c r="H698" s="8" t="str">
        <f>VLOOKUP(F698,[3]需科室上报名单!$B:$D,3,0)</f>
        <v>全科医学科</v>
      </c>
      <c r="I698" s="8" t="str">
        <f>VLOOKUP(F698,[3]需科室上报名单!$B:$F,5,0)</f>
        <v>2020年</v>
      </c>
      <c r="J698" s="31"/>
      <c r="K698" s="6" t="s">
        <v>106</v>
      </c>
      <c r="L698" s="6">
        <v>0</v>
      </c>
      <c r="M698" s="6">
        <v>0</v>
      </c>
      <c r="N698" s="6">
        <v>0</v>
      </c>
      <c r="O698" s="6">
        <v>160</v>
      </c>
      <c r="P698" s="30">
        <v>0</v>
      </c>
      <c r="Q698" s="30">
        <v>7</v>
      </c>
      <c r="R698" s="30">
        <v>3</v>
      </c>
      <c r="S698" s="30">
        <v>0</v>
      </c>
      <c r="T698" s="30">
        <v>0</v>
      </c>
      <c r="U698" s="43">
        <v>200</v>
      </c>
      <c r="V698" s="44">
        <f>VLOOKUP(F698,[9]毕教同事分值收集!B:X,23,0)</f>
        <v>100</v>
      </c>
      <c r="W698" s="44">
        <v>0</v>
      </c>
      <c r="X698" s="44">
        <v>0</v>
      </c>
      <c r="Y698" s="44">
        <v>0</v>
      </c>
      <c r="Z698" s="44">
        <v>0</v>
      </c>
      <c r="AA698" s="53">
        <v>0</v>
      </c>
      <c r="AB698" s="54">
        <f>VLOOKUP(F698,[9]毕教同事分值收集!B:R,17,0)</f>
        <v>100</v>
      </c>
      <c r="AC698" s="54">
        <f>VLOOKUP(F698,[9]毕教同事分值收集!B:T,19,0)</f>
        <v>0</v>
      </c>
      <c r="AD698" s="54">
        <f>VLOOKUP(F698,[9]毕教同事分值收集!B:V,21,0)</f>
        <v>0</v>
      </c>
      <c r="AE698" s="54">
        <f>VLOOKUP(F698,[9]毕教同事分值收集!B:Q,16,0)</f>
        <v>0</v>
      </c>
      <c r="AF698" s="54">
        <f>VLOOKUP(F698,[9]毕教同事分值收集!B:P,15,0)</f>
        <v>0</v>
      </c>
      <c r="AG698" s="54">
        <f>VLOOKUP(F698,'[8]0831修改'!$B:$M,12,0)</f>
        <v>-40</v>
      </c>
      <c r="AH698" s="54">
        <v>0</v>
      </c>
      <c r="AI698" s="54">
        <v>0</v>
      </c>
      <c r="AJ698" s="54">
        <v>0</v>
      </c>
      <c r="AK698" s="54">
        <v>0</v>
      </c>
      <c r="AL698" s="54">
        <v>0</v>
      </c>
      <c r="AM698" s="58">
        <f t="shared" si="68"/>
        <v>520</v>
      </c>
      <c r="AN698" s="54" t="str">
        <f>VLOOKUP(H698,'[2]最终 公布版'!$F:$AL,33,0)</f>
        <v>全科</v>
      </c>
      <c r="AO698" s="59">
        <f>SUMPRODUCT(($AN$4:$AN$1113=AN698)*($AM$4:$AM$1113&gt;AM698))+1</f>
        <v>30</v>
      </c>
      <c r="AP698" s="11">
        <f>COUNTIF(AN:AN,AN698)</f>
        <v>57</v>
      </c>
      <c r="AQ698" s="60">
        <f t="shared" si="61"/>
        <v>0.526315789473684</v>
      </c>
      <c r="AR698" s="11">
        <f t="shared" si="62"/>
        <v>1</v>
      </c>
      <c r="AS698" s="61">
        <v>1200</v>
      </c>
      <c r="AT698" s="62">
        <f>VLOOKUP(F698,[9]毕教同事分值收集!B:Y,24,0)</f>
        <v>21</v>
      </c>
      <c r="AU698" s="63">
        <f t="shared" si="63"/>
        <v>1200</v>
      </c>
      <c r="AV698" s="63">
        <f t="shared" si="70"/>
        <v>1200</v>
      </c>
      <c r="AW698" s="63">
        <v>0</v>
      </c>
      <c r="AX698" s="63">
        <f t="shared" si="65"/>
        <v>1200</v>
      </c>
      <c r="AY698" s="65">
        <v>21</v>
      </c>
    </row>
    <row r="699" ht="24" spans="1:51">
      <c r="A699" s="4" t="s">
        <v>366</v>
      </c>
      <c r="B699" s="4"/>
      <c r="C699" s="5" t="s">
        <v>719</v>
      </c>
      <c r="D699" s="6">
        <v>696</v>
      </c>
      <c r="E699" s="9" t="s">
        <v>873</v>
      </c>
      <c r="F699" s="8" t="str">
        <f>VLOOKUP(E699,[1]需科室上报名单!$A:$B,2,0)</f>
        <v>726L70</v>
      </c>
      <c r="G699" s="6" t="s">
        <v>104</v>
      </c>
      <c r="H699" s="8" t="str">
        <f>VLOOKUP(F699,[3]需科室上报名单!$B:$D,3,0)</f>
        <v>全科医学科</v>
      </c>
      <c r="I699" s="8" t="str">
        <f>VLOOKUP(F699,[3]需科室上报名单!$B:$F,5,0)</f>
        <v>2020年</v>
      </c>
      <c r="J699" s="31"/>
      <c r="K699" s="93" t="s">
        <v>106</v>
      </c>
      <c r="L699" s="86">
        <v>0</v>
      </c>
      <c r="M699" s="86">
        <v>0</v>
      </c>
      <c r="N699" s="86">
        <v>0</v>
      </c>
      <c r="O699" s="86">
        <v>160</v>
      </c>
      <c r="P699" s="30">
        <v>0</v>
      </c>
      <c r="Q699" s="30">
        <v>0</v>
      </c>
      <c r="R699" s="30">
        <v>0</v>
      </c>
      <c r="S699" s="30">
        <v>0</v>
      </c>
      <c r="T699" s="30">
        <v>0</v>
      </c>
      <c r="U699" s="43">
        <v>0</v>
      </c>
      <c r="V699" s="96">
        <f>VLOOKUP(F699,[9]毕教同事分值收集!B:X,23,0)</f>
        <v>100</v>
      </c>
      <c r="W699" s="44">
        <v>0</v>
      </c>
      <c r="X699" s="44">
        <v>0</v>
      </c>
      <c r="Y699" s="44">
        <v>0</v>
      </c>
      <c r="Z699" s="44">
        <v>0</v>
      </c>
      <c r="AA699" s="53">
        <v>0</v>
      </c>
      <c r="AB699" s="54">
        <f>VLOOKUP(F699,[9]毕教同事分值收集!B:R,17,0)</f>
        <v>100</v>
      </c>
      <c r="AC699" s="54">
        <f>VLOOKUP(F699,[9]毕教同事分值收集!B:T,19,0)</f>
        <v>150</v>
      </c>
      <c r="AD699" s="54">
        <f>VLOOKUP(F699,[9]毕教同事分值收集!B:V,21,0)</f>
        <v>0</v>
      </c>
      <c r="AE699" s="54">
        <f>VLOOKUP(F699,[9]毕教同事分值收集!B:Q,16,0)</f>
        <v>0</v>
      </c>
      <c r="AF699" s="54">
        <f>VLOOKUP(F699,[9]毕教同事分值收集!B:P,15,0)</f>
        <v>0</v>
      </c>
      <c r="AG699" s="54">
        <f>VLOOKUP(F699,'[8]0831修改'!$B:$M,12,0)</f>
        <v>0</v>
      </c>
      <c r="AH699" s="54">
        <v>0</v>
      </c>
      <c r="AI699" s="54">
        <v>0</v>
      </c>
      <c r="AJ699" s="54">
        <v>0</v>
      </c>
      <c r="AK699" s="54">
        <v>0</v>
      </c>
      <c r="AL699" s="54">
        <v>0</v>
      </c>
      <c r="AM699" s="58">
        <f t="shared" si="68"/>
        <v>510</v>
      </c>
      <c r="AN699" s="54" t="str">
        <f>VLOOKUP(H699,'[2]最终 公布版'!$F:$AL,33,0)</f>
        <v>全科</v>
      </c>
      <c r="AO699" s="59">
        <f>SUMPRODUCT(($AN$4:$AN$1113=AN699)*($AM$4:$AM$1113&gt;AM699))+1</f>
        <v>31</v>
      </c>
      <c r="AP699" s="11">
        <f>COUNTIF(AN:AN,AN699)</f>
        <v>57</v>
      </c>
      <c r="AQ699" s="60">
        <f t="shared" si="61"/>
        <v>0.543859649122807</v>
      </c>
      <c r="AR699" s="11">
        <f t="shared" si="62"/>
        <v>1</v>
      </c>
      <c r="AS699" s="61">
        <v>1200</v>
      </c>
      <c r="AT699" s="62">
        <f>VLOOKUP(F699,[9]毕教同事分值收集!B:Y,24,0)</f>
        <v>21</v>
      </c>
      <c r="AU699" s="63">
        <f t="shared" si="63"/>
        <v>1200</v>
      </c>
      <c r="AV699" s="63">
        <f t="shared" si="70"/>
        <v>1200</v>
      </c>
      <c r="AW699" s="63">
        <v>0</v>
      </c>
      <c r="AX699" s="63">
        <f t="shared" si="65"/>
        <v>1200</v>
      </c>
      <c r="AY699" s="65">
        <v>21</v>
      </c>
    </row>
    <row r="700" ht="24" spans="1:51">
      <c r="A700" s="4"/>
      <c r="B700" s="4"/>
      <c r="C700" s="5" t="s">
        <v>318</v>
      </c>
      <c r="D700" s="6">
        <v>698</v>
      </c>
      <c r="E700" s="7" t="s">
        <v>874</v>
      </c>
      <c r="F700" s="8" t="str">
        <f>VLOOKUP(E700,[1]需科室上报名单!$A:$B,2,0)</f>
        <v>729L68</v>
      </c>
      <c r="G700" s="6" t="s">
        <v>104</v>
      </c>
      <c r="H700" s="8" t="str">
        <f>VLOOKUP(F700,[3]需科室上报名单!$B:$D,3,0)</f>
        <v>全科医学科</v>
      </c>
      <c r="I700" s="8" t="str">
        <f>VLOOKUP(F700,[3]需科室上报名单!$B:$F,5,0)</f>
        <v>2022年</v>
      </c>
      <c r="J700" s="31"/>
      <c r="K700" s="6" t="s">
        <v>106</v>
      </c>
      <c r="L700" s="6">
        <v>0</v>
      </c>
      <c r="M700" s="6">
        <v>0</v>
      </c>
      <c r="N700" s="6">
        <v>0</v>
      </c>
      <c r="O700" s="6">
        <v>160</v>
      </c>
      <c r="P700" s="30">
        <v>0</v>
      </c>
      <c r="Q700" s="101">
        <v>5</v>
      </c>
      <c r="R700" s="101">
        <v>1</v>
      </c>
      <c r="S700" s="101">
        <v>0</v>
      </c>
      <c r="T700" s="101">
        <v>0</v>
      </c>
      <c r="U700" s="43">
        <v>120</v>
      </c>
      <c r="V700" s="44">
        <f>VLOOKUP(F700,[9]毕教同事分值收集!B:X,23,0)</f>
        <v>100</v>
      </c>
      <c r="W700" s="44">
        <v>0</v>
      </c>
      <c r="X700" s="44">
        <v>20</v>
      </c>
      <c r="Y700" s="44">
        <v>60</v>
      </c>
      <c r="Z700" s="44">
        <v>30</v>
      </c>
      <c r="AA700" s="44">
        <v>0</v>
      </c>
      <c r="AB700" s="54">
        <f>VLOOKUP(F700,[9]毕教同事分值收集!B:R,17,0)</f>
        <v>0</v>
      </c>
      <c r="AC700" s="54">
        <f>VLOOKUP(F700,[9]毕教同事分值收集!B:T,19,0)</f>
        <v>0</v>
      </c>
      <c r="AD700" s="54">
        <f>VLOOKUP(F700,[9]毕教同事分值收集!B:V,21,0)</f>
        <v>0</v>
      </c>
      <c r="AE700" s="54">
        <f>VLOOKUP(F700,[9]毕教同事分值收集!B:Q,16,0)</f>
        <v>0</v>
      </c>
      <c r="AF700" s="54">
        <f>VLOOKUP(F700,[9]毕教同事分值收集!B:P,15,0)</f>
        <v>0</v>
      </c>
      <c r="AG700" s="54">
        <f>VLOOKUP(F700,[6]毕教同事分值收集!$B:$M,12,0)</f>
        <v>0</v>
      </c>
      <c r="AH700" s="54">
        <v>0</v>
      </c>
      <c r="AI700" s="54">
        <v>0</v>
      </c>
      <c r="AJ700" s="54">
        <v>0</v>
      </c>
      <c r="AK700" s="54">
        <v>0</v>
      </c>
      <c r="AL700" s="54">
        <v>0</v>
      </c>
      <c r="AM700" s="58">
        <f t="shared" si="68"/>
        <v>490</v>
      </c>
      <c r="AN700" s="54" t="str">
        <f>VLOOKUP(H700,'[2]最终 公布版'!$F:$AL,33,0)</f>
        <v>全科</v>
      </c>
      <c r="AO700" s="59">
        <f>SUMPRODUCT(($AN$4:$AN$1113=AN700)*($AM$4:$AM$1113&gt;AM700))+1</f>
        <v>32</v>
      </c>
      <c r="AP700" s="11">
        <f>COUNTIF(AN:AN,AN700)</f>
        <v>57</v>
      </c>
      <c r="AQ700" s="60">
        <f t="shared" si="61"/>
        <v>0.56140350877193</v>
      </c>
      <c r="AR700" s="11">
        <f t="shared" si="62"/>
        <v>1</v>
      </c>
      <c r="AS700" s="61">
        <v>1200</v>
      </c>
      <c r="AT700" s="62">
        <f>VLOOKUP(F700,[9]毕教同事分值收集!B:Y,24,0)</f>
        <v>21</v>
      </c>
      <c r="AU700" s="63">
        <f t="shared" si="63"/>
        <v>1200</v>
      </c>
      <c r="AV700" s="63">
        <f t="shared" si="70"/>
        <v>1200</v>
      </c>
      <c r="AW700" s="63">
        <v>0</v>
      </c>
      <c r="AX700" s="63">
        <f t="shared" si="65"/>
        <v>1200</v>
      </c>
      <c r="AY700" s="65">
        <v>21</v>
      </c>
    </row>
    <row r="701" ht="24" spans="1:51">
      <c r="A701" s="4"/>
      <c r="B701" s="4"/>
      <c r="C701" s="5" t="s">
        <v>318</v>
      </c>
      <c r="D701" s="6">
        <v>694</v>
      </c>
      <c r="E701" s="7" t="s">
        <v>875</v>
      </c>
      <c r="F701" s="8" t="str">
        <f>VLOOKUP(E701,[1]需科室上报名单!$A:$B,2,0)</f>
        <v>730L55</v>
      </c>
      <c r="G701" s="6" t="s">
        <v>104</v>
      </c>
      <c r="H701" s="8" t="str">
        <f>VLOOKUP(F701,[3]需科室上报名单!$B:$D,3,0)</f>
        <v>全科医学科</v>
      </c>
      <c r="I701" s="8" t="str">
        <f>VLOOKUP(F701,[3]需科室上报名单!$B:$F,5,0)</f>
        <v>2022年</v>
      </c>
      <c r="J701" s="31"/>
      <c r="K701" s="6" t="s">
        <v>106</v>
      </c>
      <c r="L701" s="6">
        <v>0</v>
      </c>
      <c r="M701" s="6">
        <v>0</v>
      </c>
      <c r="N701" s="6">
        <v>0</v>
      </c>
      <c r="O701" s="6">
        <v>160</v>
      </c>
      <c r="P701" s="30">
        <v>0</v>
      </c>
      <c r="Q701" s="101">
        <v>3</v>
      </c>
      <c r="R701" s="101">
        <v>1</v>
      </c>
      <c r="S701" s="101">
        <v>0</v>
      </c>
      <c r="T701" s="101">
        <v>0</v>
      </c>
      <c r="U701" s="43">
        <v>80</v>
      </c>
      <c r="V701" s="44">
        <f>VLOOKUP(F701,[9]毕教同事分值收集!B:X,23,0)</f>
        <v>100</v>
      </c>
      <c r="W701" s="44">
        <v>0</v>
      </c>
      <c r="X701" s="44">
        <v>40</v>
      </c>
      <c r="Y701" s="44">
        <v>60</v>
      </c>
      <c r="Z701" s="44">
        <v>60</v>
      </c>
      <c r="AA701" s="44">
        <v>20</v>
      </c>
      <c r="AB701" s="54">
        <f>VLOOKUP(F701,[9]毕教同事分值收集!B:R,17,0)</f>
        <v>0</v>
      </c>
      <c r="AC701" s="54">
        <f>VLOOKUP(F701,[9]毕教同事分值收集!B:T,19,0)</f>
        <v>0</v>
      </c>
      <c r="AD701" s="54">
        <f>VLOOKUP(F701,[9]毕教同事分值收集!B:V,21,0)</f>
        <v>0</v>
      </c>
      <c r="AE701" s="54">
        <f>VLOOKUP(F701,[9]毕教同事分值收集!B:Q,16,0)</f>
        <v>0</v>
      </c>
      <c r="AF701" s="54">
        <f>VLOOKUP(F701,[9]毕教同事分值收集!B:P,15,0)</f>
        <v>20</v>
      </c>
      <c r="AG701" s="54">
        <f>VLOOKUP(F701,[6]毕教同事分值收集!$B:$M,12,0)</f>
        <v>-60</v>
      </c>
      <c r="AH701" s="54">
        <v>0</v>
      </c>
      <c r="AI701" s="54">
        <v>0</v>
      </c>
      <c r="AJ701" s="54">
        <v>0</v>
      </c>
      <c r="AK701" s="54">
        <v>0</v>
      </c>
      <c r="AL701" s="54">
        <v>0</v>
      </c>
      <c r="AM701" s="58">
        <f t="shared" si="68"/>
        <v>480</v>
      </c>
      <c r="AN701" s="54" t="str">
        <f>VLOOKUP(H701,'[2]最终 公布版'!$F:$AL,33,0)</f>
        <v>全科</v>
      </c>
      <c r="AO701" s="59">
        <f>SUMPRODUCT(($AN$4:$AN$1113=AN701)*($AM$4:$AM$1113&gt;AM701))+1</f>
        <v>33</v>
      </c>
      <c r="AP701" s="11">
        <f>COUNTIF(AN:AN,AN701)</f>
        <v>57</v>
      </c>
      <c r="AQ701" s="60">
        <f t="shared" si="61"/>
        <v>0.578947368421053</v>
      </c>
      <c r="AR701" s="11">
        <f t="shared" si="62"/>
        <v>1</v>
      </c>
      <c r="AS701" s="61">
        <v>1200</v>
      </c>
      <c r="AT701" s="62">
        <f>VLOOKUP(F701,[9]毕教同事分值收集!B:Y,24,0)</f>
        <v>21</v>
      </c>
      <c r="AU701" s="63">
        <f t="shared" si="63"/>
        <v>1200</v>
      </c>
      <c r="AV701" s="63">
        <f t="shared" si="70"/>
        <v>1200</v>
      </c>
      <c r="AW701" s="63">
        <v>0</v>
      </c>
      <c r="AX701" s="63">
        <f t="shared" si="65"/>
        <v>1200</v>
      </c>
      <c r="AY701" s="65">
        <v>21</v>
      </c>
    </row>
    <row r="702" ht="24" spans="1:51">
      <c r="A702" s="4"/>
      <c r="B702" s="4"/>
      <c r="C702" s="5" t="s">
        <v>646</v>
      </c>
      <c r="D702" s="6">
        <v>695</v>
      </c>
      <c r="E702" s="9" t="s">
        <v>876</v>
      </c>
      <c r="F702" s="8" t="str">
        <f>VLOOKUP(E702,[1]需科室上报名单!$A:$B,2,0)</f>
        <v>726L71</v>
      </c>
      <c r="G702" s="6" t="s">
        <v>104</v>
      </c>
      <c r="H702" s="8" t="str">
        <f>VLOOKUP(F702,[3]需科室上报名单!$B:$D,3,0)</f>
        <v>全科医学科</v>
      </c>
      <c r="I702" s="8" t="str">
        <f>VLOOKUP(F702,[3]需科室上报名单!$B:$F,5,0)</f>
        <v>2020年</v>
      </c>
      <c r="J702" s="31"/>
      <c r="K702" s="6" t="s">
        <v>106</v>
      </c>
      <c r="L702" s="6">
        <v>0</v>
      </c>
      <c r="M702" s="6">
        <v>0</v>
      </c>
      <c r="N702" s="6">
        <v>0</v>
      </c>
      <c r="O702" s="6">
        <v>160</v>
      </c>
      <c r="P702" s="30">
        <v>0</v>
      </c>
      <c r="Q702" s="36">
        <v>0</v>
      </c>
      <c r="R702" s="36">
        <v>0</v>
      </c>
      <c r="S702" s="30">
        <v>0</v>
      </c>
      <c r="T702" s="30">
        <v>0</v>
      </c>
      <c r="U702" s="43">
        <v>0</v>
      </c>
      <c r="V702" s="44">
        <f>VLOOKUP(F702,[9]毕教同事分值收集!B:X,23,0)</f>
        <v>100</v>
      </c>
      <c r="W702" s="44">
        <v>0</v>
      </c>
      <c r="X702" s="44">
        <v>0</v>
      </c>
      <c r="Y702" s="44">
        <v>0</v>
      </c>
      <c r="Z702" s="44">
        <v>0</v>
      </c>
      <c r="AA702" s="53">
        <v>0</v>
      </c>
      <c r="AB702" s="54">
        <f>VLOOKUP(F702,[9]毕教同事分值收集!B:R,17,0)</f>
        <v>100</v>
      </c>
      <c r="AC702" s="54">
        <f>VLOOKUP(F702,[9]毕教同事分值收集!B:T,19,0)</f>
        <v>150</v>
      </c>
      <c r="AD702" s="54">
        <f>VLOOKUP(F702,[9]毕教同事分值收集!B:V,21,0)</f>
        <v>0</v>
      </c>
      <c r="AE702" s="54">
        <f>VLOOKUP(F702,[9]毕教同事分值收集!B:Q,16,0)</f>
        <v>0</v>
      </c>
      <c r="AF702" s="54">
        <f>VLOOKUP(F702,[9]毕教同事分值收集!B:P,15,0)</f>
        <v>0</v>
      </c>
      <c r="AG702" s="54">
        <f>VLOOKUP(F702,[6]毕教同事分值收集!$B:$M,12,0)</f>
        <v>-40</v>
      </c>
      <c r="AH702" s="54">
        <v>0</v>
      </c>
      <c r="AI702" s="54">
        <v>0</v>
      </c>
      <c r="AJ702" s="54">
        <v>0</v>
      </c>
      <c r="AK702" s="54">
        <v>0</v>
      </c>
      <c r="AL702" s="54">
        <v>0</v>
      </c>
      <c r="AM702" s="58">
        <f t="shared" si="68"/>
        <v>470</v>
      </c>
      <c r="AN702" s="54" t="str">
        <f>VLOOKUP(H702,'[2]最终 公布版'!$F:$AL,33,0)</f>
        <v>全科</v>
      </c>
      <c r="AO702" s="59">
        <f>SUMPRODUCT(($AN$4:$AN$1113=AN702)*($AM$4:$AM$1113&gt;AM702))+1</f>
        <v>34</v>
      </c>
      <c r="AP702" s="11">
        <f>COUNTIF(AN:AN,AN702)</f>
        <v>57</v>
      </c>
      <c r="AQ702" s="60">
        <f t="shared" si="61"/>
        <v>0.596491228070175</v>
      </c>
      <c r="AR702" s="11">
        <f t="shared" si="62"/>
        <v>1</v>
      </c>
      <c r="AS702" s="61">
        <v>1200</v>
      </c>
      <c r="AT702" s="62">
        <f>VLOOKUP(F702,[9]毕教同事分值收集!B:Y,24,0)</f>
        <v>21</v>
      </c>
      <c r="AU702" s="63">
        <f t="shared" si="63"/>
        <v>1200</v>
      </c>
      <c r="AV702" s="63">
        <f t="shared" si="70"/>
        <v>1200</v>
      </c>
      <c r="AW702" s="63">
        <v>0</v>
      </c>
      <c r="AX702" s="63">
        <f t="shared" si="65"/>
        <v>1200</v>
      </c>
      <c r="AY702" s="65">
        <v>21</v>
      </c>
    </row>
    <row r="703" ht="24" spans="1:51">
      <c r="A703" s="4" t="s">
        <v>366</v>
      </c>
      <c r="B703" s="4"/>
      <c r="C703" s="5" t="s">
        <v>843</v>
      </c>
      <c r="D703" s="6">
        <v>697</v>
      </c>
      <c r="E703" s="136" t="s">
        <v>877</v>
      </c>
      <c r="F703" s="8" t="str">
        <f>VLOOKUP(E703,[1]需科室上报名单!$A:$B,2,0)</f>
        <v>727L91</v>
      </c>
      <c r="G703" s="6" t="s">
        <v>104</v>
      </c>
      <c r="H703" s="8" t="str">
        <f>VLOOKUP(F703,[3]需科室上报名单!$B:$D,3,0)</f>
        <v>全科医学科</v>
      </c>
      <c r="I703" s="8" t="str">
        <f>VLOOKUP(F703,[3]需科室上报名单!$B:$F,5,0)</f>
        <v>2021年</v>
      </c>
      <c r="J703" s="134"/>
      <c r="K703" s="128" t="s">
        <v>106</v>
      </c>
      <c r="L703" s="7" t="s">
        <v>408</v>
      </c>
      <c r="M703" s="6">
        <v>0</v>
      </c>
      <c r="N703" s="6">
        <v>0</v>
      </c>
      <c r="O703" s="30">
        <v>160</v>
      </c>
      <c r="P703" s="30">
        <v>0</v>
      </c>
      <c r="Q703" s="30">
        <v>4</v>
      </c>
      <c r="R703" s="30">
        <v>1</v>
      </c>
      <c r="S703" s="30">
        <v>0</v>
      </c>
      <c r="T703" s="30">
        <v>0</v>
      </c>
      <c r="U703" s="43">
        <v>100</v>
      </c>
      <c r="V703" s="44">
        <f>VLOOKUP(F703,[9]毕教同事分值收集!B:X,23,0)</f>
        <v>100</v>
      </c>
      <c r="W703" s="44">
        <v>10</v>
      </c>
      <c r="X703" s="44">
        <v>40</v>
      </c>
      <c r="Y703" s="44">
        <v>60</v>
      </c>
      <c r="Z703" s="44">
        <v>30</v>
      </c>
      <c r="AA703" s="53">
        <v>0</v>
      </c>
      <c r="AB703" s="54">
        <f>VLOOKUP(F703,[9]毕教同事分值收集!B:R,17,0)</f>
        <v>0</v>
      </c>
      <c r="AC703" s="54">
        <f>VLOOKUP(F703,[9]毕教同事分值收集!B:T,19,0)</f>
        <v>0</v>
      </c>
      <c r="AD703" s="54">
        <f>VLOOKUP(F703,[9]毕教同事分值收集!B:V,21,0)</f>
        <v>0</v>
      </c>
      <c r="AE703" s="54">
        <f>VLOOKUP(F703,[9]毕教同事分值收集!B:Q,16,0)</f>
        <v>0</v>
      </c>
      <c r="AF703" s="54">
        <f>VLOOKUP(F703,[9]毕教同事分值收集!B:P,15,0)</f>
        <v>0</v>
      </c>
      <c r="AG703" s="54">
        <f>VLOOKUP(F703,'[8]0831修改'!$B:$M,12,0)</f>
        <v>-40</v>
      </c>
      <c r="AH703" s="54">
        <v>0</v>
      </c>
      <c r="AI703" s="54">
        <v>0</v>
      </c>
      <c r="AJ703" s="54">
        <v>0</v>
      </c>
      <c r="AK703" s="54">
        <v>0</v>
      </c>
      <c r="AL703" s="54">
        <v>0</v>
      </c>
      <c r="AM703" s="58">
        <f t="shared" si="68"/>
        <v>460</v>
      </c>
      <c r="AN703" s="54" t="str">
        <f>VLOOKUP(H703,'[2]最终 公布版'!$F:$AL,33,0)</f>
        <v>全科</v>
      </c>
      <c r="AO703" s="59">
        <f>SUMPRODUCT(($AN$4:$AN$1113=AN703)*($AM$4:$AM$1113&gt;AM703))+1</f>
        <v>35</v>
      </c>
      <c r="AP703" s="11">
        <f>COUNTIF(AN:AN,AN703)</f>
        <v>57</v>
      </c>
      <c r="AQ703" s="60">
        <f t="shared" si="61"/>
        <v>0.614035087719298</v>
      </c>
      <c r="AR703" s="11">
        <f t="shared" si="62"/>
        <v>0.75</v>
      </c>
      <c r="AS703" s="61">
        <v>1200</v>
      </c>
      <c r="AT703" s="62">
        <f>VLOOKUP(F703,[9]毕教同事分值收集!B:Y,24,0)</f>
        <v>21</v>
      </c>
      <c r="AU703" s="63">
        <f t="shared" si="63"/>
        <v>900</v>
      </c>
      <c r="AV703" s="63">
        <f t="shared" si="70"/>
        <v>900</v>
      </c>
      <c r="AW703" s="63">
        <v>0</v>
      </c>
      <c r="AX703" s="63">
        <f t="shared" si="65"/>
        <v>900</v>
      </c>
      <c r="AY703" s="65">
        <v>21</v>
      </c>
    </row>
    <row r="704" ht="24" spans="1:51">
      <c r="A704" s="4" t="s">
        <v>366</v>
      </c>
      <c r="B704" s="4"/>
      <c r="C704" s="5" t="s">
        <v>157</v>
      </c>
      <c r="D704" s="6">
        <v>702</v>
      </c>
      <c r="E704" s="141" t="s">
        <v>878</v>
      </c>
      <c r="F704" s="8" t="str">
        <f>VLOOKUP(E704,[1]需科室上报名单!$A:$B,2,0)</f>
        <v>732L24</v>
      </c>
      <c r="G704" s="6" t="s">
        <v>104</v>
      </c>
      <c r="H704" s="8" t="str">
        <f>VLOOKUP(F704,[3]需科室上报名单!$B:$D,3,0)</f>
        <v>全科医学科</v>
      </c>
      <c r="I704" s="8" t="str">
        <f>VLOOKUP(F704,[3]需科室上报名单!$B:$F,5,0)</f>
        <v>2022年</v>
      </c>
      <c r="J704" s="35"/>
      <c r="K704" s="6" t="s">
        <v>106</v>
      </c>
      <c r="L704" s="6">
        <v>0</v>
      </c>
      <c r="M704" s="6">
        <v>0</v>
      </c>
      <c r="N704" s="6">
        <v>0</v>
      </c>
      <c r="O704" s="6">
        <v>160</v>
      </c>
      <c r="P704" s="30">
        <v>0</v>
      </c>
      <c r="Q704" s="48">
        <v>1</v>
      </c>
      <c r="R704" s="48">
        <v>1</v>
      </c>
      <c r="S704" s="30">
        <v>1</v>
      </c>
      <c r="T704" s="30">
        <v>1</v>
      </c>
      <c r="U704" s="43">
        <v>90</v>
      </c>
      <c r="V704" s="96">
        <f>VLOOKUP(F704,[9]毕教同事分值收集!B:X,23,0)</f>
        <v>52.3809523809524</v>
      </c>
      <c r="W704" s="49">
        <v>10</v>
      </c>
      <c r="X704" s="49">
        <v>60</v>
      </c>
      <c r="Y704" s="49">
        <v>60</v>
      </c>
      <c r="Z704" s="49">
        <v>30</v>
      </c>
      <c r="AA704" s="53">
        <v>0</v>
      </c>
      <c r="AB704" s="54">
        <f>VLOOKUP(F704,[9]毕教同事分值收集!B:R,17,0)</f>
        <v>0</v>
      </c>
      <c r="AC704" s="54">
        <f>VLOOKUP(F704,[9]毕教同事分值收集!B:T,19,0)</f>
        <v>0</v>
      </c>
      <c r="AD704" s="54">
        <f>VLOOKUP(F704,[9]毕教同事分值收集!B:V,21,0)</f>
        <v>0</v>
      </c>
      <c r="AE704" s="54">
        <f>VLOOKUP(F704,[9]毕教同事分值收集!B:Q,16,0)</f>
        <v>0</v>
      </c>
      <c r="AF704" s="54">
        <f>VLOOKUP(F704,[9]毕教同事分值收集!B:P,15,0)</f>
        <v>0</v>
      </c>
      <c r="AG704" s="54">
        <f>VLOOKUP(F704,'[8]0831修改'!$B:$M,12,0)</f>
        <v>-20</v>
      </c>
      <c r="AH704" s="54">
        <v>0</v>
      </c>
      <c r="AI704" s="54">
        <v>0</v>
      </c>
      <c r="AJ704" s="54">
        <v>0</v>
      </c>
      <c r="AK704" s="54">
        <v>0</v>
      </c>
      <c r="AL704" s="54">
        <v>0</v>
      </c>
      <c r="AM704" s="58">
        <f t="shared" si="68"/>
        <v>442.380952380952</v>
      </c>
      <c r="AN704" s="54" t="str">
        <f>VLOOKUP(H704,'[2]最终 公布版'!$F:$AL,33,0)</f>
        <v>全科</v>
      </c>
      <c r="AO704" s="59">
        <f>SUMPRODUCT(($AN$4:$AN$1113=AN704)*($AM$4:$AM$1113&gt;AM704))+1</f>
        <v>36</v>
      </c>
      <c r="AP704" s="11">
        <f>COUNTIF(AN:AN,AN704)</f>
        <v>57</v>
      </c>
      <c r="AQ704" s="60">
        <f t="shared" si="61"/>
        <v>0.631578947368421</v>
      </c>
      <c r="AR704" s="11">
        <f t="shared" si="62"/>
        <v>0.75</v>
      </c>
      <c r="AS704" s="61">
        <v>1200</v>
      </c>
      <c r="AT704" s="62">
        <f>VLOOKUP(F704,[9]毕教同事分值收集!B:Y,24,0)</f>
        <v>11</v>
      </c>
      <c r="AU704" s="63">
        <f t="shared" si="63"/>
        <v>471.428571428571</v>
      </c>
      <c r="AV704" s="63">
        <f t="shared" si="70"/>
        <v>471</v>
      </c>
      <c r="AW704" s="63">
        <v>0</v>
      </c>
      <c r="AX704" s="63">
        <f t="shared" si="65"/>
        <v>471</v>
      </c>
      <c r="AY704" s="65">
        <v>21</v>
      </c>
    </row>
    <row r="705" ht="24" spans="1:51">
      <c r="A705" s="4"/>
      <c r="B705" s="4"/>
      <c r="C705" s="5" t="s">
        <v>646</v>
      </c>
      <c r="D705" s="6">
        <v>699</v>
      </c>
      <c r="E705" s="7" t="s">
        <v>879</v>
      </c>
      <c r="F705" s="8" t="str">
        <f>VLOOKUP(E705,[1]需科室上报名单!$A:$B,2,0)</f>
        <v>729L83</v>
      </c>
      <c r="G705" s="6" t="s">
        <v>104</v>
      </c>
      <c r="H705" s="8" t="str">
        <f>VLOOKUP(F705,[3]需科室上报名单!$B:$D,3,0)</f>
        <v>全科医学科</v>
      </c>
      <c r="I705" s="8" t="str">
        <f>VLOOKUP(F705,[3]需科室上报名单!$B:$F,5,0)</f>
        <v>2022年</v>
      </c>
      <c r="J705" s="31"/>
      <c r="K705" s="6" t="s">
        <v>106</v>
      </c>
      <c r="L705" s="6">
        <v>0</v>
      </c>
      <c r="M705" s="6">
        <v>0</v>
      </c>
      <c r="N705" s="6">
        <v>0</v>
      </c>
      <c r="O705" s="6">
        <v>160</v>
      </c>
      <c r="P705" s="30">
        <v>0</v>
      </c>
      <c r="Q705" s="30">
        <v>2</v>
      </c>
      <c r="R705" s="30">
        <v>1</v>
      </c>
      <c r="S705" s="30">
        <v>0</v>
      </c>
      <c r="T705" s="30">
        <v>0</v>
      </c>
      <c r="U705" s="6">
        <v>60</v>
      </c>
      <c r="V705" s="44">
        <f>VLOOKUP(F705,[9]毕教同事分值收集!B:X,23,0)</f>
        <v>100</v>
      </c>
      <c r="W705" s="44">
        <v>10</v>
      </c>
      <c r="X705" s="44">
        <v>40</v>
      </c>
      <c r="Y705" s="44">
        <v>60</v>
      </c>
      <c r="Z705" s="44">
        <v>60</v>
      </c>
      <c r="AA705" s="53">
        <v>0</v>
      </c>
      <c r="AB705" s="54">
        <f>VLOOKUP(F705,[9]毕教同事分值收集!B:R,17,0)</f>
        <v>0</v>
      </c>
      <c r="AC705" s="54">
        <f>VLOOKUP(F705,[9]毕教同事分值收集!B:T,19,0)</f>
        <v>0</v>
      </c>
      <c r="AD705" s="54">
        <f>VLOOKUP(F705,[9]毕教同事分值收集!B:V,21,0)</f>
        <v>0</v>
      </c>
      <c r="AE705" s="54">
        <f>VLOOKUP(F705,[9]毕教同事分值收集!B:Q,16,0)</f>
        <v>0</v>
      </c>
      <c r="AF705" s="54">
        <f>VLOOKUP(F705,[9]毕教同事分值收集!B:P,15,0)</f>
        <v>0</v>
      </c>
      <c r="AG705" s="54">
        <f>VLOOKUP(F705,[6]毕教同事分值收集!$B:$M,12,0)</f>
        <v>-60</v>
      </c>
      <c r="AH705" s="54">
        <v>0</v>
      </c>
      <c r="AI705" s="54">
        <v>0</v>
      </c>
      <c r="AJ705" s="54">
        <v>0</v>
      </c>
      <c r="AK705" s="54">
        <v>0</v>
      </c>
      <c r="AL705" s="54">
        <v>0</v>
      </c>
      <c r="AM705" s="58">
        <f t="shared" si="68"/>
        <v>430</v>
      </c>
      <c r="AN705" s="54" t="str">
        <f>VLOOKUP(H705,'[2]最终 公布版'!$F:$AL,33,0)</f>
        <v>全科</v>
      </c>
      <c r="AO705" s="59">
        <f>SUMPRODUCT(($AN$4:$AN$1113=AN705)*($AM$4:$AM$1113&gt;AM705))+1</f>
        <v>37</v>
      </c>
      <c r="AP705" s="11">
        <f>COUNTIF(AN:AN,AN705)</f>
        <v>57</v>
      </c>
      <c r="AQ705" s="60">
        <f t="shared" si="61"/>
        <v>0.649122807017544</v>
      </c>
      <c r="AR705" s="11">
        <f t="shared" si="62"/>
        <v>0.75</v>
      </c>
      <c r="AS705" s="61">
        <v>1200</v>
      </c>
      <c r="AT705" s="62">
        <f>VLOOKUP(F705,[9]毕教同事分值收集!B:Y,24,0)</f>
        <v>21</v>
      </c>
      <c r="AU705" s="63">
        <f t="shared" si="63"/>
        <v>900</v>
      </c>
      <c r="AV705" s="63">
        <f t="shared" si="70"/>
        <v>900</v>
      </c>
      <c r="AW705" s="63">
        <v>0</v>
      </c>
      <c r="AX705" s="63">
        <f t="shared" si="65"/>
        <v>900</v>
      </c>
      <c r="AY705" s="65">
        <v>21</v>
      </c>
    </row>
    <row r="706" ht="24" spans="1:51">
      <c r="A706" s="4"/>
      <c r="B706" s="4"/>
      <c r="C706" s="5" t="s">
        <v>646</v>
      </c>
      <c r="D706" s="6">
        <v>700</v>
      </c>
      <c r="E706" s="11" t="s">
        <v>880</v>
      </c>
      <c r="F706" s="8" t="str">
        <f>VLOOKUP(E706,[1]需科室上报名单!$A:$B,2,0)</f>
        <v>7AO288</v>
      </c>
      <c r="G706" s="6" t="str">
        <f>VLOOKUP(F706,[3]需科室上报名单!$B:$I,8,0)</f>
        <v>规培研究生</v>
      </c>
      <c r="H706" s="8" t="str">
        <f>VLOOKUP(F706,[3]需科室上报名单!$B:$D,3,0)</f>
        <v>全科医学科</v>
      </c>
      <c r="I706" s="8" t="str">
        <f>VLOOKUP(F706,[3]需科室上报名单!$B:$F,5,0)</f>
        <v>2022年</v>
      </c>
      <c r="J706" s="31"/>
      <c r="K706" s="6" t="s">
        <v>106</v>
      </c>
      <c r="L706" s="6">
        <v>0</v>
      </c>
      <c r="M706" s="6">
        <v>0</v>
      </c>
      <c r="N706" s="6">
        <v>0</v>
      </c>
      <c r="O706" s="6">
        <v>160</v>
      </c>
      <c r="P706" s="30">
        <v>0</v>
      </c>
      <c r="Q706" s="45">
        <v>3</v>
      </c>
      <c r="R706" s="45">
        <v>2</v>
      </c>
      <c r="S706" s="30">
        <v>0</v>
      </c>
      <c r="T706" s="30">
        <v>0</v>
      </c>
      <c r="U706" s="54">
        <v>100</v>
      </c>
      <c r="V706" s="44">
        <f>VLOOKUP(F706,[9]毕教同事分值收集!B:X,23,0)</f>
        <v>100</v>
      </c>
      <c r="W706" s="44">
        <v>10</v>
      </c>
      <c r="X706" s="44">
        <v>40</v>
      </c>
      <c r="Y706" s="44">
        <v>0</v>
      </c>
      <c r="Z706" s="44">
        <v>60</v>
      </c>
      <c r="AA706" s="53">
        <v>0</v>
      </c>
      <c r="AB706" s="54">
        <f>VLOOKUP(F706,[9]毕教同事分值收集!B:R,17,0)</f>
        <v>0</v>
      </c>
      <c r="AC706" s="54">
        <f>VLOOKUP(F706,[9]毕教同事分值收集!B:T,19,0)</f>
        <v>0</v>
      </c>
      <c r="AD706" s="54">
        <f>VLOOKUP(F706,[9]毕教同事分值收集!B:V,21,0)</f>
        <v>0</v>
      </c>
      <c r="AE706" s="54">
        <f>VLOOKUP(F706,[9]毕教同事分值收集!B:Q,16,0)</f>
        <v>0</v>
      </c>
      <c r="AF706" s="54">
        <f>VLOOKUP(F706,[9]毕教同事分值收集!B:P,15,0)</f>
        <v>20</v>
      </c>
      <c r="AG706" s="54">
        <f>VLOOKUP(F706,[6]毕教同事分值收集!$B:$M,12,0)</f>
        <v>-60</v>
      </c>
      <c r="AH706" s="54">
        <v>0</v>
      </c>
      <c r="AI706" s="54">
        <v>0</v>
      </c>
      <c r="AJ706" s="54">
        <v>0</v>
      </c>
      <c r="AK706" s="54">
        <v>0</v>
      </c>
      <c r="AL706" s="54">
        <v>0</v>
      </c>
      <c r="AM706" s="58">
        <f t="shared" si="68"/>
        <v>430</v>
      </c>
      <c r="AN706" s="54" t="str">
        <f>VLOOKUP(H706,'[2]最终 公布版'!$F:$AL,33,0)</f>
        <v>全科</v>
      </c>
      <c r="AO706" s="59">
        <f>SUMPRODUCT(($AN$4:$AN$1113=AN706)*($AM$4:$AM$1113&gt;AM706))+1</f>
        <v>37</v>
      </c>
      <c r="AP706" s="11">
        <f>COUNTIF(AN:AN,AN706)</f>
        <v>57</v>
      </c>
      <c r="AQ706" s="60">
        <f t="shared" si="61"/>
        <v>0.649122807017544</v>
      </c>
      <c r="AR706" s="11">
        <f t="shared" si="62"/>
        <v>0.75</v>
      </c>
      <c r="AS706" s="61">
        <v>1200</v>
      </c>
      <c r="AT706" s="62">
        <f>VLOOKUP(F706,[9]毕教同事分值收集!B:Y,24,0)</f>
        <v>21</v>
      </c>
      <c r="AU706" s="63">
        <f t="shared" si="63"/>
        <v>900</v>
      </c>
      <c r="AV706" s="63">
        <f t="shared" si="70"/>
        <v>900</v>
      </c>
      <c r="AW706" s="63">
        <v>0</v>
      </c>
      <c r="AX706" s="63">
        <f t="shared" si="65"/>
        <v>900</v>
      </c>
      <c r="AY706" s="65">
        <v>21</v>
      </c>
    </row>
    <row r="707" ht="24" spans="1:51">
      <c r="A707" s="4"/>
      <c r="B707" s="4"/>
      <c r="C707" s="5" t="s">
        <v>646</v>
      </c>
      <c r="D707" s="6">
        <v>701</v>
      </c>
      <c r="E707" s="9" t="s">
        <v>881</v>
      </c>
      <c r="F707" s="8" t="str">
        <f>VLOOKUP(E707,[1]需科室上报名单!$A:$B,2,0)</f>
        <v>726L86</v>
      </c>
      <c r="G707" s="6" t="s">
        <v>104</v>
      </c>
      <c r="H707" s="8" t="str">
        <f>VLOOKUP(F707,[3]需科室上报名单!$B:$D,3,0)</f>
        <v>全科医学科</v>
      </c>
      <c r="I707" s="8" t="str">
        <f>VLOOKUP(F707,[3]需科室上报名单!$B:$F,5,0)</f>
        <v>2020年</v>
      </c>
      <c r="J707" s="31"/>
      <c r="K707" s="6" t="s">
        <v>106</v>
      </c>
      <c r="L707" s="6">
        <v>0</v>
      </c>
      <c r="M707" s="6">
        <v>0</v>
      </c>
      <c r="N707" s="6">
        <v>0</v>
      </c>
      <c r="O707" s="6">
        <v>160</v>
      </c>
      <c r="P707" s="30">
        <v>0</v>
      </c>
      <c r="Q707" s="30">
        <v>1</v>
      </c>
      <c r="R707" s="30">
        <v>1</v>
      </c>
      <c r="S707" s="30">
        <v>0</v>
      </c>
      <c r="T707" s="30">
        <v>0</v>
      </c>
      <c r="U707" s="6">
        <v>40</v>
      </c>
      <c r="V707" s="44">
        <f>VLOOKUP(F707,[9]毕教同事分值收集!B:X,23,0)</f>
        <v>100</v>
      </c>
      <c r="W707" s="44">
        <v>10</v>
      </c>
      <c r="X707" s="44">
        <v>40</v>
      </c>
      <c r="Y707" s="44">
        <v>60</v>
      </c>
      <c r="Z707" s="44">
        <v>60</v>
      </c>
      <c r="AA707" s="53">
        <v>0</v>
      </c>
      <c r="AB707" s="54">
        <f>VLOOKUP(F707,[9]毕教同事分值收集!B:R,17,0)</f>
        <v>0</v>
      </c>
      <c r="AC707" s="54">
        <f>VLOOKUP(F707,[9]毕教同事分值收集!B:T,19,0)</f>
        <v>0</v>
      </c>
      <c r="AD707" s="54">
        <f>VLOOKUP(F707,[9]毕教同事分值收集!B:V,21,0)</f>
        <v>0</v>
      </c>
      <c r="AE707" s="54">
        <f>VLOOKUP(F707,[9]毕教同事分值收集!B:Q,16,0)</f>
        <v>0</v>
      </c>
      <c r="AF707" s="54">
        <f>VLOOKUP(F707,[9]毕教同事分值收集!B:P,15,0)</f>
        <v>0</v>
      </c>
      <c r="AG707" s="54">
        <f>VLOOKUP(F707,[6]毕教同事分值收集!$B:$M,12,0)</f>
        <v>-40</v>
      </c>
      <c r="AH707" s="54">
        <v>0</v>
      </c>
      <c r="AI707" s="54">
        <v>0</v>
      </c>
      <c r="AJ707" s="54">
        <v>0</v>
      </c>
      <c r="AK707" s="54">
        <v>0</v>
      </c>
      <c r="AL707" s="54">
        <v>0</v>
      </c>
      <c r="AM707" s="58">
        <f t="shared" si="68"/>
        <v>430</v>
      </c>
      <c r="AN707" s="54" t="str">
        <f>VLOOKUP(H707,'[2]最终 公布版'!$F:$AL,33,0)</f>
        <v>全科</v>
      </c>
      <c r="AO707" s="59">
        <f>SUMPRODUCT(($AN$4:$AN$1113=AN707)*($AM$4:$AM$1113&gt;AM707))+1</f>
        <v>37</v>
      </c>
      <c r="AP707" s="11">
        <f>COUNTIF(AN:AN,AN707)</f>
        <v>57</v>
      </c>
      <c r="AQ707" s="60">
        <f t="shared" si="61"/>
        <v>0.649122807017544</v>
      </c>
      <c r="AR707" s="11">
        <f t="shared" si="62"/>
        <v>0.75</v>
      </c>
      <c r="AS707" s="61">
        <v>1200</v>
      </c>
      <c r="AT707" s="62">
        <f>VLOOKUP(F707,[9]毕教同事分值收集!B:Y,24,0)</f>
        <v>21</v>
      </c>
      <c r="AU707" s="63">
        <f t="shared" si="63"/>
        <v>900</v>
      </c>
      <c r="AV707" s="63">
        <f t="shared" si="70"/>
        <v>900</v>
      </c>
      <c r="AW707" s="63">
        <v>0</v>
      </c>
      <c r="AX707" s="63">
        <f t="shared" si="65"/>
        <v>900</v>
      </c>
      <c r="AY707" s="65">
        <v>21</v>
      </c>
    </row>
    <row r="708" ht="24" spans="1:51">
      <c r="A708" s="4"/>
      <c r="B708" s="4"/>
      <c r="C708" s="5" t="s">
        <v>336</v>
      </c>
      <c r="D708" s="6">
        <v>703</v>
      </c>
      <c r="E708" s="106" t="s">
        <v>882</v>
      </c>
      <c r="F708" s="8" t="str">
        <f>VLOOKUP(E708,[1]需科室上报名单!$A:$B,2,0)</f>
        <v>729L97</v>
      </c>
      <c r="G708" s="6" t="s">
        <v>104</v>
      </c>
      <c r="H708" s="8" t="str">
        <f>VLOOKUP(F708,[3]需科室上报名单!$B:$D,3,0)</f>
        <v>全科医学科</v>
      </c>
      <c r="I708" s="8" t="str">
        <f>VLOOKUP(F708,[3]需科室上报名单!$B:$F,5,0)</f>
        <v>2022年</v>
      </c>
      <c r="J708" s="29"/>
      <c r="K708" s="6" t="s">
        <v>106</v>
      </c>
      <c r="L708" s="6">
        <v>0</v>
      </c>
      <c r="M708" s="6">
        <v>0</v>
      </c>
      <c r="N708" s="6">
        <v>0</v>
      </c>
      <c r="O708" s="6">
        <v>160</v>
      </c>
      <c r="P708" s="30">
        <v>0</v>
      </c>
      <c r="Q708" s="30">
        <v>3</v>
      </c>
      <c r="R708" s="30">
        <v>0</v>
      </c>
      <c r="S708" s="30">
        <v>0</v>
      </c>
      <c r="T708" s="30">
        <v>0</v>
      </c>
      <c r="U708" s="43">
        <v>60</v>
      </c>
      <c r="V708" s="44">
        <f>VLOOKUP(F708,[9]毕教同事分值收集!B:X,23,0)</f>
        <v>100</v>
      </c>
      <c r="W708" s="44">
        <v>10</v>
      </c>
      <c r="X708" s="44">
        <v>60</v>
      </c>
      <c r="Y708" s="44">
        <v>30</v>
      </c>
      <c r="Z708" s="44">
        <v>0</v>
      </c>
      <c r="AA708" s="53">
        <v>20</v>
      </c>
      <c r="AB708" s="54">
        <f>VLOOKUP(F708,[9]毕教同事分值收集!B:R,17,0)</f>
        <v>0</v>
      </c>
      <c r="AC708" s="54">
        <f>VLOOKUP(F708,[9]毕教同事分值收集!B:T,19,0)</f>
        <v>0</v>
      </c>
      <c r="AD708" s="54">
        <f>VLOOKUP(F708,[9]毕教同事分值收集!B:V,21,0)</f>
        <v>0</v>
      </c>
      <c r="AE708" s="54">
        <f>VLOOKUP(F708,[9]毕教同事分值收集!B:Q,16,0)</f>
        <v>0</v>
      </c>
      <c r="AF708" s="54">
        <f>VLOOKUP(F708,[9]毕教同事分值收集!B:P,15,0)</f>
        <v>0</v>
      </c>
      <c r="AG708" s="54">
        <f>VLOOKUP(F708,[6]毕教同事分值收集!$B:$M,12,0)</f>
        <v>-40</v>
      </c>
      <c r="AH708" s="54">
        <v>0</v>
      </c>
      <c r="AI708" s="54">
        <v>0</v>
      </c>
      <c r="AJ708" s="54">
        <v>0</v>
      </c>
      <c r="AK708" s="54">
        <v>0</v>
      </c>
      <c r="AL708" s="54">
        <v>0</v>
      </c>
      <c r="AM708" s="58">
        <f t="shared" si="68"/>
        <v>400</v>
      </c>
      <c r="AN708" s="54" t="str">
        <f>VLOOKUP(H708,'[2]最终 公布版'!$F:$AL,33,0)</f>
        <v>全科</v>
      </c>
      <c r="AO708" s="59">
        <f>SUMPRODUCT(($AN$4:$AN$1113=AN708)*($AM$4:$AM$1113&gt;AM708))+1</f>
        <v>40</v>
      </c>
      <c r="AP708" s="11">
        <f>COUNTIF(AN:AN,AN708)</f>
        <v>57</v>
      </c>
      <c r="AQ708" s="60">
        <f t="shared" si="61"/>
        <v>0.701754385964912</v>
      </c>
      <c r="AR708" s="11">
        <f t="shared" si="62"/>
        <v>0.75</v>
      </c>
      <c r="AS708" s="61">
        <v>1200</v>
      </c>
      <c r="AT708" s="62">
        <f>VLOOKUP(F708,[9]毕教同事分值收集!B:Y,24,0)</f>
        <v>21</v>
      </c>
      <c r="AU708" s="63">
        <f t="shared" si="63"/>
        <v>900</v>
      </c>
      <c r="AV708" s="63">
        <f t="shared" si="70"/>
        <v>900</v>
      </c>
      <c r="AW708" s="63">
        <v>0</v>
      </c>
      <c r="AX708" s="63">
        <f t="shared" si="65"/>
        <v>900</v>
      </c>
      <c r="AY708" s="65">
        <v>21</v>
      </c>
    </row>
    <row r="709" ht="24" spans="1:51">
      <c r="A709" s="4" t="s">
        <v>366</v>
      </c>
      <c r="B709" s="4"/>
      <c r="C709" s="5" t="s">
        <v>157</v>
      </c>
      <c r="D709" s="6">
        <v>708</v>
      </c>
      <c r="E709" s="125" t="s">
        <v>883</v>
      </c>
      <c r="F709" s="8" t="str">
        <f>VLOOKUP(E709,[1]需科室上报名单!$A:$B,2,0)</f>
        <v>730L54</v>
      </c>
      <c r="G709" s="6" t="s">
        <v>104</v>
      </c>
      <c r="H709" s="8" t="str">
        <f>VLOOKUP(F709,[3]需科室上报名单!$B:$D,3,0)</f>
        <v>全科医学科</v>
      </c>
      <c r="I709" s="8" t="str">
        <f>VLOOKUP(F709,[3]需科室上报名单!$B:$F,5,0)</f>
        <v>2022年</v>
      </c>
      <c r="J709" s="35"/>
      <c r="K709" s="6" t="s">
        <v>106</v>
      </c>
      <c r="L709" s="6">
        <v>0</v>
      </c>
      <c r="M709" s="6">
        <v>0</v>
      </c>
      <c r="N709" s="6">
        <v>0</v>
      </c>
      <c r="O709" s="6">
        <v>160</v>
      </c>
      <c r="P709" s="30">
        <v>0</v>
      </c>
      <c r="Q709" s="48">
        <v>4</v>
      </c>
      <c r="R709" s="48">
        <v>0</v>
      </c>
      <c r="S709" s="30">
        <v>0</v>
      </c>
      <c r="T709" s="30">
        <v>0</v>
      </c>
      <c r="U709" s="43">
        <v>80</v>
      </c>
      <c r="V709" s="44">
        <f>VLOOKUP(F709,[9]毕教同事分值收集!B:X,23,0)</f>
        <v>100</v>
      </c>
      <c r="W709" s="49">
        <v>0</v>
      </c>
      <c r="X709" s="49">
        <v>60</v>
      </c>
      <c r="Y709" s="49">
        <v>0</v>
      </c>
      <c r="Z709" s="49">
        <v>0</v>
      </c>
      <c r="AA709" s="53">
        <v>0</v>
      </c>
      <c r="AB709" s="54">
        <f>VLOOKUP(F709,[9]毕教同事分值收集!B:R,17,0)</f>
        <v>0</v>
      </c>
      <c r="AC709" s="54">
        <f>VLOOKUP(F709,[9]毕教同事分值收集!B:T,19,0)</f>
        <v>0</v>
      </c>
      <c r="AD709" s="54">
        <f>VLOOKUP(F709,[9]毕教同事分值收集!B:V,21,0)</f>
        <v>0</v>
      </c>
      <c r="AE709" s="54">
        <f>VLOOKUP(F709,[9]毕教同事分值收集!B:Q,16,0)</f>
        <v>0</v>
      </c>
      <c r="AF709" s="54">
        <f>VLOOKUP(F709,[9]毕教同事分值收集!B:P,15,0)</f>
        <v>0</v>
      </c>
      <c r="AG709" s="54">
        <f>VLOOKUP(F709,'[8]0831修改'!$B:$M,12,0)</f>
        <v>0</v>
      </c>
      <c r="AH709" s="54">
        <v>0</v>
      </c>
      <c r="AI709" s="54">
        <v>0</v>
      </c>
      <c r="AJ709" s="54">
        <v>0</v>
      </c>
      <c r="AK709" s="54">
        <v>0</v>
      </c>
      <c r="AL709" s="54">
        <v>0</v>
      </c>
      <c r="AM709" s="58">
        <f t="shared" si="68"/>
        <v>400</v>
      </c>
      <c r="AN709" s="54" t="str">
        <f>VLOOKUP(H709,'[2]最终 公布版'!$F:$AL,33,0)</f>
        <v>全科</v>
      </c>
      <c r="AO709" s="59">
        <f>SUMPRODUCT(($AN$4:$AN$1113=AN709)*($AM$4:$AM$1113&gt;AM709))+1</f>
        <v>40</v>
      </c>
      <c r="AP709" s="11">
        <f>COUNTIF(AN:AN,AN709)</f>
        <v>57</v>
      </c>
      <c r="AQ709" s="60">
        <f t="shared" si="61"/>
        <v>0.701754385964912</v>
      </c>
      <c r="AR709" s="11">
        <f t="shared" si="62"/>
        <v>0.75</v>
      </c>
      <c r="AS709" s="61">
        <v>1200</v>
      </c>
      <c r="AT709" s="62">
        <f>VLOOKUP(F709,[9]毕教同事分值收集!B:Y,24,0)</f>
        <v>21</v>
      </c>
      <c r="AU709" s="63">
        <f t="shared" si="63"/>
        <v>900</v>
      </c>
      <c r="AV709" s="63">
        <f t="shared" si="70"/>
        <v>900</v>
      </c>
      <c r="AW709" s="63">
        <v>0</v>
      </c>
      <c r="AX709" s="63">
        <f t="shared" si="65"/>
        <v>900</v>
      </c>
      <c r="AY709" s="65">
        <v>21</v>
      </c>
    </row>
    <row r="710" ht="24" spans="1:51">
      <c r="A710" s="4"/>
      <c r="B710" s="4"/>
      <c r="C710" s="5" t="s">
        <v>884</v>
      </c>
      <c r="D710" s="6">
        <v>709</v>
      </c>
      <c r="E710" s="88" t="s">
        <v>885</v>
      </c>
      <c r="F710" s="8" t="str">
        <f>VLOOKUP(E710,[1]需科室上报名单!$A:$B,2,0)</f>
        <v>729L30</v>
      </c>
      <c r="G710" s="6" t="s">
        <v>104</v>
      </c>
      <c r="H710" s="8" t="str">
        <f>VLOOKUP(F710,[3]需科室上报名单!$B:$D,3,0)</f>
        <v>全科医学科</v>
      </c>
      <c r="I710" s="8" t="str">
        <f>VLOOKUP(F710,[3]需科室上报名单!$B:$F,5,0)</f>
        <v>2021年</v>
      </c>
      <c r="J710" s="31"/>
      <c r="K710" s="71" t="s">
        <v>106</v>
      </c>
      <c r="L710" s="36">
        <v>0</v>
      </c>
      <c r="M710" s="36">
        <v>0</v>
      </c>
      <c r="N710" s="36">
        <v>0</v>
      </c>
      <c r="O710" s="36">
        <v>160</v>
      </c>
      <c r="P710" s="85">
        <v>0</v>
      </c>
      <c r="Q710" s="30">
        <v>2</v>
      </c>
      <c r="R710" s="30">
        <v>2</v>
      </c>
      <c r="S710" s="30">
        <v>0</v>
      </c>
      <c r="T710" s="30">
        <v>0</v>
      </c>
      <c r="U710" s="75">
        <v>80</v>
      </c>
      <c r="V710" s="96">
        <v>48</v>
      </c>
      <c r="W710" s="76">
        <v>0</v>
      </c>
      <c r="X710" s="76">
        <v>40</v>
      </c>
      <c r="Y710" s="76">
        <v>30</v>
      </c>
      <c r="Z710" s="76">
        <v>30</v>
      </c>
      <c r="AA710" s="82">
        <v>0</v>
      </c>
      <c r="AB710" s="54">
        <f>VLOOKUP(F710,[9]毕教同事分值收集!B:R,17,0)</f>
        <v>0</v>
      </c>
      <c r="AC710" s="54">
        <f>VLOOKUP(F710,[9]毕教同事分值收集!B:T,19,0)</f>
        <v>0</v>
      </c>
      <c r="AD710" s="54">
        <f>VLOOKUP(F710,[9]毕教同事分值收集!B:V,21,0)</f>
        <v>0</v>
      </c>
      <c r="AE710" s="54">
        <f>VLOOKUP(F710,[9]毕教同事分值收集!B:Q,16,0)</f>
        <v>0</v>
      </c>
      <c r="AF710" s="54">
        <f>VLOOKUP(F710,[9]毕教同事分值收集!B:P,15,0)</f>
        <v>0</v>
      </c>
      <c r="AG710" s="54">
        <f>VLOOKUP(F710,[6]毕教同事分值收集!$B:$M,12,0)</f>
        <v>0</v>
      </c>
      <c r="AH710" s="54">
        <v>0</v>
      </c>
      <c r="AI710" s="54">
        <v>0</v>
      </c>
      <c r="AJ710" s="54">
        <v>0</v>
      </c>
      <c r="AK710" s="54">
        <v>0</v>
      </c>
      <c r="AL710" s="54">
        <v>0</v>
      </c>
      <c r="AM710" s="58">
        <f t="shared" si="68"/>
        <v>388</v>
      </c>
      <c r="AN710" s="54" t="str">
        <f>VLOOKUP(H710,'[2]最终 公布版'!$F:$AL,33,0)</f>
        <v>全科</v>
      </c>
      <c r="AO710" s="59">
        <f>SUMPRODUCT(($AN$4:$AN$1113=AN710)*($AM$4:$AM$1113&gt;AM710))+1</f>
        <v>42</v>
      </c>
      <c r="AP710" s="11">
        <f>COUNTIF(AN:AN,AN710)</f>
        <v>57</v>
      </c>
      <c r="AQ710" s="60">
        <f t="shared" ref="AQ710:AQ773" si="71">AO710/AP710</f>
        <v>0.736842105263158</v>
      </c>
      <c r="AR710" s="11">
        <f t="shared" ref="AR710:AR773" si="72">IF(AQ710&lt;=10%,1.5,(IF(AQ710&lt;=40%,1.25,IF(AQ710&lt;=60%,1,IF(AQ710&lt;90%,0.75,0.5)))))</f>
        <v>0.75</v>
      </c>
      <c r="AS710" s="61">
        <v>1200</v>
      </c>
      <c r="AT710" s="62">
        <f>VLOOKUP(F710,[9]毕教同事分值收集!B:Y,24,0)</f>
        <v>12</v>
      </c>
      <c r="AU710" s="63">
        <f t="shared" ref="AU710:AU773" si="73">AS710*AR710*(AT710/AY710)</f>
        <v>514.285714285714</v>
      </c>
      <c r="AV710" s="63">
        <f t="shared" si="70"/>
        <v>514</v>
      </c>
      <c r="AW710" s="63">
        <v>0</v>
      </c>
      <c r="AX710" s="63">
        <f t="shared" ref="AX710:AX773" si="74">AV710+AW710</f>
        <v>514</v>
      </c>
      <c r="AY710" s="65">
        <v>21</v>
      </c>
    </row>
    <row r="711" ht="24" spans="1:51">
      <c r="A711" s="4" t="s">
        <v>366</v>
      </c>
      <c r="B711" s="4"/>
      <c r="C711" s="5" t="s">
        <v>336</v>
      </c>
      <c r="D711" s="6">
        <v>707</v>
      </c>
      <c r="E711" s="106" t="s">
        <v>886</v>
      </c>
      <c r="F711" s="8" t="str">
        <f>VLOOKUP(E711,[1]需科室上报名单!$A:$B,2,0)</f>
        <v>730L04</v>
      </c>
      <c r="G711" s="6" t="s">
        <v>104</v>
      </c>
      <c r="H711" s="8" t="str">
        <f>VLOOKUP(F711,[3]需科室上报名单!$B:$D,3,0)</f>
        <v>全科医学科</v>
      </c>
      <c r="I711" s="8" t="str">
        <f>VLOOKUP(F711,[3]需科室上报名单!$B:$F,5,0)</f>
        <v>2022年</v>
      </c>
      <c r="J711" s="124"/>
      <c r="K711" s="6" t="s">
        <v>106</v>
      </c>
      <c r="L711" s="6">
        <v>0</v>
      </c>
      <c r="M711" s="6">
        <v>0</v>
      </c>
      <c r="N711" s="54">
        <v>0</v>
      </c>
      <c r="O711" s="6">
        <v>160</v>
      </c>
      <c r="P711" s="45">
        <v>0</v>
      </c>
      <c r="Q711" s="45">
        <v>1</v>
      </c>
      <c r="R711" s="45">
        <v>0</v>
      </c>
      <c r="S711" s="30">
        <v>1</v>
      </c>
      <c r="T711" s="30">
        <v>1</v>
      </c>
      <c r="U711" s="43">
        <v>70</v>
      </c>
      <c r="V711" s="44">
        <f>VLOOKUP(F711,[9]毕教同事分值收集!B:X,23,0)</f>
        <v>100</v>
      </c>
      <c r="W711" s="44">
        <v>0</v>
      </c>
      <c r="X711" s="44">
        <v>20</v>
      </c>
      <c r="Y711" s="44">
        <v>30</v>
      </c>
      <c r="Z711" s="44">
        <v>0</v>
      </c>
      <c r="AA711" s="53">
        <v>20</v>
      </c>
      <c r="AB711" s="54">
        <f>VLOOKUP(F711,[9]毕教同事分值收集!B:R,17,0)</f>
        <v>0</v>
      </c>
      <c r="AC711" s="54">
        <f>VLOOKUP(F711,[9]毕教同事分值收集!B:T,19,0)</f>
        <v>0</v>
      </c>
      <c r="AD711" s="54">
        <f>VLOOKUP(F711,[9]毕教同事分值收集!B:V,21,0)</f>
        <v>0</v>
      </c>
      <c r="AE711" s="54">
        <f>VLOOKUP(F711,[9]毕教同事分值收集!B:Q,16,0)</f>
        <v>0</v>
      </c>
      <c r="AF711" s="54">
        <f>VLOOKUP(F711,[9]毕教同事分值收集!B:P,15,0)</f>
        <v>0</v>
      </c>
      <c r="AG711" s="54">
        <f>VLOOKUP(F711,'[8]0831修改'!$B:$M,12,0)</f>
        <v>-20</v>
      </c>
      <c r="AH711" s="54">
        <v>0</v>
      </c>
      <c r="AI711" s="54">
        <v>0</v>
      </c>
      <c r="AJ711" s="54">
        <v>0</v>
      </c>
      <c r="AK711" s="54">
        <v>0</v>
      </c>
      <c r="AL711" s="54">
        <v>0</v>
      </c>
      <c r="AM711" s="58">
        <f t="shared" si="68"/>
        <v>380</v>
      </c>
      <c r="AN711" s="54" t="str">
        <f>VLOOKUP(H711,'[2]最终 公布版'!$F:$AL,33,0)</f>
        <v>全科</v>
      </c>
      <c r="AO711" s="59">
        <f>SUMPRODUCT(($AN$4:$AN$1113=AN711)*($AM$4:$AM$1113&gt;AM711))+1</f>
        <v>43</v>
      </c>
      <c r="AP711" s="11">
        <f>COUNTIF(AN:AN,AN711)</f>
        <v>57</v>
      </c>
      <c r="AQ711" s="60">
        <f t="shared" si="71"/>
        <v>0.754385964912281</v>
      </c>
      <c r="AR711" s="11">
        <f t="shared" si="72"/>
        <v>0.75</v>
      </c>
      <c r="AS711" s="61">
        <v>1200</v>
      </c>
      <c r="AT711" s="62">
        <f>VLOOKUP(F711,[9]毕教同事分值收集!B:Y,24,0)</f>
        <v>21</v>
      </c>
      <c r="AU711" s="63">
        <f t="shared" si="73"/>
        <v>900</v>
      </c>
      <c r="AV711" s="63">
        <f t="shared" si="70"/>
        <v>900</v>
      </c>
      <c r="AW711" s="63">
        <v>0</v>
      </c>
      <c r="AX711" s="63">
        <f t="shared" si="74"/>
        <v>900</v>
      </c>
      <c r="AY711" s="65">
        <v>21</v>
      </c>
    </row>
    <row r="712" ht="24" spans="1:51">
      <c r="A712" s="4"/>
      <c r="B712" s="4"/>
      <c r="C712" s="5" t="s">
        <v>207</v>
      </c>
      <c r="D712" s="6">
        <v>704</v>
      </c>
      <c r="E712" s="105" t="s">
        <v>887</v>
      </c>
      <c r="F712" s="8" t="str">
        <f>VLOOKUP(E712,[1]需科室上报名单!$A:$B,2,0)</f>
        <v>726L67</v>
      </c>
      <c r="G712" s="6" t="s">
        <v>104</v>
      </c>
      <c r="H712" s="8" t="str">
        <f>VLOOKUP(F712,[3]需科室上报名单!$B:$D,3,0)</f>
        <v>全科医学科</v>
      </c>
      <c r="I712" s="8" t="str">
        <f>VLOOKUP(F712,[3]需科室上报名单!$B:$F,5,0)</f>
        <v>2020年</v>
      </c>
      <c r="J712" s="31"/>
      <c r="K712" s="6" t="s">
        <v>106</v>
      </c>
      <c r="L712" s="6">
        <v>0</v>
      </c>
      <c r="M712" s="6">
        <v>0</v>
      </c>
      <c r="N712" s="6">
        <v>0</v>
      </c>
      <c r="O712" s="73">
        <v>160</v>
      </c>
      <c r="P712" s="74">
        <v>0</v>
      </c>
      <c r="Q712" s="74">
        <v>0</v>
      </c>
      <c r="R712" s="74">
        <v>0</v>
      </c>
      <c r="S712" s="74">
        <v>0</v>
      </c>
      <c r="T712" s="73">
        <v>0</v>
      </c>
      <c r="U712" s="79">
        <v>0</v>
      </c>
      <c r="V712" s="44">
        <f>VLOOKUP(F712,[9]毕教同事分值收集!B:X,23,0)</f>
        <v>100</v>
      </c>
      <c r="W712" s="80">
        <v>10</v>
      </c>
      <c r="X712" s="80">
        <v>40</v>
      </c>
      <c r="Y712" s="80">
        <v>60</v>
      </c>
      <c r="Z712" s="80">
        <v>60</v>
      </c>
      <c r="AA712" s="13">
        <v>0</v>
      </c>
      <c r="AB712" s="54">
        <f>VLOOKUP(F712,[9]毕教同事分值收集!B:R,17,0)</f>
        <v>0</v>
      </c>
      <c r="AC712" s="54">
        <f>VLOOKUP(F712,[9]毕教同事分值收集!B:T,19,0)</f>
        <v>0</v>
      </c>
      <c r="AD712" s="54">
        <f>VLOOKUP(F712,[9]毕教同事分值收集!B:V,21,0)</f>
        <v>0</v>
      </c>
      <c r="AE712" s="54">
        <f>VLOOKUP(F712,[9]毕教同事分值收集!B:Q,16,0)</f>
        <v>0</v>
      </c>
      <c r="AF712" s="54">
        <f>VLOOKUP(F712,[9]毕教同事分值收集!B:P,15,0)</f>
        <v>0</v>
      </c>
      <c r="AG712" s="54">
        <f>VLOOKUP(F712,[6]毕教同事分值收集!$B:$M,12,0)</f>
        <v>-60</v>
      </c>
      <c r="AH712" s="54">
        <v>0</v>
      </c>
      <c r="AI712" s="54">
        <v>0</v>
      </c>
      <c r="AJ712" s="54">
        <v>0</v>
      </c>
      <c r="AK712" s="54">
        <v>0</v>
      </c>
      <c r="AL712" s="54">
        <v>0</v>
      </c>
      <c r="AM712" s="58">
        <f t="shared" si="68"/>
        <v>370</v>
      </c>
      <c r="AN712" s="54" t="str">
        <f>VLOOKUP(H712,'[2]最终 公布版'!$F:$AL,33,0)</f>
        <v>全科</v>
      </c>
      <c r="AO712" s="59">
        <f>SUMPRODUCT(($AN$4:$AN$1113=AN712)*($AM$4:$AM$1113&gt;AM712))+1</f>
        <v>44</v>
      </c>
      <c r="AP712" s="11">
        <f>COUNTIF(AN:AN,AN712)</f>
        <v>57</v>
      </c>
      <c r="AQ712" s="60">
        <f t="shared" si="71"/>
        <v>0.771929824561403</v>
      </c>
      <c r="AR712" s="11">
        <f t="shared" si="72"/>
        <v>0.75</v>
      </c>
      <c r="AS712" s="61">
        <v>1200</v>
      </c>
      <c r="AT712" s="62">
        <f>VLOOKUP(F712,[9]毕教同事分值收集!B:Y,24,0)</f>
        <v>21</v>
      </c>
      <c r="AU712" s="63">
        <f t="shared" si="73"/>
        <v>900</v>
      </c>
      <c r="AV712" s="63">
        <f t="shared" si="70"/>
        <v>900</v>
      </c>
      <c r="AW712" s="63">
        <v>0</v>
      </c>
      <c r="AX712" s="63">
        <f t="shared" si="74"/>
        <v>900</v>
      </c>
      <c r="AY712" s="65">
        <v>21</v>
      </c>
    </row>
    <row r="713" ht="24" spans="1:51">
      <c r="A713" s="4"/>
      <c r="B713" s="4"/>
      <c r="C713" s="5" t="s">
        <v>207</v>
      </c>
      <c r="D713" s="6">
        <v>705</v>
      </c>
      <c r="E713" s="105" t="s">
        <v>888</v>
      </c>
      <c r="F713" s="8" t="str">
        <f>VLOOKUP(E713,[1]需科室上报名单!$A:$B,2,0)</f>
        <v>726L85</v>
      </c>
      <c r="G713" s="6" t="s">
        <v>104</v>
      </c>
      <c r="H713" s="8" t="str">
        <f>VLOOKUP(F713,[3]需科室上报名单!$B:$D,3,0)</f>
        <v>全科医学科</v>
      </c>
      <c r="I713" s="8" t="str">
        <f>VLOOKUP(F713,[3]需科室上报名单!$B:$F,5,0)</f>
        <v>2020年</v>
      </c>
      <c r="J713" s="31"/>
      <c r="K713" s="6" t="s">
        <v>106</v>
      </c>
      <c r="L713" s="6">
        <v>0</v>
      </c>
      <c r="M713" s="6">
        <v>0</v>
      </c>
      <c r="N713" s="6">
        <v>0</v>
      </c>
      <c r="O713" s="73">
        <v>160</v>
      </c>
      <c r="P713" s="74">
        <v>0</v>
      </c>
      <c r="Q713" s="74">
        <v>0</v>
      </c>
      <c r="R713" s="74">
        <v>0</v>
      </c>
      <c r="S713" s="74">
        <v>0</v>
      </c>
      <c r="T713" s="73">
        <v>0</v>
      </c>
      <c r="U713" s="79">
        <v>0</v>
      </c>
      <c r="V713" s="44">
        <f>VLOOKUP(F713,[9]毕教同事分值收集!B:X,23,0)</f>
        <v>100</v>
      </c>
      <c r="W713" s="80">
        <v>10</v>
      </c>
      <c r="X713" s="80">
        <v>40</v>
      </c>
      <c r="Y713" s="80">
        <v>60</v>
      </c>
      <c r="Z713" s="80">
        <v>60</v>
      </c>
      <c r="AA713" s="13">
        <v>0</v>
      </c>
      <c r="AB713" s="54">
        <f>VLOOKUP(F713,[9]毕教同事分值收集!B:R,17,0)</f>
        <v>0</v>
      </c>
      <c r="AC713" s="54">
        <f>VLOOKUP(F713,[9]毕教同事分值收集!B:T,19,0)</f>
        <v>0</v>
      </c>
      <c r="AD713" s="54">
        <f>VLOOKUP(F713,[9]毕教同事分值收集!B:V,21,0)</f>
        <v>0</v>
      </c>
      <c r="AE713" s="54">
        <f>VLOOKUP(F713,[9]毕教同事分值收集!B:Q,16,0)</f>
        <v>0</v>
      </c>
      <c r="AF713" s="54">
        <f>VLOOKUP(F713,[9]毕教同事分值收集!B:P,15,0)</f>
        <v>0</v>
      </c>
      <c r="AG713" s="54">
        <f>VLOOKUP(F713,[6]毕教同事分值收集!$B:$M,12,0)</f>
        <v>-60</v>
      </c>
      <c r="AH713" s="54">
        <v>0</v>
      </c>
      <c r="AI713" s="54">
        <v>0</v>
      </c>
      <c r="AJ713" s="54">
        <v>0</v>
      </c>
      <c r="AK713" s="54">
        <v>0</v>
      </c>
      <c r="AL713" s="54">
        <v>0</v>
      </c>
      <c r="AM713" s="58">
        <f t="shared" si="68"/>
        <v>370</v>
      </c>
      <c r="AN713" s="54" t="str">
        <f>VLOOKUP(H713,'[2]最终 公布版'!$F:$AL,33,0)</f>
        <v>全科</v>
      </c>
      <c r="AO713" s="59">
        <f>SUMPRODUCT(($AN$4:$AN$1113=AN713)*($AM$4:$AM$1113&gt;AM713))+1</f>
        <v>44</v>
      </c>
      <c r="AP713" s="11">
        <f>COUNTIF(AN:AN,AN713)</f>
        <v>57</v>
      </c>
      <c r="AQ713" s="60">
        <f t="shared" si="71"/>
        <v>0.771929824561403</v>
      </c>
      <c r="AR713" s="11">
        <f t="shared" si="72"/>
        <v>0.75</v>
      </c>
      <c r="AS713" s="61">
        <v>1200</v>
      </c>
      <c r="AT713" s="62">
        <f>VLOOKUP(F713,[9]毕教同事分值收集!B:Y,24,0)</f>
        <v>21</v>
      </c>
      <c r="AU713" s="63">
        <f t="shared" si="73"/>
        <v>900</v>
      </c>
      <c r="AV713" s="63">
        <f t="shared" si="70"/>
        <v>900</v>
      </c>
      <c r="AW713" s="63">
        <v>0</v>
      </c>
      <c r="AX713" s="63">
        <f t="shared" si="74"/>
        <v>900</v>
      </c>
      <c r="AY713" s="65">
        <v>21</v>
      </c>
    </row>
    <row r="714" ht="24" spans="1:51">
      <c r="A714" s="4"/>
      <c r="B714" s="4"/>
      <c r="C714" s="5" t="s">
        <v>336</v>
      </c>
      <c r="D714" s="6">
        <v>706</v>
      </c>
      <c r="E714" s="106" t="s">
        <v>889</v>
      </c>
      <c r="F714" s="8" t="str">
        <f>VLOOKUP(E714,[1]需科室上报名单!$A:$B,2,0)</f>
        <v>730L42</v>
      </c>
      <c r="G714" s="6" t="s">
        <v>104</v>
      </c>
      <c r="H714" s="8" t="str">
        <f>VLOOKUP(F714,[3]需科室上报名单!$B:$D,3,0)</f>
        <v>全科医学科</v>
      </c>
      <c r="I714" s="8" t="str">
        <f>VLOOKUP(F714,[3]需科室上报名单!$B:$F,5,0)</f>
        <v>2022年</v>
      </c>
      <c r="J714" s="124"/>
      <c r="K714" s="6" t="s">
        <v>106</v>
      </c>
      <c r="L714" s="6">
        <v>0</v>
      </c>
      <c r="M714" s="6">
        <v>0</v>
      </c>
      <c r="N714" s="54">
        <v>0</v>
      </c>
      <c r="O714" s="6">
        <v>160</v>
      </c>
      <c r="P714" s="45">
        <v>0</v>
      </c>
      <c r="Q714" s="45">
        <v>1</v>
      </c>
      <c r="R714" s="45">
        <v>0.5</v>
      </c>
      <c r="S714" s="30">
        <v>1</v>
      </c>
      <c r="T714" s="30">
        <v>1</v>
      </c>
      <c r="U714" s="43">
        <v>80</v>
      </c>
      <c r="V714" s="44">
        <f>VLOOKUP(F714,[9]毕教同事分值收集!B:X,23,0)</f>
        <v>100</v>
      </c>
      <c r="W714" s="44">
        <v>10</v>
      </c>
      <c r="X714" s="44">
        <v>80</v>
      </c>
      <c r="Y714" s="44">
        <v>0</v>
      </c>
      <c r="Z714" s="44">
        <v>0</v>
      </c>
      <c r="AA714" s="53">
        <v>0</v>
      </c>
      <c r="AB714" s="54">
        <f>VLOOKUP(F714,[9]毕教同事分值收集!B:R,17,0)</f>
        <v>0</v>
      </c>
      <c r="AC714" s="54">
        <f>VLOOKUP(F714,[9]毕教同事分值收集!B:T,19,0)</f>
        <v>0</v>
      </c>
      <c r="AD714" s="54">
        <f>VLOOKUP(F714,[9]毕教同事分值收集!B:V,21,0)</f>
        <v>0</v>
      </c>
      <c r="AE714" s="54">
        <f>VLOOKUP(F714,[9]毕教同事分值收集!B:Q,16,0)</f>
        <v>0</v>
      </c>
      <c r="AF714" s="54">
        <f>VLOOKUP(F714,[9]毕教同事分值收集!B:P,15,0)</f>
        <v>0</v>
      </c>
      <c r="AG714" s="54">
        <f>VLOOKUP(F714,[6]毕教同事分值收集!$B:$M,12,0)</f>
        <v>-60</v>
      </c>
      <c r="AH714" s="54">
        <v>0</v>
      </c>
      <c r="AI714" s="54">
        <v>0</v>
      </c>
      <c r="AJ714" s="54">
        <v>0</v>
      </c>
      <c r="AK714" s="54">
        <v>0</v>
      </c>
      <c r="AL714" s="54">
        <v>0</v>
      </c>
      <c r="AM714" s="58">
        <f t="shared" si="68"/>
        <v>370</v>
      </c>
      <c r="AN714" s="54" t="str">
        <f>VLOOKUP(H714,'[2]最终 公布版'!$F:$AL,33,0)</f>
        <v>全科</v>
      </c>
      <c r="AO714" s="59">
        <f>SUMPRODUCT(($AN$4:$AN$1113=AN714)*($AM$4:$AM$1113&gt;AM714))+1</f>
        <v>44</v>
      </c>
      <c r="AP714" s="11">
        <f>COUNTIF(AN:AN,AN714)</f>
        <v>57</v>
      </c>
      <c r="AQ714" s="60">
        <f t="shared" si="71"/>
        <v>0.771929824561403</v>
      </c>
      <c r="AR714" s="11">
        <f t="shared" si="72"/>
        <v>0.75</v>
      </c>
      <c r="AS714" s="61">
        <v>1200</v>
      </c>
      <c r="AT714" s="62">
        <f>VLOOKUP(F714,[9]毕教同事分值收集!B:Y,24,0)</f>
        <v>21</v>
      </c>
      <c r="AU714" s="63">
        <f t="shared" si="73"/>
        <v>900</v>
      </c>
      <c r="AV714" s="63">
        <f t="shared" si="70"/>
        <v>900</v>
      </c>
      <c r="AW714" s="63">
        <v>0</v>
      </c>
      <c r="AX714" s="63">
        <f t="shared" si="74"/>
        <v>900</v>
      </c>
      <c r="AY714" s="65">
        <v>21</v>
      </c>
    </row>
    <row r="715" ht="24" spans="1:51">
      <c r="A715" s="4" t="s">
        <v>366</v>
      </c>
      <c r="B715" s="4"/>
      <c r="C715" s="5" t="s">
        <v>157</v>
      </c>
      <c r="D715" s="6">
        <v>711</v>
      </c>
      <c r="E715" s="125" t="s">
        <v>890</v>
      </c>
      <c r="F715" s="8" t="str">
        <f>VLOOKUP(E715,[1]需科室上报名单!$A:$B,2,0)</f>
        <v>730L80</v>
      </c>
      <c r="G715" s="6" t="s">
        <v>104</v>
      </c>
      <c r="H715" s="8" t="str">
        <f>VLOOKUP(F715,[3]需科室上报名单!$B:$D,3,0)</f>
        <v>全科医学科</v>
      </c>
      <c r="I715" s="8" t="str">
        <f>VLOOKUP(F715,[3]需科室上报名单!$B:$F,5,0)</f>
        <v>2022年</v>
      </c>
      <c r="J715" s="135"/>
      <c r="K715" s="6" t="s">
        <v>106</v>
      </c>
      <c r="L715" s="6">
        <v>0</v>
      </c>
      <c r="M715" s="6">
        <v>0</v>
      </c>
      <c r="N715" s="6">
        <v>0</v>
      </c>
      <c r="O715" s="6">
        <v>160</v>
      </c>
      <c r="P715" s="30">
        <v>0</v>
      </c>
      <c r="Q715" s="45">
        <v>0</v>
      </c>
      <c r="R715" s="45">
        <v>3</v>
      </c>
      <c r="S715" s="30">
        <v>0</v>
      </c>
      <c r="T715" s="30">
        <v>0</v>
      </c>
      <c r="U715" s="43">
        <v>60</v>
      </c>
      <c r="V715" s="44">
        <f>VLOOKUP(F715,[9]毕教同事分值收集!B:X,23,0)</f>
        <v>100</v>
      </c>
      <c r="W715" s="49">
        <v>10</v>
      </c>
      <c r="X715" s="49">
        <v>40</v>
      </c>
      <c r="Y715" s="49">
        <v>0</v>
      </c>
      <c r="Z715" s="49">
        <v>0</v>
      </c>
      <c r="AA715" s="53">
        <v>0</v>
      </c>
      <c r="AB715" s="54">
        <f>VLOOKUP(F715,[9]毕教同事分值收集!B:R,17,0)</f>
        <v>0</v>
      </c>
      <c r="AC715" s="54">
        <f>VLOOKUP(F715,[9]毕教同事分值收集!B:T,19,0)</f>
        <v>0</v>
      </c>
      <c r="AD715" s="54">
        <f>VLOOKUP(F715,[9]毕教同事分值收集!B:V,21,0)</f>
        <v>0</v>
      </c>
      <c r="AE715" s="54">
        <f>VLOOKUP(F715,[9]毕教同事分值收集!B:Q,16,0)</f>
        <v>0</v>
      </c>
      <c r="AF715" s="54">
        <f>VLOOKUP(F715,[9]毕教同事分值收集!B:P,15,0)</f>
        <v>0</v>
      </c>
      <c r="AG715" s="54">
        <f>VLOOKUP(F715,'[8]0831修改'!$B:$M,12,0)</f>
        <v>0</v>
      </c>
      <c r="AH715" s="54">
        <v>0</v>
      </c>
      <c r="AI715" s="54">
        <v>0</v>
      </c>
      <c r="AJ715" s="54">
        <v>0</v>
      </c>
      <c r="AK715" s="54">
        <v>0</v>
      </c>
      <c r="AL715" s="54">
        <v>0</v>
      </c>
      <c r="AM715" s="58">
        <f t="shared" si="68"/>
        <v>370</v>
      </c>
      <c r="AN715" s="54" t="str">
        <f>VLOOKUP(H715,'[2]最终 公布版'!$F:$AL,33,0)</f>
        <v>全科</v>
      </c>
      <c r="AO715" s="59">
        <f>SUMPRODUCT(($AN$4:$AN$1113=AN715)*($AM$4:$AM$1113&gt;AM715))+1</f>
        <v>44</v>
      </c>
      <c r="AP715" s="11">
        <f>COUNTIF(AN:AN,AN715)</f>
        <v>57</v>
      </c>
      <c r="AQ715" s="60">
        <f t="shared" si="71"/>
        <v>0.771929824561403</v>
      </c>
      <c r="AR715" s="11">
        <f t="shared" si="72"/>
        <v>0.75</v>
      </c>
      <c r="AS715" s="61">
        <v>1200</v>
      </c>
      <c r="AT715" s="62">
        <f>VLOOKUP(F715,[9]毕教同事分值收集!B:Y,24,0)</f>
        <v>21</v>
      </c>
      <c r="AU715" s="63">
        <f t="shared" si="73"/>
        <v>900</v>
      </c>
      <c r="AV715" s="63">
        <f t="shared" si="70"/>
        <v>900</v>
      </c>
      <c r="AW715" s="63">
        <v>0</v>
      </c>
      <c r="AX715" s="63">
        <f t="shared" si="74"/>
        <v>900</v>
      </c>
      <c r="AY715" s="65">
        <v>21</v>
      </c>
    </row>
    <row r="716" ht="24" spans="1:51">
      <c r="A716" s="4"/>
      <c r="B716" s="4"/>
      <c r="C716" s="5" t="s">
        <v>646</v>
      </c>
      <c r="D716" s="6">
        <v>710</v>
      </c>
      <c r="E716" s="7" t="s">
        <v>891</v>
      </c>
      <c r="F716" s="8" t="str">
        <f>VLOOKUP(E716,[1]需科室上报名单!$A:$B,2,0)</f>
        <v>730L79</v>
      </c>
      <c r="G716" s="6" t="s">
        <v>104</v>
      </c>
      <c r="H716" s="8" t="str">
        <f>VLOOKUP(F716,[3]需科室上报名单!$B:$D,3,0)</f>
        <v>全科医学科</v>
      </c>
      <c r="I716" s="8" t="str">
        <f>VLOOKUP(F716,[3]需科室上报名单!$B:$F,5,0)</f>
        <v>2022年</v>
      </c>
      <c r="J716" s="31"/>
      <c r="K716" s="6" t="s">
        <v>106</v>
      </c>
      <c r="L716" s="6">
        <v>0</v>
      </c>
      <c r="M716" s="6">
        <v>0</v>
      </c>
      <c r="N716" s="6">
        <v>0</v>
      </c>
      <c r="O716" s="6">
        <v>160</v>
      </c>
      <c r="P716" s="30">
        <v>0</v>
      </c>
      <c r="Q716" s="30">
        <v>5</v>
      </c>
      <c r="R716" s="30">
        <v>1</v>
      </c>
      <c r="S716" s="30">
        <v>0</v>
      </c>
      <c r="T716" s="30">
        <v>0</v>
      </c>
      <c r="U716" s="6">
        <v>120</v>
      </c>
      <c r="V716" s="44">
        <f>VLOOKUP(F716,[9]毕教同事分值收集!B:X,23,0)</f>
        <v>100</v>
      </c>
      <c r="W716" s="44">
        <v>0</v>
      </c>
      <c r="X716" s="44">
        <v>0</v>
      </c>
      <c r="Y716" s="44">
        <v>0</v>
      </c>
      <c r="Z716" s="44">
        <v>0</v>
      </c>
      <c r="AA716" s="53">
        <v>0</v>
      </c>
      <c r="AB716" s="54">
        <f>VLOOKUP(F716,[9]毕教同事分值收集!B:R,17,0)</f>
        <v>0</v>
      </c>
      <c r="AC716" s="54">
        <f>VLOOKUP(F716,[9]毕教同事分值收集!B:T,19,0)</f>
        <v>0</v>
      </c>
      <c r="AD716" s="54">
        <f>VLOOKUP(F716,[9]毕教同事分值收集!B:V,21,0)</f>
        <v>0</v>
      </c>
      <c r="AE716" s="54">
        <f>VLOOKUP(F716,[9]毕教同事分值收集!B:Q,16,0)</f>
        <v>0</v>
      </c>
      <c r="AF716" s="54">
        <f>VLOOKUP(F716,[9]毕教同事分值收集!B:P,15,0)</f>
        <v>0</v>
      </c>
      <c r="AG716" s="54">
        <f>VLOOKUP(F716,[6]毕教同事分值收集!$B:$M,12,0)</f>
        <v>-40</v>
      </c>
      <c r="AH716" s="54">
        <v>0</v>
      </c>
      <c r="AI716" s="54">
        <v>0</v>
      </c>
      <c r="AJ716" s="54">
        <v>0</v>
      </c>
      <c r="AK716" s="54">
        <v>0</v>
      </c>
      <c r="AL716" s="54">
        <v>0</v>
      </c>
      <c r="AM716" s="58">
        <f t="shared" si="68"/>
        <v>340</v>
      </c>
      <c r="AN716" s="54" t="str">
        <f>VLOOKUP(H716,'[2]最终 公布版'!$F:$AL,33,0)</f>
        <v>全科</v>
      </c>
      <c r="AO716" s="59">
        <f>SUMPRODUCT(($AN$4:$AN$1113=AN716)*($AM$4:$AM$1113&gt;AM716))+1</f>
        <v>48</v>
      </c>
      <c r="AP716" s="11">
        <f>COUNTIF(AN:AN,AN716)</f>
        <v>57</v>
      </c>
      <c r="AQ716" s="60">
        <f t="shared" si="71"/>
        <v>0.842105263157895</v>
      </c>
      <c r="AR716" s="11">
        <f t="shared" si="72"/>
        <v>0.75</v>
      </c>
      <c r="AS716" s="61">
        <v>1200</v>
      </c>
      <c r="AT716" s="62">
        <f>VLOOKUP(F716,[9]毕教同事分值收集!B:Y,24,0)</f>
        <v>21</v>
      </c>
      <c r="AU716" s="63">
        <f t="shared" si="73"/>
        <v>900</v>
      </c>
      <c r="AV716" s="63">
        <f t="shared" si="70"/>
        <v>900</v>
      </c>
      <c r="AW716" s="63">
        <v>0</v>
      </c>
      <c r="AX716" s="63">
        <f t="shared" si="74"/>
        <v>900</v>
      </c>
      <c r="AY716" s="65">
        <v>21</v>
      </c>
    </row>
    <row r="717" ht="24" spans="1:51">
      <c r="A717" s="4" t="s">
        <v>366</v>
      </c>
      <c r="B717" s="4"/>
      <c r="C717" s="5" t="s">
        <v>860</v>
      </c>
      <c r="D717" s="6">
        <v>713</v>
      </c>
      <c r="E717" s="140" t="s">
        <v>892</v>
      </c>
      <c r="F717" s="8" t="str">
        <f>VLOOKUP(E717,[1]需科室上报名单!$A:$B,2,0)</f>
        <v>728L02</v>
      </c>
      <c r="G717" s="6" t="s">
        <v>104</v>
      </c>
      <c r="H717" s="8" t="str">
        <f>VLOOKUP(F717,[3]需科室上报名单!$B:$D,3,0)</f>
        <v>全科医学科</v>
      </c>
      <c r="I717" s="8" t="str">
        <f>VLOOKUP(F717,[3]需科室上报名单!$B:$F,5,0)</f>
        <v>2021年</v>
      </c>
      <c r="J717" s="31"/>
      <c r="K717" s="71" t="s">
        <v>106</v>
      </c>
      <c r="L717" s="36">
        <v>0</v>
      </c>
      <c r="M717" s="36">
        <v>0</v>
      </c>
      <c r="N717" s="36">
        <v>0</v>
      </c>
      <c r="O717" s="36">
        <v>140</v>
      </c>
      <c r="P717" s="81">
        <v>0</v>
      </c>
      <c r="Q717" s="81">
        <v>0</v>
      </c>
      <c r="R717" s="81">
        <v>0</v>
      </c>
      <c r="S717" s="81">
        <v>0</v>
      </c>
      <c r="T717" s="81">
        <v>0</v>
      </c>
      <c r="U717" s="144">
        <v>0</v>
      </c>
      <c r="V717" s="44">
        <f>VLOOKUP(F717,[9]毕教同事分值收集!B:X,23,0)</f>
        <v>100</v>
      </c>
      <c r="W717" s="98">
        <v>10</v>
      </c>
      <c r="X717" s="98">
        <v>20</v>
      </c>
      <c r="Y717" s="98">
        <v>30</v>
      </c>
      <c r="Z717" s="98">
        <v>30</v>
      </c>
      <c r="AA717" s="82">
        <v>0</v>
      </c>
      <c r="AB717" s="54">
        <f>VLOOKUP(F717,[9]毕教同事分值收集!B:R,17,0)</f>
        <v>0</v>
      </c>
      <c r="AC717" s="54">
        <f>VLOOKUP(F717,[9]毕教同事分值收集!B:T,19,0)</f>
        <v>0</v>
      </c>
      <c r="AD717" s="54">
        <f>VLOOKUP(F717,[9]毕教同事分值收集!B:V,21,0)</f>
        <v>0</v>
      </c>
      <c r="AE717" s="54">
        <f>VLOOKUP(F717,[9]毕教同事分值收集!B:Q,16,0)</f>
        <v>0</v>
      </c>
      <c r="AF717" s="54">
        <f>VLOOKUP(F717,[9]毕教同事分值收集!B:P,15,0)</f>
        <v>0</v>
      </c>
      <c r="AG717" s="54">
        <f>VLOOKUP(F717,'[8]0831修改'!$B:$M,12,0)</f>
        <v>-20</v>
      </c>
      <c r="AH717" s="54">
        <v>0</v>
      </c>
      <c r="AI717" s="54">
        <v>0</v>
      </c>
      <c r="AJ717" s="54">
        <v>0</v>
      </c>
      <c r="AK717" s="54">
        <v>0</v>
      </c>
      <c r="AL717" s="54">
        <v>0</v>
      </c>
      <c r="AM717" s="58">
        <f t="shared" si="68"/>
        <v>310</v>
      </c>
      <c r="AN717" s="54" t="str">
        <f>VLOOKUP(H717,'[2]最终 公布版'!$F:$AL,33,0)</f>
        <v>全科</v>
      </c>
      <c r="AO717" s="59">
        <f>SUMPRODUCT(($AN$4:$AN$1113=AN717)*($AM$4:$AM$1113&gt;AM717))+1</f>
        <v>49</v>
      </c>
      <c r="AP717" s="11">
        <f>COUNTIF(AN:AN,AN717)</f>
        <v>57</v>
      </c>
      <c r="AQ717" s="60">
        <f t="shared" si="71"/>
        <v>0.859649122807018</v>
      </c>
      <c r="AR717" s="11">
        <f t="shared" si="72"/>
        <v>0.75</v>
      </c>
      <c r="AS717" s="61">
        <v>1200</v>
      </c>
      <c r="AT717" s="62">
        <f>VLOOKUP(F717,[9]毕教同事分值收集!B:Y,24,0)</f>
        <v>21</v>
      </c>
      <c r="AU717" s="63">
        <f t="shared" si="73"/>
        <v>900</v>
      </c>
      <c r="AV717" s="63">
        <f t="shared" si="70"/>
        <v>900</v>
      </c>
      <c r="AW717" s="63">
        <v>0</v>
      </c>
      <c r="AX717" s="63">
        <f t="shared" si="74"/>
        <v>900</v>
      </c>
      <c r="AY717" s="65">
        <v>21</v>
      </c>
    </row>
    <row r="718" ht="24" spans="1:51">
      <c r="A718" s="4"/>
      <c r="B718" s="4"/>
      <c r="C718" s="91" t="s">
        <v>322</v>
      </c>
      <c r="D718" s="6">
        <v>712</v>
      </c>
      <c r="E718" s="9" t="s">
        <v>893</v>
      </c>
      <c r="F718" s="8" t="str">
        <f>VLOOKUP(E718,[1]需科室上报名单!$A:$B,2,0)</f>
        <v>726L79</v>
      </c>
      <c r="G718" s="6" t="s">
        <v>104</v>
      </c>
      <c r="H718" s="8" t="str">
        <f>VLOOKUP(F718,[3]需科室上报名单!$B:$D,3,0)</f>
        <v>全科医学科</v>
      </c>
      <c r="I718" s="8" t="str">
        <f>VLOOKUP(F718,[3]需科室上报名单!$B:$F,5,0)</f>
        <v>2020年</v>
      </c>
      <c r="J718" s="29"/>
      <c r="K718" s="6" t="s">
        <v>106</v>
      </c>
      <c r="L718" s="6">
        <v>0</v>
      </c>
      <c r="M718" s="6">
        <v>0</v>
      </c>
      <c r="N718" s="6">
        <v>0</v>
      </c>
      <c r="O718" s="6">
        <v>120</v>
      </c>
      <c r="P718" s="30">
        <v>0</v>
      </c>
      <c r="Q718" s="30">
        <v>2</v>
      </c>
      <c r="R718" s="30">
        <v>0</v>
      </c>
      <c r="S718" s="30">
        <v>0</v>
      </c>
      <c r="T718" s="30">
        <v>0</v>
      </c>
      <c r="U718" s="43">
        <f>P718*50+Q718*20+R718*20+S718*25+T718*25</f>
        <v>40</v>
      </c>
      <c r="V718" s="44">
        <f>VLOOKUP(F718,[9]毕教同事分值收集!B:X,23,0)</f>
        <v>100</v>
      </c>
      <c r="W718" s="44">
        <v>0</v>
      </c>
      <c r="X718" s="44">
        <v>0</v>
      </c>
      <c r="Y718" s="44">
        <v>0</v>
      </c>
      <c r="Z718" s="44">
        <v>0</v>
      </c>
      <c r="AA718" s="53">
        <v>0</v>
      </c>
      <c r="AB718" s="54">
        <f>VLOOKUP(F718,[9]毕教同事分值收集!B:R,17,0)</f>
        <v>100</v>
      </c>
      <c r="AC718" s="54">
        <f>VLOOKUP(F718,[9]毕教同事分值收集!B:T,19,0)</f>
        <v>0</v>
      </c>
      <c r="AD718" s="54">
        <f>VLOOKUP(F718,[9]毕教同事分值收集!B:V,21,0)</f>
        <v>0</v>
      </c>
      <c r="AE718" s="54">
        <f>VLOOKUP(F718,[9]毕教同事分值收集!B:Q,16,0)</f>
        <v>0</v>
      </c>
      <c r="AF718" s="54">
        <f>VLOOKUP(F718,[9]毕教同事分值收集!B:P,15,0)</f>
        <v>0</v>
      </c>
      <c r="AG718" s="54">
        <f>VLOOKUP(F718,[6]毕教同事分值收集!$B:$M,12,0)</f>
        <v>-60</v>
      </c>
      <c r="AH718" s="54">
        <v>0</v>
      </c>
      <c r="AI718" s="54">
        <v>0</v>
      </c>
      <c r="AJ718" s="54">
        <v>0</v>
      </c>
      <c r="AK718" s="54">
        <v>0</v>
      </c>
      <c r="AL718" s="54">
        <v>0</v>
      </c>
      <c r="AM718" s="58">
        <f t="shared" si="68"/>
        <v>300</v>
      </c>
      <c r="AN718" s="54" t="str">
        <f>VLOOKUP(H718,'[2]最终 公布版'!$F:$AL,33,0)</f>
        <v>全科</v>
      </c>
      <c r="AO718" s="59">
        <f>SUMPRODUCT(($AN$4:$AN$1113=AN718)*($AM$4:$AM$1113&gt;AM718))+1</f>
        <v>50</v>
      </c>
      <c r="AP718" s="11">
        <f>COUNTIF(AN:AN,AN718)</f>
        <v>57</v>
      </c>
      <c r="AQ718" s="60">
        <f t="shared" si="71"/>
        <v>0.87719298245614</v>
      </c>
      <c r="AR718" s="11">
        <f t="shared" si="72"/>
        <v>0.75</v>
      </c>
      <c r="AS718" s="61">
        <v>1200</v>
      </c>
      <c r="AT718" s="62">
        <f>VLOOKUP(F718,[9]毕教同事分值收集!B:Y,24,0)</f>
        <v>21</v>
      </c>
      <c r="AU718" s="63">
        <f t="shared" si="73"/>
        <v>900</v>
      </c>
      <c r="AV718" s="63">
        <f t="shared" si="70"/>
        <v>900</v>
      </c>
      <c r="AW718" s="63">
        <v>0</v>
      </c>
      <c r="AX718" s="63">
        <f t="shared" si="74"/>
        <v>900</v>
      </c>
      <c r="AY718" s="65">
        <v>21</v>
      </c>
    </row>
    <row r="719" ht="24" spans="1:51">
      <c r="A719" s="4" t="s">
        <v>366</v>
      </c>
      <c r="B719" s="4"/>
      <c r="C719" s="5" t="s">
        <v>157</v>
      </c>
      <c r="D719" s="6">
        <v>714</v>
      </c>
      <c r="E719" s="141" t="s">
        <v>894</v>
      </c>
      <c r="F719" s="8" t="str">
        <f>VLOOKUP(E719,[1]需科室上报名单!$A:$B,2,0)</f>
        <v>732L25</v>
      </c>
      <c r="G719" s="6" t="s">
        <v>104</v>
      </c>
      <c r="H719" s="8" t="str">
        <f>VLOOKUP(F719,[3]需科室上报名单!$B:$D,3,0)</f>
        <v>全科医学科</v>
      </c>
      <c r="I719" s="8" t="str">
        <f>VLOOKUP(F719,[3]需科室上报名单!$B:$F,5,0)</f>
        <v>2022年</v>
      </c>
      <c r="J719" s="35"/>
      <c r="K719" s="6" t="s">
        <v>106</v>
      </c>
      <c r="L719" s="6">
        <v>0</v>
      </c>
      <c r="M719" s="6">
        <v>0</v>
      </c>
      <c r="N719" s="6">
        <v>0</v>
      </c>
      <c r="O719" s="6">
        <v>160</v>
      </c>
      <c r="P719" s="30">
        <v>0</v>
      </c>
      <c r="Q719" s="48">
        <v>2</v>
      </c>
      <c r="R719" s="48">
        <v>0</v>
      </c>
      <c r="S719" s="30">
        <v>1</v>
      </c>
      <c r="T719" s="30">
        <v>0</v>
      </c>
      <c r="U719" s="43">
        <v>65</v>
      </c>
      <c r="V719" s="96">
        <f>VLOOKUP(F719,[9]毕教同事分值收集!B:X,23,0)</f>
        <v>52.3809523809524</v>
      </c>
      <c r="W719" s="49">
        <v>0</v>
      </c>
      <c r="X719" s="49">
        <v>20</v>
      </c>
      <c r="Y719" s="49">
        <v>30</v>
      </c>
      <c r="Z719" s="49">
        <v>0</v>
      </c>
      <c r="AA719" s="53">
        <v>0</v>
      </c>
      <c r="AB719" s="54">
        <f>VLOOKUP(F719,[9]毕教同事分值收集!B:R,17,0)</f>
        <v>0</v>
      </c>
      <c r="AC719" s="54">
        <f>VLOOKUP(F719,[9]毕教同事分值收集!B:T,19,0)</f>
        <v>0</v>
      </c>
      <c r="AD719" s="54">
        <f>VLOOKUP(F719,[9]毕教同事分值收集!B:V,21,0)</f>
        <v>0</v>
      </c>
      <c r="AE719" s="54">
        <f>VLOOKUP(F719,[9]毕教同事分值收集!B:Q,16,0)</f>
        <v>0</v>
      </c>
      <c r="AF719" s="54">
        <f>VLOOKUP(F719,[9]毕教同事分值收集!B:P,15,0)</f>
        <v>0</v>
      </c>
      <c r="AG719" s="54">
        <f>VLOOKUP(F719,'[8]0831修改'!$B:$M,12,0)</f>
        <v>-40</v>
      </c>
      <c r="AH719" s="54">
        <v>0</v>
      </c>
      <c r="AI719" s="54">
        <v>0</v>
      </c>
      <c r="AJ719" s="54">
        <v>0</v>
      </c>
      <c r="AK719" s="54">
        <v>0</v>
      </c>
      <c r="AL719" s="54">
        <v>0</v>
      </c>
      <c r="AM719" s="58">
        <f t="shared" si="68"/>
        <v>287.380952380952</v>
      </c>
      <c r="AN719" s="54" t="str">
        <f>VLOOKUP(H719,'[2]最终 公布版'!$F:$AL,33,0)</f>
        <v>全科</v>
      </c>
      <c r="AO719" s="59">
        <f>SUMPRODUCT(($AN$4:$AN$1113=AN719)*($AM$4:$AM$1113&gt;AM719))+1</f>
        <v>51</v>
      </c>
      <c r="AP719" s="11">
        <f>COUNTIF(AN:AN,AN719)</f>
        <v>57</v>
      </c>
      <c r="AQ719" s="60">
        <f t="shared" si="71"/>
        <v>0.894736842105263</v>
      </c>
      <c r="AR719" s="11">
        <f t="shared" si="72"/>
        <v>0.75</v>
      </c>
      <c r="AS719" s="61">
        <v>1200</v>
      </c>
      <c r="AT719" s="62">
        <f>VLOOKUP(F719,[9]毕教同事分值收集!B:Y,24,0)</f>
        <v>11</v>
      </c>
      <c r="AU719" s="63">
        <f t="shared" si="73"/>
        <v>471.428571428571</v>
      </c>
      <c r="AV719" s="63">
        <f t="shared" si="70"/>
        <v>471</v>
      </c>
      <c r="AW719" s="63">
        <v>0</v>
      </c>
      <c r="AX719" s="63">
        <f t="shared" si="74"/>
        <v>471</v>
      </c>
      <c r="AY719" s="65">
        <v>21</v>
      </c>
    </row>
    <row r="720" ht="24" spans="1:51">
      <c r="A720" s="4" t="s">
        <v>366</v>
      </c>
      <c r="B720" s="4"/>
      <c r="C720" s="5" t="s">
        <v>157</v>
      </c>
      <c r="D720" s="6">
        <v>715</v>
      </c>
      <c r="E720" s="141" t="s">
        <v>895</v>
      </c>
      <c r="F720" s="8" t="str">
        <f>VLOOKUP(E720,[1]需科室上报名单!$A:$B,2,0)</f>
        <v>732L26</v>
      </c>
      <c r="G720" s="6" t="s">
        <v>104</v>
      </c>
      <c r="H720" s="8" t="str">
        <f>VLOOKUP(F720,[3]需科室上报名单!$B:$D,3,0)</f>
        <v>全科医学科</v>
      </c>
      <c r="I720" s="8" t="str">
        <f>VLOOKUP(F720,[3]需科室上报名单!$B:$F,5,0)</f>
        <v>2022年</v>
      </c>
      <c r="J720" s="35"/>
      <c r="K720" s="6" t="s">
        <v>106</v>
      </c>
      <c r="L720" s="6">
        <v>0</v>
      </c>
      <c r="M720" s="6">
        <v>0</v>
      </c>
      <c r="N720" s="6">
        <v>0</v>
      </c>
      <c r="O720" s="6">
        <v>160</v>
      </c>
      <c r="P720" s="30">
        <v>0</v>
      </c>
      <c r="Q720" s="48">
        <v>2</v>
      </c>
      <c r="R720" s="48">
        <v>1</v>
      </c>
      <c r="S720" s="30">
        <v>0</v>
      </c>
      <c r="T720" s="30">
        <v>0</v>
      </c>
      <c r="U720" s="43">
        <v>60</v>
      </c>
      <c r="V720" s="96">
        <f>VLOOKUP(F720,[9]毕教同事分值收集!B:X,23,0)</f>
        <v>52.3809523809524</v>
      </c>
      <c r="W720" s="49">
        <v>10</v>
      </c>
      <c r="X720" s="49">
        <v>40</v>
      </c>
      <c r="Y720" s="49">
        <v>0</v>
      </c>
      <c r="Z720" s="49">
        <v>0</v>
      </c>
      <c r="AA720" s="53">
        <v>0</v>
      </c>
      <c r="AB720" s="54">
        <f>VLOOKUP(F720,[9]毕教同事分值收集!B:R,17,0)</f>
        <v>0</v>
      </c>
      <c r="AC720" s="54">
        <f>VLOOKUP(F720,[9]毕教同事分值收集!B:T,19,0)</f>
        <v>0</v>
      </c>
      <c r="AD720" s="54">
        <f>VLOOKUP(F720,[9]毕教同事分值收集!B:V,21,0)</f>
        <v>0</v>
      </c>
      <c r="AE720" s="54">
        <f>VLOOKUP(F720,[9]毕教同事分值收集!B:Q,16,0)</f>
        <v>0</v>
      </c>
      <c r="AF720" s="54">
        <f>VLOOKUP(F720,[9]毕教同事分值收集!B:P,15,0)</f>
        <v>0</v>
      </c>
      <c r="AG720" s="54">
        <f>VLOOKUP(F720,'[8]0831修改'!$B:$M,12,0)</f>
        <v>-40</v>
      </c>
      <c r="AH720" s="54">
        <v>0</v>
      </c>
      <c r="AI720" s="54">
        <v>0</v>
      </c>
      <c r="AJ720" s="54">
        <v>0</v>
      </c>
      <c r="AK720" s="54">
        <v>0</v>
      </c>
      <c r="AL720" s="54">
        <v>0</v>
      </c>
      <c r="AM720" s="58">
        <f t="shared" si="68"/>
        <v>282.380952380952</v>
      </c>
      <c r="AN720" s="54" t="str">
        <f>VLOOKUP(H720,'[2]最终 公布版'!$F:$AL,33,0)</f>
        <v>全科</v>
      </c>
      <c r="AO720" s="59">
        <f>SUMPRODUCT(($AN$4:$AN$1113=AN720)*($AM$4:$AM$1113&gt;AM720))+1</f>
        <v>52</v>
      </c>
      <c r="AP720" s="11">
        <f>COUNTIF(AN:AN,AN720)</f>
        <v>57</v>
      </c>
      <c r="AQ720" s="60">
        <f t="shared" si="71"/>
        <v>0.912280701754386</v>
      </c>
      <c r="AR720" s="11">
        <f t="shared" si="72"/>
        <v>0.5</v>
      </c>
      <c r="AS720" s="61">
        <v>1200</v>
      </c>
      <c r="AT720" s="62">
        <f>VLOOKUP(F720,[9]毕教同事分值收集!B:Y,24,0)</f>
        <v>11</v>
      </c>
      <c r="AU720" s="63">
        <f t="shared" si="73"/>
        <v>314.285714285714</v>
      </c>
      <c r="AV720" s="63">
        <f t="shared" si="70"/>
        <v>314</v>
      </c>
      <c r="AW720" s="63">
        <v>0</v>
      </c>
      <c r="AX720" s="63">
        <f t="shared" si="74"/>
        <v>314</v>
      </c>
      <c r="AY720" s="65">
        <v>21</v>
      </c>
    </row>
    <row r="721" ht="24" spans="1:51">
      <c r="A721" s="4" t="s">
        <v>366</v>
      </c>
      <c r="B721" s="4"/>
      <c r="C721" s="5" t="s">
        <v>157</v>
      </c>
      <c r="D721" s="6">
        <v>716</v>
      </c>
      <c r="E721" s="20" t="s">
        <v>896</v>
      </c>
      <c r="F721" s="8" t="str">
        <f>VLOOKUP(E721,[1]需科室上报名单!$A:$B,2,0)</f>
        <v>732L19</v>
      </c>
      <c r="G721" s="6" t="s">
        <v>104</v>
      </c>
      <c r="H721" s="8" t="str">
        <f>VLOOKUP(F721,[3]需科室上报名单!$B:$D,3,0)</f>
        <v>全科医学科</v>
      </c>
      <c r="I721" s="8" t="str">
        <f>VLOOKUP(F721,[3]需科室上报名单!$B:$F,5,0)</f>
        <v>2022年</v>
      </c>
      <c r="J721" s="145"/>
      <c r="K721" s="6" t="s">
        <v>106</v>
      </c>
      <c r="L721" s="6">
        <v>0</v>
      </c>
      <c r="M721" s="6">
        <v>0</v>
      </c>
      <c r="N721" s="6">
        <v>0</v>
      </c>
      <c r="O721" s="6">
        <v>160</v>
      </c>
      <c r="P721" s="30">
        <v>0</v>
      </c>
      <c r="Q721" s="36">
        <v>0</v>
      </c>
      <c r="R721" s="30">
        <v>2</v>
      </c>
      <c r="S721" s="30">
        <v>0</v>
      </c>
      <c r="T721" s="30">
        <v>0</v>
      </c>
      <c r="U721" s="43">
        <v>40</v>
      </c>
      <c r="V721" s="96">
        <f>VLOOKUP(F721,[9]毕教同事分值收集!B:X,23,0)</f>
        <v>42.8571428571429</v>
      </c>
      <c r="W721" s="49">
        <v>10</v>
      </c>
      <c r="X721" s="49">
        <v>40</v>
      </c>
      <c r="Y721" s="49">
        <v>0</v>
      </c>
      <c r="Z721" s="49">
        <v>0</v>
      </c>
      <c r="AA721" s="53">
        <v>0</v>
      </c>
      <c r="AB721" s="54">
        <f>VLOOKUP(F721,[9]毕教同事分值收集!B:R,17,0)</f>
        <v>0</v>
      </c>
      <c r="AC721" s="54">
        <f>VLOOKUP(F721,[9]毕教同事分值收集!B:T,19,0)</f>
        <v>0</v>
      </c>
      <c r="AD721" s="54">
        <f>VLOOKUP(F721,[9]毕教同事分值收集!B:V,21,0)</f>
        <v>0</v>
      </c>
      <c r="AE721" s="54">
        <f>VLOOKUP(F721,[9]毕教同事分值收集!B:Q,16,0)</f>
        <v>0</v>
      </c>
      <c r="AF721" s="54">
        <f>VLOOKUP(F721,[9]毕教同事分值收集!B:P,15,0)</f>
        <v>0</v>
      </c>
      <c r="AG721" s="54">
        <f>VLOOKUP(F721,'[8]0831修改'!$B:$M,12,0)</f>
        <v>-40</v>
      </c>
      <c r="AH721" s="54">
        <v>0</v>
      </c>
      <c r="AI721" s="54">
        <v>0</v>
      </c>
      <c r="AJ721" s="54">
        <v>0</v>
      </c>
      <c r="AK721" s="54">
        <v>0</v>
      </c>
      <c r="AL721" s="54">
        <v>0</v>
      </c>
      <c r="AM721" s="58">
        <f t="shared" si="68"/>
        <v>252.857142857143</v>
      </c>
      <c r="AN721" s="54" t="str">
        <f>VLOOKUP(H721,'[2]最终 公布版'!$F:$AL,33,0)</f>
        <v>全科</v>
      </c>
      <c r="AO721" s="59">
        <f>SUMPRODUCT(($AN$4:$AN$1113=AN721)*($AM$4:$AM$1113&gt;AM721))+1</f>
        <v>53</v>
      </c>
      <c r="AP721" s="11">
        <f>COUNTIF(AN:AN,AN721)</f>
        <v>57</v>
      </c>
      <c r="AQ721" s="60">
        <f t="shared" si="71"/>
        <v>0.929824561403509</v>
      </c>
      <c r="AR721" s="11">
        <f t="shared" si="72"/>
        <v>0.5</v>
      </c>
      <c r="AS721" s="61">
        <v>1200</v>
      </c>
      <c r="AT721" s="62">
        <f>VLOOKUP(F721,[9]毕教同事分值收集!B:Y,24,0)</f>
        <v>9</v>
      </c>
      <c r="AU721" s="63">
        <f t="shared" si="73"/>
        <v>257.142857142857</v>
      </c>
      <c r="AV721" s="63">
        <f t="shared" si="70"/>
        <v>257</v>
      </c>
      <c r="AW721" s="63">
        <v>0</v>
      </c>
      <c r="AX721" s="63">
        <f t="shared" si="74"/>
        <v>257</v>
      </c>
      <c r="AY721" s="65">
        <v>21</v>
      </c>
    </row>
    <row r="722" ht="24" spans="1:51">
      <c r="A722" s="4" t="s">
        <v>366</v>
      </c>
      <c r="B722" s="4"/>
      <c r="C722" s="5" t="s">
        <v>719</v>
      </c>
      <c r="D722" s="6">
        <v>717</v>
      </c>
      <c r="E722" s="9" t="s">
        <v>897</v>
      </c>
      <c r="F722" s="8" t="str">
        <f>VLOOKUP(E722,[1]需科室上报名单!$A:$B,2,0)</f>
        <v>726L69</v>
      </c>
      <c r="G722" s="6" t="s">
        <v>104</v>
      </c>
      <c r="H722" s="8" t="str">
        <f>VLOOKUP(F722,[3]需科室上报名单!$B:$D,3,0)</f>
        <v>全科医学科</v>
      </c>
      <c r="I722" s="8" t="str">
        <f>VLOOKUP(F722,[3]需科室上报名单!$B:$F,5,0)</f>
        <v>2020年</v>
      </c>
      <c r="J722" s="31"/>
      <c r="K722" s="93" t="s">
        <v>106</v>
      </c>
      <c r="L722" s="86">
        <v>0</v>
      </c>
      <c r="M722" s="86">
        <v>0</v>
      </c>
      <c r="N722" s="86">
        <v>0</v>
      </c>
      <c r="O722" s="86">
        <v>160</v>
      </c>
      <c r="P722" s="30">
        <v>0</v>
      </c>
      <c r="Q722" s="30">
        <v>0</v>
      </c>
      <c r="R722" s="30">
        <v>0</v>
      </c>
      <c r="S722" s="30">
        <v>0</v>
      </c>
      <c r="T722" s="30">
        <v>0</v>
      </c>
      <c r="U722" s="43">
        <v>0</v>
      </c>
      <c r="V722" s="96">
        <f>VLOOKUP(F722,[9]毕教同事分值收集!B:X,23,0)</f>
        <v>100</v>
      </c>
      <c r="W722" s="44">
        <v>0</v>
      </c>
      <c r="X722" s="44">
        <v>0</v>
      </c>
      <c r="Y722" s="44">
        <v>0</v>
      </c>
      <c r="Z722" s="44">
        <v>0</v>
      </c>
      <c r="AA722" s="53">
        <v>0</v>
      </c>
      <c r="AB722" s="54">
        <f>VLOOKUP(F722,[9]毕教同事分值收集!B:R,17,0)</f>
        <v>0</v>
      </c>
      <c r="AC722" s="54">
        <f>VLOOKUP(F722,[9]毕教同事分值收集!B:T,19,0)</f>
        <v>0</v>
      </c>
      <c r="AD722" s="54">
        <f>VLOOKUP(F722,[9]毕教同事分值收集!B:V,21,0)</f>
        <v>0</v>
      </c>
      <c r="AE722" s="54">
        <f>VLOOKUP(F722,[9]毕教同事分值收集!B:Q,16,0)</f>
        <v>0</v>
      </c>
      <c r="AF722" s="54">
        <f>VLOOKUP(F722,[9]毕教同事分值收集!B:P,15,0)</f>
        <v>0</v>
      </c>
      <c r="AG722" s="54">
        <f>VLOOKUP(F722,'[8]0831修改'!$B:$M,12,0)</f>
        <v>-20</v>
      </c>
      <c r="AH722" s="54">
        <v>0</v>
      </c>
      <c r="AI722" s="54">
        <v>0</v>
      </c>
      <c r="AJ722" s="54">
        <v>0</v>
      </c>
      <c r="AK722" s="54">
        <v>0</v>
      </c>
      <c r="AL722" s="54">
        <v>0</v>
      </c>
      <c r="AM722" s="58">
        <f t="shared" si="68"/>
        <v>240</v>
      </c>
      <c r="AN722" s="54" t="str">
        <f>VLOOKUP(H722,'[2]最终 公布版'!$F:$AL,33,0)</f>
        <v>全科</v>
      </c>
      <c r="AO722" s="59">
        <f>SUMPRODUCT(($AN$4:$AN$1113=AN722)*($AM$4:$AM$1113&gt;AM722))+1</f>
        <v>54</v>
      </c>
      <c r="AP722" s="11">
        <f>COUNTIF(AN:AN,AN722)</f>
        <v>57</v>
      </c>
      <c r="AQ722" s="60">
        <f t="shared" si="71"/>
        <v>0.947368421052632</v>
      </c>
      <c r="AR722" s="11">
        <f t="shared" si="72"/>
        <v>0.5</v>
      </c>
      <c r="AS722" s="61">
        <v>1200</v>
      </c>
      <c r="AT722" s="62">
        <f>VLOOKUP(F722,[9]毕教同事分值收集!B:Y,24,0)</f>
        <v>21</v>
      </c>
      <c r="AU722" s="63">
        <f t="shared" si="73"/>
        <v>600</v>
      </c>
      <c r="AV722" s="63">
        <f t="shared" si="70"/>
        <v>600</v>
      </c>
      <c r="AW722" s="63">
        <v>0</v>
      </c>
      <c r="AX722" s="63">
        <f t="shared" si="74"/>
        <v>600</v>
      </c>
      <c r="AY722" s="65">
        <v>21</v>
      </c>
    </row>
    <row r="723" ht="24" spans="1:51">
      <c r="A723" s="4"/>
      <c r="B723" s="4"/>
      <c r="C723" s="5" t="s">
        <v>719</v>
      </c>
      <c r="D723" s="6">
        <v>718</v>
      </c>
      <c r="E723" s="10" t="s">
        <v>898</v>
      </c>
      <c r="F723" s="8" t="str">
        <f>VLOOKUP(E723,[1]需科室上报名单!$A:$B,2,0)</f>
        <v>727L19</v>
      </c>
      <c r="G723" s="6" t="s">
        <v>104</v>
      </c>
      <c r="H723" s="8" t="str">
        <f>VLOOKUP(F723,[3]需科室上报名单!$B:$D,3,0)</f>
        <v>全科医学科</v>
      </c>
      <c r="I723" s="8" t="str">
        <f>VLOOKUP(F723,[3]需科室上报名单!$B:$F,5,0)</f>
        <v>2020年</v>
      </c>
      <c r="J723" s="31"/>
      <c r="K723" s="93" t="s">
        <v>106</v>
      </c>
      <c r="L723" s="86">
        <v>0</v>
      </c>
      <c r="M723" s="86">
        <v>0</v>
      </c>
      <c r="N723" s="86">
        <v>0</v>
      </c>
      <c r="O723" s="86">
        <v>160</v>
      </c>
      <c r="P723" s="30">
        <v>0</v>
      </c>
      <c r="Q723" s="30">
        <v>0</v>
      </c>
      <c r="R723" s="30">
        <v>0</v>
      </c>
      <c r="S723" s="30">
        <v>0</v>
      </c>
      <c r="T723" s="30">
        <v>0</v>
      </c>
      <c r="U723" s="43">
        <v>0</v>
      </c>
      <c r="V723" s="96">
        <f>VLOOKUP(F723,[9]毕教同事分值收集!B:X,23,0)</f>
        <v>100</v>
      </c>
      <c r="W723" s="44">
        <v>0</v>
      </c>
      <c r="X723" s="44">
        <v>0</v>
      </c>
      <c r="Y723" s="44">
        <v>0</v>
      </c>
      <c r="Z723" s="44">
        <v>0</v>
      </c>
      <c r="AA723" s="53">
        <v>0</v>
      </c>
      <c r="AB723" s="54">
        <f>VLOOKUP(F723,[9]毕教同事分值收集!B:R,17,0)</f>
        <v>0</v>
      </c>
      <c r="AC723" s="54">
        <f>VLOOKUP(F723,[9]毕教同事分值收集!B:T,19,0)</f>
        <v>0</v>
      </c>
      <c r="AD723" s="54">
        <f>VLOOKUP(F723,[9]毕教同事分值收集!B:V,21,0)</f>
        <v>0</v>
      </c>
      <c r="AE723" s="54">
        <f>VLOOKUP(F723,[9]毕教同事分值收集!B:Q,16,0)</f>
        <v>0</v>
      </c>
      <c r="AF723" s="54">
        <f>VLOOKUP(F723,[9]毕教同事分值收集!B:P,15,0)</f>
        <v>0</v>
      </c>
      <c r="AG723" s="54">
        <f>VLOOKUP(F723,[6]毕教同事分值收集!$B:$M,12,0)</f>
        <v>-60</v>
      </c>
      <c r="AH723" s="54">
        <v>0</v>
      </c>
      <c r="AI723" s="54">
        <v>0</v>
      </c>
      <c r="AJ723" s="54">
        <v>0</v>
      </c>
      <c r="AK723" s="54">
        <v>0</v>
      </c>
      <c r="AL723" s="54">
        <v>0</v>
      </c>
      <c r="AM723" s="58">
        <f t="shared" si="68"/>
        <v>200</v>
      </c>
      <c r="AN723" s="54" t="str">
        <f>VLOOKUP(H723,'[2]最终 公布版'!$F:$AL,33,0)</f>
        <v>全科</v>
      </c>
      <c r="AO723" s="59">
        <f>SUMPRODUCT(($AN$4:$AN$1113=AN723)*($AM$4:$AM$1113&gt;AM723))+1</f>
        <v>55</v>
      </c>
      <c r="AP723" s="11">
        <f>COUNTIF(AN:AN,AN723)</f>
        <v>57</v>
      </c>
      <c r="AQ723" s="60">
        <f t="shared" si="71"/>
        <v>0.964912280701754</v>
      </c>
      <c r="AR723" s="11">
        <f t="shared" si="72"/>
        <v>0.5</v>
      </c>
      <c r="AS723" s="61">
        <v>1200</v>
      </c>
      <c r="AT723" s="62">
        <f>VLOOKUP(F723,[9]毕教同事分值收集!B:Y,24,0)</f>
        <v>21</v>
      </c>
      <c r="AU723" s="63">
        <f t="shared" si="73"/>
        <v>600</v>
      </c>
      <c r="AV723" s="63">
        <f t="shared" si="70"/>
        <v>600</v>
      </c>
      <c r="AW723" s="63">
        <v>0</v>
      </c>
      <c r="AX723" s="63">
        <f t="shared" si="74"/>
        <v>600</v>
      </c>
      <c r="AY723" s="65">
        <v>21</v>
      </c>
    </row>
    <row r="724" ht="24" spans="1:51">
      <c r="A724" s="4"/>
      <c r="B724" s="4"/>
      <c r="C724" s="91" t="s">
        <v>322</v>
      </c>
      <c r="D724" s="6">
        <v>719</v>
      </c>
      <c r="E724" s="10" t="s">
        <v>899</v>
      </c>
      <c r="F724" s="8" t="str">
        <f>VLOOKUP(E724,[1]需科室上报名单!$A:$B,2,0)</f>
        <v>729L31</v>
      </c>
      <c r="G724" s="6" t="s">
        <v>104</v>
      </c>
      <c r="H724" s="8" t="str">
        <f>VLOOKUP(F724,[3]需科室上报名单!$B:$D,3,0)</f>
        <v>全科医学科</v>
      </c>
      <c r="I724" s="8" t="str">
        <f>VLOOKUP(F724,[3]需科室上报名单!$B:$F,5,0)</f>
        <v>2021年</v>
      </c>
      <c r="J724" s="29"/>
      <c r="K724" s="6" t="s">
        <v>106</v>
      </c>
      <c r="L724" s="6">
        <v>0</v>
      </c>
      <c r="M724" s="6">
        <v>0</v>
      </c>
      <c r="N724" s="6">
        <v>0</v>
      </c>
      <c r="O724" s="6">
        <v>120</v>
      </c>
      <c r="P724" s="30">
        <v>0</v>
      </c>
      <c r="Q724" s="30">
        <v>2</v>
      </c>
      <c r="R724" s="30">
        <v>0</v>
      </c>
      <c r="S724" s="30">
        <v>0</v>
      </c>
      <c r="T724" s="30">
        <v>0</v>
      </c>
      <c r="U724" s="43">
        <f>P724*50+Q724*20+R724*20+S724*25+T724*25</f>
        <v>40</v>
      </c>
      <c r="V724" s="44">
        <f>VLOOKUP(F724,[9]毕教同事分值收集!B:X,23,0)</f>
        <v>100</v>
      </c>
      <c r="W724" s="44">
        <v>0</v>
      </c>
      <c r="X724" s="44">
        <v>0</v>
      </c>
      <c r="Y724" s="44">
        <v>0</v>
      </c>
      <c r="Z724" s="44">
        <v>0</v>
      </c>
      <c r="AA724" s="53">
        <v>0</v>
      </c>
      <c r="AB724" s="54">
        <f>VLOOKUP(F724,[9]毕教同事分值收集!B:R,17,0)</f>
        <v>0</v>
      </c>
      <c r="AC724" s="54">
        <f>VLOOKUP(F724,[9]毕教同事分值收集!B:T,19,0)</f>
        <v>0</v>
      </c>
      <c r="AD724" s="54">
        <f>VLOOKUP(F724,[9]毕教同事分值收集!B:V,21,0)</f>
        <v>0</v>
      </c>
      <c r="AE724" s="54">
        <f>VLOOKUP(F724,[9]毕教同事分值收集!B:Q,16,0)</f>
        <v>0</v>
      </c>
      <c r="AF724" s="54">
        <f>VLOOKUP(F724,[9]毕教同事分值收集!B:P,15,0)</f>
        <v>0</v>
      </c>
      <c r="AG724" s="54">
        <f>VLOOKUP(F724,[6]毕教同事分值收集!$B:$M,12,0)</f>
        <v>-60</v>
      </c>
      <c r="AH724" s="54">
        <v>0</v>
      </c>
      <c r="AI724" s="54">
        <v>0</v>
      </c>
      <c r="AJ724" s="54">
        <v>0</v>
      </c>
      <c r="AK724" s="54">
        <v>0</v>
      </c>
      <c r="AL724" s="54">
        <v>0</v>
      </c>
      <c r="AM724" s="58">
        <f t="shared" si="68"/>
        <v>200</v>
      </c>
      <c r="AN724" s="54" t="str">
        <f>VLOOKUP(H724,'[2]最终 公布版'!$F:$AL,33,0)</f>
        <v>全科</v>
      </c>
      <c r="AO724" s="59">
        <f>SUMPRODUCT(($AN$4:$AN$1113=AN724)*($AM$4:$AM$1113&gt;AM724))+1</f>
        <v>55</v>
      </c>
      <c r="AP724" s="11">
        <f>COUNTIF(AN:AN,AN724)</f>
        <v>57</v>
      </c>
      <c r="AQ724" s="60">
        <f t="shared" si="71"/>
        <v>0.964912280701754</v>
      </c>
      <c r="AR724" s="11">
        <f t="shared" si="72"/>
        <v>0.5</v>
      </c>
      <c r="AS724" s="61">
        <v>1200</v>
      </c>
      <c r="AT724" s="62">
        <f>VLOOKUP(F724,[9]毕教同事分值收集!B:Y,24,0)</f>
        <v>21</v>
      </c>
      <c r="AU724" s="63">
        <f t="shared" si="73"/>
        <v>600</v>
      </c>
      <c r="AV724" s="63">
        <f t="shared" si="70"/>
        <v>600</v>
      </c>
      <c r="AW724" s="63">
        <v>0</v>
      </c>
      <c r="AX724" s="63">
        <f t="shared" si="74"/>
        <v>600</v>
      </c>
      <c r="AY724" s="65">
        <v>21</v>
      </c>
    </row>
    <row r="725" ht="24" spans="1:51">
      <c r="A725" s="4" t="s">
        <v>366</v>
      </c>
      <c r="B725" s="4"/>
      <c r="C725" s="5" t="s">
        <v>157</v>
      </c>
      <c r="D725" s="6">
        <v>720</v>
      </c>
      <c r="E725" s="20" t="s">
        <v>900</v>
      </c>
      <c r="F725" s="8" t="str">
        <f>VLOOKUP(E725,[1]需科室上报名单!$A:$B,2,0)</f>
        <v>732L20</v>
      </c>
      <c r="G725" s="6" t="s">
        <v>104</v>
      </c>
      <c r="H725" s="8" t="str">
        <f>VLOOKUP(F725,[3]需科室上报名单!$B:$D,3,0)</f>
        <v>全科医学科</v>
      </c>
      <c r="I725" s="8" t="str">
        <f>VLOOKUP(F725,[3]需科室上报名单!$B:$F,5,0)</f>
        <v>2022年</v>
      </c>
      <c r="J725" s="9"/>
      <c r="K725" s="6" t="s">
        <v>106</v>
      </c>
      <c r="L725" s="6">
        <v>0</v>
      </c>
      <c r="M725" s="6">
        <v>0</v>
      </c>
      <c r="N725" s="6">
        <v>0</v>
      </c>
      <c r="O725" s="6">
        <v>160</v>
      </c>
      <c r="P725" s="30">
        <v>0</v>
      </c>
      <c r="Q725" s="36">
        <v>0</v>
      </c>
      <c r="R725" s="30">
        <v>1</v>
      </c>
      <c r="S725" s="30">
        <v>0</v>
      </c>
      <c r="T725" s="30">
        <v>0</v>
      </c>
      <c r="U725" s="43">
        <v>20</v>
      </c>
      <c r="V725" s="44">
        <f>VLOOKUP(F725,[9]毕教同事分值收集!B:X,23,0)</f>
        <v>52.3809523809524</v>
      </c>
      <c r="W725" s="49">
        <v>0</v>
      </c>
      <c r="X725" s="49">
        <v>0</v>
      </c>
      <c r="Y725" s="49">
        <v>0</v>
      </c>
      <c r="Z725" s="49">
        <v>0</v>
      </c>
      <c r="AA725" s="53">
        <v>0</v>
      </c>
      <c r="AB725" s="54">
        <f>VLOOKUP(F725,[9]毕教同事分值收集!B:R,17,0)</f>
        <v>0</v>
      </c>
      <c r="AC725" s="54">
        <f>VLOOKUP(F725,[9]毕教同事分值收集!B:T,19,0)</f>
        <v>0</v>
      </c>
      <c r="AD725" s="54">
        <f>VLOOKUP(F725,[9]毕教同事分值收集!B:V,21,0)</f>
        <v>0</v>
      </c>
      <c r="AE725" s="54">
        <f>VLOOKUP(F725,[9]毕教同事分值收集!B:Q,16,0)</f>
        <v>0</v>
      </c>
      <c r="AF725" s="54">
        <f>VLOOKUP(F725,[9]毕教同事分值收集!B:P,15,0)</f>
        <v>0</v>
      </c>
      <c r="AG725" s="54">
        <f>VLOOKUP(F725,'[8]0831修改'!$B:$M,12,0)</f>
        <v>-40</v>
      </c>
      <c r="AH725" s="54">
        <v>0</v>
      </c>
      <c r="AI725" s="54">
        <v>0</v>
      </c>
      <c r="AJ725" s="54">
        <v>0</v>
      </c>
      <c r="AK725" s="54">
        <v>0</v>
      </c>
      <c r="AL725" s="54">
        <v>0</v>
      </c>
      <c r="AM725" s="58">
        <f t="shared" si="68"/>
        <v>192.380952380952</v>
      </c>
      <c r="AN725" s="54" t="str">
        <f>VLOOKUP(H725,'[2]最终 公布版'!$F:$AL,33,0)</f>
        <v>全科</v>
      </c>
      <c r="AO725" s="59">
        <f>SUMPRODUCT(($AN$4:$AN$1113=AN725)*($AM$4:$AM$1113&gt;AM725))+1</f>
        <v>57</v>
      </c>
      <c r="AP725" s="11">
        <f>COUNTIF(AN:AN,AN725)</f>
        <v>57</v>
      </c>
      <c r="AQ725" s="60">
        <f t="shared" si="71"/>
        <v>1</v>
      </c>
      <c r="AR725" s="11">
        <f t="shared" si="72"/>
        <v>0.5</v>
      </c>
      <c r="AS725" s="61">
        <v>1200</v>
      </c>
      <c r="AT725" s="62">
        <f>VLOOKUP(F725,[9]毕教同事分值收集!B:Y,24,0)</f>
        <v>11</v>
      </c>
      <c r="AU725" s="63">
        <f t="shared" si="73"/>
        <v>314.285714285714</v>
      </c>
      <c r="AV725" s="63">
        <f t="shared" si="70"/>
        <v>314</v>
      </c>
      <c r="AW725" s="63">
        <v>0</v>
      </c>
      <c r="AX725" s="63">
        <f t="shared" si="74"/>
        <v>314</v>
      </c>
      <c r="AY725" s="65">
        <v>21</v>
      </c>
    </row>
    <row r="726" ht="16.5" spans="1:51">
      <c r="A726" s="4"/>
      <c r="B726" s="4"/>
      <c r="C726" s="5" t="s">
        <v>336</v>
      </c>
      <c r="D726" s="6">
        <v>721</v>
      </c>
      <c r="E726" s="106" t="s">
        <v>901</v>
      </c>
      <c r="F726" s="8" t="str">
        <f>VLOOKUP(E726,[1]需科室上报名单!$A:$B,2,0)</f>
        <v>7AM211</v>
      </c>
      <c r="G726" s="6" t="str">
        <f>VLOOKUP(F726,[3]需科室上报名单!$B:$I,8,0)</f>
        <v>规培研究生</v>
      </c>
      <c r="H726" s="8" t="str">
        <f>VLOOKUP(F726,[3]需科室上报名单!$B:$D,3,0)</f>
        <v>神经内科</v>
      </c>
      <c r="I726" s="8" t="str">
        <f>VLOOKUP(F726,[3]需科室上报名单!$B:$F,5,0)</f>
        <v>2021年</v>
      </c>
      <c r="J726" s="29"/>
      <c r="K726" s="6" t="s">
        <v>106</v>
      </c>
      <c r="L726" s="6">
        <v>0</v>
      </c>
      <c r="M726" s="6">
        <v>0</v>
      </c>
      <c r="N726" s="6">
        <v>0</v>
      </c>
      <c r="O726" s="6">
        <v>160</v>
      </c>
      <c r="P726" s="30">
        <v>0</v>
      </c>
      <c r="Q726" s="30">
        <v>3</v>
      </c>
      <c r="R726" s="30">
        <v>5</v>
      </c>
      <c r="S726" s="30">
        <v>1</v>
      </c>
      <c r="T726" s="30">
        <v>0</v>
      </c>
      <c r="U726" s="43">
        <v>185</v>
      </c>
      <c r="V726" s="44">
        <f>VLOOKUP(F726,[9]毕教同事分值收集!B:X,23,0)</f>
        <v>100</v>
      </c>
      <c r="W726" s="44">
        <v>10</v>
      </c>
      <c r="X726" s="44">
        <v>80</v>
      </c>
      <c r="Y726" s="44">
        <v>30</v>
      </c>
      <c r="Z726" s="44">
        <v>30</v>
      </c>
      <c r="AA726" s="53">
        <v>40</v>
      </c>
      <c r="AB726" s="54">
        <f>VLOOKUP(F726,[9]毕教同事分值收集!B:R,17,0)</f>
        <v>100</v>
      </c>
      <c r="AC726" s="54">
        <f>VLOOKUP(F726,[9]毕教同事分值收集!B:T,19,0)</f>
        <v>150</v>
      </c>
      <c r="AD726" s="54">
        <f>VLOOKUP(F726,[9]毕教同事分值收集!B:V,21,0)</f>
        <v>100</v>
      </c>
      <c r="AE726" s="54">
        <f>VLOOKUP(F726,[9]毕教同事分值收集!B:Q,16,0)</f>
        <v>0</v>
      </c>
      <c r="AF726" s="54">
        <f>VLOOKUP(F726,[9]毕教同事分值收集!B:P,15,0)</f>
        <v>80</v>
      </c>
      <c r="AG726" s="54">
        <f>VLOOKUP(F726,[6]毕教同事分值收集!$B:$M,12,0)</f>
        <v>-20</v>
      </c>
      <c r="AH726" s="54">
        <v>0</v>
      </c>
      <c r="AI726" s="54">
        <v>0</v>
      </c>
      <c r="AJ726" s="54">
        <v>0</v>
      </c>
      <c r="AK726" s="54">
        <v>0</v>
      </c>
      <c r="AL726" s="54">
        <v>0</v>
      </c>
      <c r="AM726" s="58">
        <f t="shared" si="68"/>
        <v>1045</v>
      </c>
      <c r="AN726" s="54" t="str">
        <f>VLOOKUP(H726,'[2]最终 公布版'!$F:$AL,33,0)</f>
        <v>神经内科</v>
      </c>
      <c r="AO726" s="59">
        <f>SUMPRODUCT(($AN$4:$AN$1113=AN726)*($AM$4:$AM$1113&gt;AM726))+1</f>
        <v>1</v>
      </c>
      <c r="AP726" s="11">
        <f>COUNTIF(AN:AN,AN726)</f>
        <v>58</v>
      </c>
      <c r="AQ726" s="60">
        <f t="shared" si="71"/>
        <v>0.0172413793103448</v>
      </c>
      <c r="AR726" s="11">
        <f t="shared" si="72"/>
        <v>1.5</v>
      </c>
      <c r="AS726" s="61">
        <v>1200</v>
      </c>
      <c r="AT726" s="62">
        <f>VLOOKUP(F726,[9]毕教同事分值收集!B:Y,24,0)</f>
        <v>21</v>
      </c>
      <c r="AU726" s="63">
        <f t="shared" si="73"/>
        <v>1800</v>
      </c>
      <c r="AV726" s="63">
        <f t="shared" si="70"/>
        <v>1800</v>
      </c>
      <c r="AW726" s="63">
        <v>0</v>
      </c>
      <c r="AX726" s="63">
        <f t="shared" si="74"/>
        <v>1800</v>
      </c>
      <c r="AY726" s="65">
        <v>21</v>
      </c>
    </row>
    <row r="727" spans="1:51">
      <c r="A727" s="4"/>
      <c r="B727" s="4"/>
      <c r="C727" s="5" t="s">
        <v>197</v>
      </c>
      <c r="D727" s="6">
        <v>722</v>
      </c>
      <c r="E727" s="9" t="s">
        <v>902</v>
      </c>
      <c r="F727" s="8">
        <f>VLOOKUP(E727,[1]需科室上报名单!$A:$B,2,0)</f>
        <v>120029</v>
      </c>
      <c r="G727" s="6" t="s">
        <v>104</v>
      </c>
      <c r="H727" s="8" t="str">
        <f>VLOOKUP(F727,[3]需科室上报名单!$B:$D,3,0)</f>
        <v>神经内科</v>
      </c>
      <c r="I727" s="8" t="str">
        <f>VLOOKUP(F727,[3]需科室上报名单!$B:$F,5,0)</f>
        <v>2020年</v>
      </c>
      <c r="J727" s="29"/>
      <c r="K727" s="6" t="s">
        <v>106</v>
      </c>
      <c r="L727" s="6">
        <v>0</v>
      </c>
      <c r="M727" s="6">
        <v>0</v>
      </c>
      <c r="N727" s="36">
        <v>0</v>
      </c>
      <c r="O727" s="6">
        <v>160</v>
      </c>
      <c r="P727" s="30">
        <v>0</v>
      </c>
      <c r="Q727" s="30">
        <v>4</v>
      </c>
      <c r="R727" s="30">
        <v>1</v>
      </c>
      <c r="S727" s="30">
        <v>0</v>
      </c>
      <c r="T727" s="30">
        <v>0</v>
      </c>
      <c r="U727" s="43">
        <v>100</v>
      </c>
      <c r="V727" s="44">
        <f>VLOOKUP(F727,[9]毕教同事分值收集!B:X,23,0)</f>
        <v>100</v>
      </c>
      <c r="W727" s="44">
        <v>10</v>
      </c>
      <c r="X727" s="44">
        <v>80</v>
      </c>
      <c r="Y727" s="44">
        <v>60</v>
      </c>
      <c r="Z727" s="44">
        <v>60</v>
      </c>
      <c r="AA727" s="53">
        <v>0</v>
      </c>
      <c r="AB727" s="54">
        <f>VLOOKUP(F727,[9]毕教同事分值收集!B:R,17,0)</f>
        <v>100</v>
      </c>
      <c r="AC727" s="54">
        <f>VLOOKUP(F727,[9]毕教同事分值收集!B:T,19,0)</f>
        <v>150</v>
      </c>
      <c r="AD727" s="54">
        <f>VLOOKUP(F727,[9]毕教同事分值收集!B:V,21,0)</f>
        <v>100</v>
      </c>
      <c r="AE727" s="54">
        <f>VLOOKUP(F727,[9]毕教同事分值收集!B:Q,16,0)</f>
        <v>0</v>
      </c>
      <c r="AF727" s="54">
        <f>VLOOKUP(F727,[9]毕教同事分值收集!B:P,15,0)</f>
        <v>80</v>
      </c>
      <c r="AG727" s="54">
        <f>VLOOKUP(F727,[6]毕教同事分值收集!$B:$M,12,0)</f>
        <v>0</v>
      </c>
      <c r="AH727" s="54">
        <v>0</v>
      </c>
      <c r="AI727" s="54">
        <v>0</v>
      </c>
      <c r="AJ727" s="54">
        <v>0</v>
      </c>
      <c r="AK727" s="54">
        <v>0</v>
      </c>
      <c r="AL727" s="54">
        <v>0</v>
      </c>
      <c r="AM727" s="58">
        <f t="shared" si="68"/>
        <v>1000</v>
      </c>
      <c r="AN727" s="54" t="str">
        <f>VLOOKUP(H727,'[2]最终 公布版'!$F:$AL,33,0)</f>
        <v>神经内科</v>
      </c>
      <c r="AO727" s="59">
        <f>SUMPRODUCT(($AN$4:$AN$1113=AN727)*($AM$4:$AM$1113&gt;AM727))+1</f>
        <v>2</v>
      </c>
      <c r="AP727" s="11">
        <f>COUNTIF(AN:AN,AN727)</f>
        <v>58</v>
      </c>
      <c r="AQ727" s="60">
        <f t="shared" si="71"/>
        <v>0.0344827586206897</v>
      </c>
      <c r="AR727" s="11">
        <f t="shared" si="72"/>
        <v>1.5</v>
      </c>
      <c r="AS727" s="61">
        <v>1200</v>
      </c>
      <c r="AT727" s="62">
        <f>VLOOKUP(F727,[9]毕教同事分值收集!B:Y,24,0)</f>
        <v>21</v>
      </c>
      <c r="AU727" s="63">
        <f t="shared" si="73"/>
        <v>1800</v>
      </c>
      <c r="AV727" s="63">
        <f t="shared" si="70"/>
        <v>1800</v>
      </c>
      <c r="AW727" s="63">
        <v>0</v>
      </c>
      <c r="AX727" s="63">
        <f t="shared" si="74"/>
        <v>1800</v>
      </c>
      <c r="AY727" s="65">
        <v>21</v>
      </c>
    </row>
    <row r="728" spans="1:51">
      <c r="A728" s="4"/>
      <c r="B728" s="4"/>
      <c r="C728" s="5" t="s">
        <v>133</v>
      </c>
      <c r="D728" s="6">
        <v>723</v>
      </c>
      <c r="E728" s="6" t="s">
        <v>903</v>
      </c>
      <c r="F728" s="8" t="str">
        <f>VLOOKUP(E728,[1]需科室上报名单!$A:$B,2,0)</f>
        <v>7AM228</v>
      </c>
      <c r="G728" s="6" t="str">
        <f>VLOOKUP(F728,[3]需科室上报名单!$B:$I,8,0)</f>
        <v>规培研究生</v>
      </c>
      <c r="H728" s="6" t="s">
        <v>336</v>
      </c>
      <c r="I728" s="8" t="str">
        <f>VLOOKUP(F728,[3]需科室上报名单!$B:$F,5,0)</f>
        <v>2021年</v>
      </c>
      <c r="J728" s="29"/>
      <c r="K728" s="6" t="s">
        <v>106</v>
      </c>
      <c r="L728" s="6">
        <v>0</v>
      </c>
      <c r="M728" s="6">
        <v>0</v>
      </c>
      <c r="N728" s="6">
        <v>0</v>
      </c>
      <c r="O728" s="6">
        <v>160</v>
      </c>
      <c r="P728" s="30">
        <v>0</v>
      </c>
      <c r="Q728" s="30">
        <v>3</v>
      </c>
      <c r="R728" s="30">
        <v>7</v>
      </c>
      <c r="S728" s="30">
        <v>0</v>
      </c>
      <c r="T728" s="30">
        <v>1</v>
      </c>
      <c r="U728" s="43">
        <v>225</v>
      </c>
      <c r="V728" s="44">
        <f>VLOOKUP(F728,[9]毕教同事分值收集!B:X,23,0)</f>
        <v>100</v>
      </c>
      <c r="W728" s="44">
        <v>10</v>
      </c>
      <c r="X728" s="44">
        <v>60</v>
      </c>
      <c r="Y728" s="44">
        <v>60</v>
      </c>
      <c r="Z728" s="44">
        <v>30</v>
      </c>
      <c r="AA728" s="53">
        <v>0</v>
      </c>
      <c r="AB728" s="54">
        <f>VLOOKUP(F728,[9]毕教同事分值收集!B:R,17,0)</f>
        <v>100</v>
      </c>
      <c r="AC728" s="54">
        <f>VLOOKUP(F728,[9]毕教同事分值收集!B:T,19,0)</f>
        <v>150</v>
      </c>
      <c r="AD728" s="54">
        <f>VLOOKUP(F728,[9]毕教同事分值收集!B:V,21,0)</f>
        <v>100</v>
      </c>
      <c r="AE728" s="54">
        <f>VLOOKUP(F728,[9]毕教同事分值收集!B:Q,16,0)</f>
        <v>0</v>
      </c>
      <c r="AF728" s="54">
        <f>VLOOKUP(F728,[9]毕教同事分值收集!B:P,15,0)</f>
        <v>0</v>
      </c>
      <c r="AG728" s="54">
        <f>VLOOKUP(F728,[6]毕教同事分值收集!$B:$M,12,0)</f>
        <v>-20</v>
      </c>
      <c r="AH728" s="54">
        <v>0</v>
      </c>
      <c r="AI728" s="54">
        <v>0</v>
      </c>
      <c r="AJ728" s="54">
        <v>0</v>
      </c>
      <c r="AK728" s="54">
        <v>0</v>
      </c>
      <c r="AL728" s="54">
        <v>0</v>
      </c>
      <c r="AM728" s="58">
        <f t="shared" si="68"/>
        <v>975</v>
      </c>
      <c r="AN728" s="54" t="str">
        <f>VLOOKUP(H728,'[2]最终 公布版'!$F:$AL,33,0)</f>
        <v>神经内科</v>
      </c>
      <c r="AO728" s="59">
        <f>SUMPRODUCT(($AN$4:$AN$1113=AN728)*($AM$4:$AM$1113&gt;AM728))+1</f>
        <v>3</v>
      </c>
      <c r="AP728" s="11">
        <f>COUNTIF(AN:AN,AN728)</f>
        <v>58</v>
      </c>
      <c r="AQ728" s="60">
        <f t="shared" si="71"/>
        <v>0.0517241379310345</v>
      </c>
      <c r="AR728" s="11">
        <f t="shared" si="72"/>
        <v>1.5</v>
      </c>
      <c r="AS728" s="61">
        <v>1200</v>
      </c>
      <c r="AT728" s="62">
        <f>VLOOKUP(F728,[9]毕教同事分值收集!B:Y,24,0)</f>
        <v>21</v>
      </c>
      <c r="AU728" s="63">
        <f t="shared" si="73"/>
        <v>1800</v>
      </c>
      <c r="AV728" s="63">
        <f t="shared" si="70"/>
        <v>1800</v>
      </c>
      <c r="AW728" s="63">
        <v>0</v>
      </c>
      <c r="AX728" s="63">
        <f t="shared" si="74"/>
        <v>1800</v>
      </c>
      <c r="AY728" s="65">
        <v>21</v>
      </c>
    </row>
    <row r="729" ht="16.5" spans="1:51">
      <c r="A729" s="4"/>
      <c r="B729" s="4"/>
      <c r="C729" s="5" t="s">
        <v>336</v>
      </c>
      <c r="D729" s="6">
        <v>725</v>
      </c>
      <c r="E729" s="106" t="s">
        <v>904</v>
      </c>
      <c r="F729" s="8" t="str">
        <f>VLOOKUP(E729,[1]需科室上报名单!$A:$B,2,0)</f>
        <v>7AM212</v>
      </c>
      <c r="G729" s="6" t="str">
        <f>VLOOKUP(F729,[3]需科室上报名单!$B:$I,8,0)</f>
        <v>规培研究生</v>
      </c>
      <c r="H729" s="8" t="str">
        <f>VLOOKUP(F729,[3]需科室上报名单!$B:$D,3,0)</f>
        <v>神经内科</v>
      </c>
      <c r="I729" s="8" t="str">
        <f>VLOOKUP(F729,[3]需科室上报名单!$B:$F,5,0)</f>
        <v>2021年</v>
      </c>
      <c r="J729" s="29"/>
      <c r="K729" s="6" t="s">
        <v>106</v>
      </c>
      <c r="L729" s="6">
        <v>0</v>
      </c>
      <c r="M729" s="6">
        <v>0</v>
      </c>
      <c r="N729" s="6">
        <v>0</v>
      </c>
      <c r="O729" s="6">
        <v>160</v>
      </c>
      <c r="P729" s="30">
        <v>0</v>
      </c>
      <c r="Q729" s="30">
        <v>4</v>
      </c>
      <c r="R729" s="30">
        <v>6</v>
      </c>
      <c r="S729" s="30">
        <v>1</v>
      </c>
      <c r="T729" s="30">
        <v>0</v>
      </c>
      <c r="U729" s="43">
        <v>225</v>
      </c>
      <c r="V729" s="44">
        <f>VLOOKUP(F729,[9]毕教同事分值收集!B:X,23,0)</f>
        <v>100</v>
      </c>
      <c r="W729" s="44">
        <v>10</v>
      </c>
      <c r="X729" s="44">
        <v>80</v>
      </c>
      <c r="Y729" s="44">
        <v>30</v>
      </c>
      <c r="Z729" s="44">
        <v>0</v>
      </c>
      <c r="AA729" s="53">
        <v>20</v>
      </c>
      <c r="AB729" s="54">
        <f>VLOOKUP(F729,[9]毕教同事分值收集!B:R,17,0)</f>
        <v>100</v>
      </c>
      <c r="AC729" s="54">
        <f>VLOOKUP(F729,[9]毕教同事分值收集!B:T,19,0)</f>
        <v>150</v>
      </c>
      <c r="AD729" s="54">
        <f>VLOOKUP(F729,[9]毕教同事分值收集!B:V,21,0)</f>
        <v>100</v>
      </c>
      <c r="AE729" s="54">
        <f>VLOOKUP(F729,[9]毕教同事分值收集!B:Q,16,0)</f>
        <v>0</v>
      </c>
      <c r="AF729" s="54">
        <f>VLOOKUP(F729,[9]毕教同事分值收集!B:P,15,0)</f>
        <v>0</v>
      </c>
      <c r="AG729" s="54">
        <f>VLOOKUP(F729,[6]毕教同事分值收集!$B:$M,12,0)</f>
        <v>0</v>
      </c>
      <c r="AH729" s="54">
        <v>0</v>
      </c>
      <c r="AI729" s="54">
        <v>0</v>
      </c>
      <c r="AJ729" s="54">
        <v>0</v>
      </c>
      <c r="AK729" s="54">
        <v>0</v>
      </c>
      <c r="AL729" s="54">
        <v>0</v>
      </c>
      <c r="AM729" s="58">
        <f t="shared" si="68"/>
        <v>975</v>
      </c>
      <c r="AN729" s="54" t="str">
        <f>VLOOKUP(H729,'[2]最终 公布版'!$F:$AL,33,0)</f>
        <v>神经内科</v>
      </c>
      <c r="AO729" s="59">
        <f>SUMPRODUCT(($AN$4:$AN$1113=AN729)*($AM$4:$AM$1113&gt;AM729))+1</f>
        <v>3</v>
      </c>
      <c r="AP729" s="11">
        <f>COUNTIF(AN:AN,AN729)</f>
        <v>58</v>
      </c>
      <c r="AQ729" s="60">
        <f t="shared" si="71"/>
        <v>0.0517241379310345</v>
      </c>
      <c r="AR729" s="11">
        <f t="shared" si="72"/>
        <v>1.5</v>
      </c>
      <c r="AS729" s="61">
        <v>1200</v>
      </c>
      <c r="AT729" s="62">
        <f>VLOOKUP(F729,[9]毕教同事分值收集!B:Y,24,0)</f>
        <v>21</v>
      </c>
      <c r="AU729" s="63">
        <f t="shared" si="73"/>
        <v>1800</v>
      </c>
      <c r="AV729" s="63">
        <f t="shared" si="70"/>
        <v>1800</v>
      </c>
      <c r="AW729" s="63">
        <v>0</v>
      </c>
      <c r="AX729" s="63">
        <f t="shared" si="74"/>
        <v>1800</v>
      </c>
      <c r="AY729" s="65">
        <v>21</v>
      </c>
    </row>
    <row r="730" spans="1:51">
      <c r="A730" s="4"/>
      <c r="B730" s="4"/>
      <c r="C730" s="5" t="s">
        <v>197</v>
      </c>
      <c r="D730" s="6">
        <v>724</v>
      </c>
      <c r="E730" s="19" t="s">
        <v>905</v>
      </c>
      <c r="F730" s="8" t="str">
        <f>VLOOKUP(E730,[1]需科室上报名单!$A:$B,2,0)</f>
        <v>7AM224</v>
      </c>
      <c r="G730" s="6" t="str">
        <f>VLOOKUP(F730,[3]需科室上报名单!$B:$I,8,0)</f>
        <v>规培研究生</v>
      </c>
      <c r="H730" s="8" t="str">
        <f>VLOOKUP(F730,[3]需科室上报名单!$B:$D,3,0)</f>
        <v>神经内科</v>
      </c>
      <c r="I730" s="8" t="str">
        <f>VLOOKUP(F730,[3]需科室上报名单!$B:$F,5,0)</f>
        <v>2021年</v>
      </c>
      <c r="J730" s="29"/>
      <c r="K730" s="6" t="s">
        <v>106</v>
      </c>
      <c r="L730" s="6">
        <v>0</v>
      </c>
      <c r="M730" s="6">
        <v>0</v>
      </c>
      <c r="N730" s="36">
        <v>0</v>
      </c>
      <c r="O730" s="6">
        <v>160</v>
      </c>
      <c r="P730" s="30">
        <v>0</v>
      </c>
      <c r="Q730" s="30">
        <v>4</v>
      </c>
      <c r="R730" s="30">
        <v>1</v>
      </c>
      <c r="S730" s="30">
        <v>0</v>
      </c>
      <c r="T730" s="30">
        <v>0</v>
      </c>
      <c r="U730" s="43">
        <v>100</v>
      </c>
      <c r="V730" s="44">
        <f>VLOOKUP(F730,[9]毕教同事分值收集!B:X,23,0)</f>
        <v>100</v>
      </c>
      <c r="W730" s="44">
        <v>10</v>
      </c>
      <c r="X730" s="44">
        <v>80</v>
      </c>
      <c r="Y730" s="44">
        <v>60</v>
      </c>
      <c r="Z730" s="44">
        <v>60</v>
      </c>
      <c r="AA730" s="53">
        <v>0</v>
      </c>
      <c r="AB730" s="54">
        <f>VLOOKUP(F730,[9]毕教同事分值收集!B:R,17,0)</f>
        <v>100</v>
      </c>
      <c r="AC730" s="54">
        <f>VLOOKUP(F730,[9]毕教同事分值收集!B:T,19,0)</f>
        <v>150</v>
      </c>
      <c r="AD730" s="54">
        <f>VLOOKUP(F730,[9]毕教同事分值收集!B:V,21,0)</f>
        <v>100</v>
      </c>
      <c r="AE730" s="54">
        <f>VLOOKUP(F730,[9]毕教同事分值收集!B:Q,16,0)</f>
        <v>20</v>
      </c>
      <c r="AF730" s="54">
        <f>VLOOKUP(F730,[9]毕教同事分值收集!B:P,15,0)</f>
        <v>40</v>
      </c>
      <c r="AG730" s="54">
        <f>VLOOKUP(F730,[6]毕教同事分值收集!$B:$M,12,0)</f>
        <v>-20</v>
      </c>
      <c r="AH730" s="54">
        <v>0</v>
      </c>
      <c r="AI730" s="54">
        <v>0</v>
      </c>
      <c r="AJ730" s="54">
        <v>0</v>
      </c>
      <c r="AK730" s="54">
        <v>0</v>
      </c>
      <c r="AL730" s="54">
        <v>0</v>
      </c>
      <c r="AM730" s="58">
        <f t="shared" si="68"/>
        <v>960</v>
      </c>
      <c r="AN730" s="54" t="str">
        <f>VLOOKUP(H730,'[2]最终 公布版'!$F:$AL,33,0)</f>
        <v>神经内科</v>
      </c>
      <c r="AO730" s="59">
        <f>SUMPRODUCT(($AN$4:$AN$1113=AN730)*($AM$4:$AM$1113&gt;AM730))+1</f>
        <v>5</v>
      </c>
      <c r="AP730" s="11">
        <f>COUNTIF(AN:AN,AN730)</f>
        <v>58</v>
      </c>
      <c r="AQ730" s="60">
        <f t="shared" si="71"/>
        <v>0.0862068965517241</v>
      </c>
      <c r="AR730" s="11">
        <f t="shared" si="72"/>
        <v>1.5</v>
      </c>
      <c r="AS730" s="61">
        <v>1200</v>
      </c>
      <c r="AT730" s="62">
        <f>VLOOKUP(F730,[9]毕教同事分值收集!B:Y,24,0)</f>
        <v>21</v>
      </c>
      <c r="AU730" s="63">
        <f t="shared" si="73"/>
        <v>1800</v>
      </c>
      <c r="AV730" s="63">
        <f t="shared" si="70"/>
        <v>1800</v>
      </c>
      <c r="AW730" s="63">
        <v>0</v>
      </c>
      <c r="AX730" s="63">
        <f t="shared" si="74"/>
        <v>1800</v>
      </c>
      <c r="AY730" s="65">
        <v>21</v>
      </c>
    </row>
    <row r="731" ht="16.5" spans="1:51">
      <c r="A731" s="4"/>
      <c r="B731" s="4"/>
      <c r="C731" s="5" t="s">
        <v>336</v>
      </c>
      <c r="D731" s="6">
        <v>726</v>
      </c>
      <c r="E731" s="106" t="s">
        <v>906</v>
      </c>
      <c r="F731" s="8" t="str">
        <f>VLOOKUP(E731,[1]需科室上报名单!$A:$B,2,0)</f>
        <v>7AK241</v>
      </c>
      <c r="G731" s="6" t="str">
        <f>VLOOKUP(F731,[3]需科室上报名单!$B:$I,8,0)</f>
        <v>规培研究生</v>
      </c>
      <c r="H731" s="8" t="str">
        <f>VLOOKUP(F731,[3]需科室上报名单!$B:$D,3,0)</f>
        <v>神经内科</v>
      </c>
      <c r="I731" s="8" t="str">
        <f>VLOOKUP(F731,[3]需科室上报名单!$B:$F,5,0)</f>
        <v>2020年</v>
      </c>
      <c r="J731" s="29"/>
      <c r="K731" s="6" t="s">
        <v>106</v>
      </c>
      <c r="L731" s="6">
        <v>0</v>
      </c>
      <c r="M731" s="6">
        <v>0</v>
      </c>
      <c r="N731" s="6">
        <v>0</v>
      </c>
      <c r="O731" s="6">
        <v>160</v>
      </c>
      <c r="P731" s="30">
        <v>0</v>
      </c>
      <c r="Q731" s="30">
        <v>2</v>
      </c>
      <c r="R731" s="30">
        <v>2</v>
      </c>
      <c r="S731" s="30">
        <v>0</v>
      </c>
      <c r="T731" s="30">
        <v>0</v>
      </c>
      <c r="U731" s="43">
        <v>80</v>
      </c>
      <c r="V731" s="131">
        <v>90.48</v>
      </c>
      <c r="W731" s="44">
        <v>10</v>
      </c>
      <c r="X731" s="44">
        <v>80</v>
      </c>
      <c r="Y731" s="44">
        <v>60</v>
      </c>
      <c r="Z731" s="44">
        <v>60</v>
      </c>
      <c r="AA731" s="53">
        <v>40</v>
      </c>
      <c r="AB731" s="54">
        <f>VLOOKUP(F731,[9]毕教同事分值收集!B:R,17,0)</f>
        <v>100</v>
      </c>
      <c r="AC731" s="54">
        <f>VLOOKUP(F731,[9]毕教同事分值收集!B:T,19,0)</f>
        <v>150</v>
      </c>
      <c r="AD731" s="54">
        <f>VLOOKUP(F731,[9]毕教同事分值收集!B:V,21,0)</f>
        <v>100</v>
      </c>
      <c r="AE731" s="54">
        <f>VLOOKUP(F731,[9]毕教同事分值收集!B:Q,16,0)</f>
        <v>0</v>
      </c>
      <c r="AF731" s="54">
        <f>VLOOKUP(F731,[9]毕教同事分值收集!B:P,15,0)</f>
        <v>20</v>
      </c>
      <c r="AG731" s="54">
        <f>VLOOKUP(F731,[6]毕教同事分值收集!$B:$M,12,0)</f>
        <v>0</v>
      </c>
      <c r="AH731" s="54">
        <v>0</v>
      </c>
      <c r="AI731" s="54">
        <v>0</v>
      </c>
      <c r="AJ731" s="54">
        <v>0</v>
      </c>
      <c r="AK731" s="54">
        <v>0</v>
      </c>
      <c r="AL731" s="54">
        <v>0</v>
      </c>
      <c r="AM731" s="58">
        <f t="shared" si="68"/>
        <v>950.48</v>
      </c>
      <c r="AN731" s="54" t="str">
        <f>VLOOKUP(H731,'[2]最终 公布版'!$F:$AL,33,0)</f>
        <v>神经内科</v>
      </c>
      <c r="AO731" s="59">
        <f>SUMPRODUCT(($AN$4:$AN$1113=AN731)*($AM$4:$AM$1113&gt;AM731))+1</f>
        <v>6</v>
      </c>
      <c r="AP731" s="11">
        <f>COUNTIF(AN:AN,AN731)</f>
        <v>58</v>
      </c>
      <c r="AQ731" s="60">
        <f t="shared" si="71"/>
        <v>0.103448275862069</v>
      </c>
      <c r="AR731" s="11">
        <f t="shared" si="72"/>
        <v>1.25</v>
      </c>
      <c r="AS731" s="61">
        <v>1200</v>
      </c>
      <c r="AT731" s="62">
        <f>VLOOKUP(F731,[9]毕教同事分值收集!B:Y,24,0)</f>
        <v>21</v>
      </c>
      <c r="AU731" s="63">
        <f t="shared" si="73"/>
        <v>1500</v>
      </c>
      <c r="AV731" s="63">
        <f t="shared" si="70"/>
        <v>1500</v>
      </c>
      <c r="AW731" s="63">
        <v>0</v>
      </c>
      <c r="AX731" s="63">
        <f t="shared" si="74"/>
        <v>1500</v>
      </c>
      <c r="AY731" s="65">
        <v>21</v>
      </c>
    </row>
    <row r="732" ht="16.5" spans="1:51">
      <c r="A732" s="4"/>
      <c r="B732" s="4"/>
      <c r="C732" s="5" t="s">
        <v>336</v>
      </c>
      <c r="D732" s="6">
        <v>727</v>
      </c>
      <c r="E732" s="106" t="s">
        <v>907</v>
      </c>
      <c r="F732" s="8" t="str">
        <f>VLOOKUP(E732,[1]需科室上报名单!$A:$B,2,0)</f>
        <v>7AK242</v>
      </c>
      <c r="G732" s="6" t="str">
        <f>VLOOKUP(F732,[3]需科室上报名单!$B:$I,8,0)</f>
        <v>规培研究生</v>
      </c>
      <c r="H732" s="8" t="str">
        <f>VLOOKUP(F732,[3]需科室上报名单!$B:$D,3,0)</f>
        <v>神经内科</v>
      </c>
      <c r="I732" s="8" t="str">
        <f>VLOOKUP(F732,[3]需科室上报名单!$B:$F,5,0)</f>
        <v>2020年</v>
      </c>
      <c r="J732" s="29"/>
      <c r="K732" s="6" t="s">
        <v>106</v>
      </c>
      <c r="L732" s="6">
        <v>0</v>
      </c>
      <c r="M732" s="6">
        <v>0</v>
      </c>
      <c r="N732" s="6">
        <v>0</v>
      </c>
      <c r="O732" s="6">
        <v>160</v>
      </c>
      <c r="P732" s="30">
        <v>0</v>
      </c>
      <c r="Q732" s="30">
        <v>3</v>
      </c>
      <c r="R732" s="30">
        <v>3</v>
      </c>
      <c r="S732" s="30">
        <v>0</v>
      </c>
      <c r="T732" s="30">
        <v>0</v>
      </c>
      <c r="U732" s="43">
        <v>120</v>
      </c>
      <c r="V732" s="131">
        <v>90.48</v>
      </c>
      <c r="W732" s="44">
        <v>10</v>
      </c>
      <c r="X732" s="44">
        <v>60</v>
      </c>
      <c r="Y732" s="44">
        <v>60</v>
      </c>
      <c r="Z732" s="44">
        <v>30</v>
      </c>
      <c r="AA732" s="53">
        <v>40</v>
      </c>
      <c r="AB732" s="54">
        <f>VLOOKUP(F732,[9]毕教同事分值收集!B:R,17,0)</f>
        <v>100</v>
      </c>
      <c r="AC732" s="54">
        <f>VLOOKUP(F732,[9]毕教同事分值收集!B:T,19,0)</f>
        <v>150</v>
      </c>
      <c r="AD732" s="54">
        <f>VLOOKUP(F732,[9]毕教同事分值收集!B:V,21,0)</f>
        <v>100</v>
      </c>
      <c r="AE732" s="54">
        <f>VLOOKUP(F732,[9]毕教同事分值收集!B:Q,16,0)</f>
        <v>0</v>
      </c>
      <c r="AF732" s="54">
        <f>VLOOKUP(F732,[9]毕教同事分值收集!B:P,15,0)</f>
        <v>0</v>
      </c>
      <c r="AG732" s="54">
        <f>VLOOKUP(F732,[6]毕教同事分值收集!$B:$M,12,0)</f>
        <v>-20</v>
      </c>
      <c r="AH732" s="54">
        <v>0</v>
      </c>
      <c r="AI732" s="54">
        <v>0</v>
      </c>
      <c r="AJ732" s="54">
        <v>0</v>
      </c>
      <c r="AK732" s="54">
        <v>0</v>
      </c>
      <c r="AL732" s="54">
        <v>0</v>
      </c>
      <c r="AM732" s="58">
        <f t="shared" si="68"/>
        <v>900.48</v>
      </c>
      <c r="AN732" s="54" t="str">
        <f>VLOOKUP(H732,'[2]最终 公布版'!$F:$AL,33,0)</f>
        <v>神经内科</v>
      </c>
      <c r="AO732" s="59">
        <f>SUMPRODUCT(($AN$4:$AN$1113=AN732)*($AM$4:$AM$1113&gt;AM732))+1</f>
        <v>7</v>
      </c>
      <c r="AP732" s="11">
        <f>COUNTIF(AN:AN,AN732)</f>
        <v>58</v>
      </c>
      <c r="AQ732" s="60">
        <f t="shared" si="71"/>
        <v>0.120689655172414</v>
      </c>
      <c r="AR732" s="11">
        <f t="shared" si="72"/>
        <v>1.25</v>
      </c>
      <c r="AS732" s="61">
        <v>1200</v>
      </c>
      <c r="AT732" s="62">
        <f>VLOOKUP(F732,[9]毕教同事分值收集!B:Y,24,0)</f>
        <v>21</v>
      </c>
      <c r="AU732" s="63">
        <f t="shared" si="73"/>
        <v>1500</v>
      </c>
      <c r="AV732" s="63">
        <f t="shared" si="70"/>
        <v>1500</v>
      </c>
      <c r="AW732" s="63">
        <v>0</v>
      </c>
      <c r="AX732" s="63">
        <f t="shared" si="74"/>
        <v>1500</v>
      </c>
      <c r="AY732" s="65">
        <v>21</v>
      </c>
    </row>
    <row r="733" spans="1:51">
      <c r="A733" s="4"/>
      <c r="B733" s="4"/>
      <c r="C733" s="5" t="s">
        <v>133</v>
      </c>
      <c r="D733" s="6">
        <v>728</v>
      </c>
      <c r="E733" s="6" t="s">
        <v>908</v>
      </c>
      <c r="F733" s="8" t="str">
        <f>VLOOKUP(E733,[1]需科室上报名单!$A:$B,2,0)</f>
        <v>7AM226</v>
      </c>
      <c r="G733" s="6" t="str">
        <f>VLOOKUP(F733,[3]需科室上报名单!$B:$I,8,0)</f>
        <v>规培研究生</v>
      </c>
      <c r="H733" s="6" t="s">
        <v>336</v>
      </c>
      <c r="I733" s="8" t="str">
        <f>VLOOKUP(F733,[3]需科室上报名单!$B:$F,5,0)</f>
        <v>2021年</v>
      </c>
      <c r="J733" s="29"/>
      <c r="K733" s="6" t="s">
        <v>106</v>
      </c>
      <c r="L733" s="6">
        <v>0</v>
      </c>
      <c r="M733" s="6">
        <v>0</v>
      </c>
      <c r="N733" s="6">
        <v>0</v>
      </c>
      <c r="O733" s="6">
        <v>120</v>
      </c>
      <c r="P733" s="30">
        <v>0</v>
      </c>
      <c r="Q733" s="30">
        <v>4</v>
      </c>
      <c r="R733" s="30">
        <v>3</v>
      </c>
      <c r="S733" s="30">
        <v>1</v>
      </c>
      <c r="T733" s="30">
        <v>0</v>
      </c>
      <c r="U733" s="43">
        <v>165</v>
      </c>
      <c r="V733" s="44">
        <f>VLOOKUP(F733,[9]毕教同事分值收集!B:X,23,0)</f>
        <v>100</v>
      </c>
      <c r="W733" s="44">
        <v>10</v>
      </c>
      <c r="X733" s="44">
        <v>20</v>
      </c>
      <c r="Y733" s="44">
        <v>60</v>
      </c>
      <c r="Z733" s="44">
        <v>60</v>
      </c>
      <c r="AA733" s="53">
        <v>0</v>
      </c>
      <c r="AB733" s="54">
        <f>VLOOKUP(F733,[9]毕教同事分值收集!B:R,17,0)</f>
        <v>100</v>
      </c>
      <c r="AC733" s="54">
        <f>VLOOKUP(F733,[9]毕教同事分值收集!B:T,19,0)</f>
        <v>150</v>
      </c>
      <c r="AD733" s="54">
        <f>VLOOKUP(F733,[9]毕教同事分值收集!B:V,21,0)</f>
        <v>100</v>
      </c>
      <c r="AE733" s="54">
        <f>VLOOKUP(F733,[9]毕教同事分值收集!B:Q,16,0)</f>
        <v>0</v>
      </c>
      <c r="AF733" s="54">
        <f>VLOOKUP(F733,[9]毕教同事分值收集!B:P,15,0)</f>
        <v>0</v>
      </c>
      <c r="AG733" s="54">
        <f>VLOOKUP(F733,[6]毕教同事分值收集!$B:$M,12,0)</f>
        <v>-20</v>
      </c>
      <c r="AH733" s="54">
        <v>0</v>
      </c>
      <c r="AI733" s="54">
        <v>0</v>
      </c>
      <c r="AJ733" s="54">
        <v>0</v>
      </c>
      <c r="AK733" s="54">
        <v>0</v>
      </c>
      <c r="AL733" s="54">
        <v>0</v>
      </c>
      <c r="AM733" s="58">
        <f t="shared" si="68"/>
        <v>865</v>
      </c>
      <c r="AN733" s="54" t="str">
        <f>VLOOKUP(H733,'[2]最终 公布版'!$F:$AL,33,0)</f>
        <v>神经内科</v>
      </c>
      <c r="AO733" s="59">
        <f>SUMPRODUCT(($AN$4:$AN$1113=AN733)*($AM$4:$AM$1113&gt;AM733))+1</f>
        <v>8</v>
      </c>
      <c r="AP733" s="11">
        <f>COUNTIF(AN:AN,AN733)</f>
        <v>58</v>
      </c>
      <c r="AQ733" s="60">
        <f t="shared" si="71"/>
        <v>0.137931034482759</v>
      </c>
      <c r="AR733" s="11">
        <f t="shared" si="72"/>
        <v>1.25</v>
      </c>
      <c r="AS733" s="61">
        <v>1200</v>
      </c>
      <c r="AT733" s="62">
        <f>VLOOKUP(F733,[9]毕教同事分值收集!B:Y,24,0)</f>
        <v>21</v>
      </c>
      <c r="AU733" s="63">
        <f t="shared" si="73"/>
        <v>1500</v>
      </c>
      <c r="AV733" s="63">
        <f t="shared" si="70"/>
        <v>1500</v>
      </c>
      <c r="AW733" s="63">
        <v>0</v>
      </c>
      <c r="AX733" s="63">
        <f t="shared" si="74"/>
        <v>1500</v>
      </c>
      <c r="AY733" s="65">
        <v>21</v>
      </c>
    </row>
    <row r="734" spans="1:51">
      <c r="A734" s="4"/>
      <c r="B734" s="4"/>
      <c r="C734" s="5" t="s">
        <v>364</v>
      </c>
      <c r="D734" s="6">
        <v>732</v>
      </c>
      <c r="E734" s="108" t="s">
        <v>909</v>
      </c>
      <c r="F734" s="8" t="str">
        <f>VLOOKUP(E734,[1]需科室上报名单!$A:$B,2,0)</f>
        <v>7AM222</v>
      </c>
      <c r="G734" s="6" t="str">
        <f>VLOOKUP(F734,[3]需科室上报名单!$B:$I,8,0)</f>
        <v>规培研究生</v>
      </c>
      <c r="H734" s="8" t="str">
        <f>VLOOKUP(F734,[3]需科室上报名单!$B:$D,3,0)</f>
        <v>神经内科</v>
      </c>
      <c r="I734" s="8" t="str">
        <f>VLOOKUP(F734,[3]需科室上报名单!$B:$F,5,0)</f>
        <v>2021年</v>
      </c>
      <c r="J734" s="31"/>
      <c r="K734" s="6" t="s">
        <v>106</v>
      </c>
      <c r="L734" s="6">
        <v>0</v>
      </c>
      <c r="M734" s="6">
        <v>0</v>
      </c>
      <c r="N734" s="36">
        <v>0</v>
      </c>
      <c r="O734" s="6">
        <v>160</v>
      </c>
      <c r="P734" s="30">
        <v>0</v>
      </c>
      <c r="Q734" s="30">
        <v>2</v>
      </c>
      <c r="R734" s="30">
        <v>1</v>
      </c>
      <c r="S734" s="30">
        <v>0</v>
      </c>
      <c r="T734" s="30">
        <v>0</v>
      </c>
      <c r="U734" s="43">
        <v>60</v>
      </c>
      <c r="V734" s="44">
        <f>VLOOKUP(F734,[9]毕教同事分值收集!B:X,23,0)</f>
        <v>100</v>
      </c>
      <c r="W734" s="44">
        <v>10</v>
      </c>
      <c r="X734" s="44">
        <v>40</v>
      </c>
      <c r="Y734" s="44">
        <v>60</v>
      </c>
      <c r="Z734" s="44">
        <v>60</v>
      </c>
      <c r="AA734" s="53">
        <v>0</v>
      </c>
      <c r="AB734" s="54">
        <f>VLOOKUP(F734,[9]毕教同事分值收集!B:R,17,0)</f>
        <v>100</v>
      </c>
      <c r="AC734" s="54">
        <f>VLOOKUP(F734,[9]毕教同事分值收集!B:T,19,0)</f>
        <v>150</v>
      </c>
      <c r="AD734" s="54">
        <f>VLOOKUP(F734,[9]毕教同事分值收集!B:V,21,0)</f>
        <v>100</v>
      </c>
      <c r="AE734" s="54">
        <f>VLOOKUP(F734,[9]毕教同事分值收集!B:Q,16,0)</f>
        <v>0</v>
      </c>
      <c r="AF734" s="54">
        <f>VLOOKUP(F734,[9]毕教同事分值收集!B:P,15,0)</f>
        <v>20</v>
      </c>
      <c r="AG734" s="54">
        <f>VLOOKUP(F734,[6]毕教同事分值收集!$B:$M,12,0)</f>
        <v>-20</v>
      </c>
      <c r="AH734" s="54">
        <v>0</v>
      </c>
      <c r="AI734" s="54">
        <v>0</v>
      </c>
      <c r="AJ734" s="54">
        <v>0</v>
      </c>
      <c r="AK734" s="54">
        <v>0</v>
      </c>
      <c r="AL734" s="54">
        <v>0</v>
      </c>
      <c r="AM734" s="58">
        <f t="shared" si="68"/>
        <v>840</v>
      </c>
      <c r="AN734" s="54" t="str">
        <f>VLOOKUP(H734,'[2]最终 公布版'!$F:$AL,33,0)</f>
        <v>神经内科</v>
      </c>
      <c r="AO734" s="59">
        <f>SUMPRODUCT(($AN$4:$AN$1113=AN734)*($AM$4:$AM$1113&gt;AM734))+1</f>
        <v>9</v>
      </c>
      <c r="AP734" s="11">
        <f>COUNTIF(AN:AN,AN734)</f>
        <v>58</v>
      </c>
      <c r="AQ734" s="60">
        <f t="shared" si="71"/>
        <v>0.155172413793103</v>
      </c>
      <c r="AR734" s="11">
        <f t="shared" si="72"/>
        <v>1.25</v>
      </c>
      <c r="AS734" s="61">
        <v>1200</v>
      </c>
      <c r="AT734" s="62">
        <f>VLOOKUP(F734,[9]毕教同事分值收集!B:Y,24,0)</f>
        <v>21</v>
      </c>
      <c r="AU734" s="63">
        <f t="shared" si="73"/>
        <v>1500</v>
      </c>
      <c r="AV734" s="63">
        <f t="shared" si="70"/>
        <v>1500</v>
      </c>
      <c r="AW734" s="63">
        <v>0</v>
      </c>
      <c r="AX734" s="63">
        <f t="shared" si="74"/>
        <v>1500</v>
      </c>
      <c r="AY734" s="65">
        <v>21</v>
      </c>
    </row>
    <row r="735" ht="16.5" spans="1:51">
      <c r="A735" s="4"/>
      <c r="B735" s="4"/>
      <c r="C735" s="5" t="s">
        <v>336</v>
      </c>
      <c r="D735" s="6">
        <v>733</v>
      </c>
      <c r="E735" s="106" t="s">
        <v>910</v>
      </c>
      <c r="F735" s="8" t="str">
        <f>VLOOKUP(E735,[1]需科室上报名单!$A:$B,2,0)</f>
        <v>7AM231</v>
      </c>
      <c r="G735" s="6" t="str">
        <f>VLOOKUP(F735,[3]需科室上报名单!$B:$I,8,0)</f>
        <v>规培研究生</v>
      </c>
      <c r="H735" s="8" t="str">
        <f>VLOOKUP(F735,[3]需科室上报名单!$B:$D,3,0)</f>
        <v>神经内科</v>
      </c>
      <c r="I735" s="8" t="str">
        <f>VLOOKUP(F735,[3]需科室上报名单!$B:$F,5,0)</f>
        <v>2021年</v>
      </c>
      <c r="J735" s="29"/>
      <c r="K735" s="6" t="s">
        <v>106</v>
      </c>
      <c r="L735" s="6">
        <v>0</v>
      </c>
      <c r="M735" s="6">
        <v>0</v>
      </c>
      <c r="N735" s="6">
        <v>0</v>
      </c>
      <c r="O735" s="6">
        <v>160</v>
      </c>
      <c r="P735" s="30">
        <v>0</v>
      </c>
      <c r="Q735" s="30">
        <v>2</v>
      </c>
      <c r="R735" s="30">
        <v>1.5</v>
      </c>
      <c r="S735" s="30">
        <v>0</v>
      </c>
      <c r="T735" s="30">
        <v>0</v>
      </c>
      <c r="U735" s="43">
        <v>70</v>
      </c>
      <c r="V735" s="44">
        <f>VLOOKUP(F735,[9]毕教同事分值收集!B:X,23,0)</f>
        <v>100</v>
      </c>
      <c r="W735" s="44">
        <v>10</v>
      </c>
      <c r="X735" s="44">
        <v>80</v>
      </c>
      <c r="Y735" s="44">
        <v>60</v>
      </c>
      <c r="Z735" s="44">
        <v>0</v>
      </c>
      <c r="AA735" s="53">
        <v>20</v>
      </c>
      <c r="AB735" s="54">
        <f>VLOOKUP(F735,[9]毕教同事分值收集!B:R,17,0)</f>
        <v>100</v>
      </c>
      <c r="AC735" s="54">
        <f>VLOOKUP(F735,[9]毕教同事分值收集!B:T,19,0)</f>
        <v>150</v>
      </c>
      <c r="AD735" s="54">
        <f>VLOOKUP(F735,[9]毕教同事分值收集!B:V,21,0)</f>
        <v>100</v>
      </c>
      <c r="AE735" s="54">
        <f>VLOOKUP(F735,[9]毕教同事分值收集!B:Q,16,0)</f>
        <v>0</v>
      </c>
      <c r="AF735" s="54">
        <f>VLOOKUP(F735,[9]毕教同事分值收集!B:P,15,0)</f>
        <v>0</v>
      </c>
      <c r="AG735" s="54">
        <f>VLOOKUP(F735,[6]毕教同事分值收集!$B:$M,12,0)</f>
        <v>-20</v>
      </c>
      <c r="AH735" s="54">
        <v>0</v>
      </c>
      <c r="AI735" s="54">
        <v>0</v>
      </c>
      <c r="AJ735" s="54">
        <v>0</v>
      </c>
      <c r="AK735" s="54">
        <v>0</v>
      </c>
      <c r="AL735" s="54">
        <v>0</v>
      </c>
      <c r="AM735" s="58">
        <f t="shared" si="68"/>
        <v>830</v>
      </c>
      <c r="AN735" s="54" t="str">
        <f>VLOOKUP(H735,'[2]最终 公布版'!$F:$AL,33,0)</f>
        <v>神经内科</v>
      </c>
      <c r="AO735" s="59">
        <f>SUMPRODUCT(($AN$4:$AN$1113=AN735)*($AM$4:$AM$1113&gt;AM735))+1</f>
        <v>10</v>
      </c>
      <c r="AP735" s="11">
        <f>COUNTIF(AN:AN,AN735)</f>
        <v>58</v>
      </c>
      <c r="AQ735" s="60">
        <f t="shared" si="71"/>
        <v>0.172413793103448</v>
      </c>
      <c r="AR735" s="11">
        <f t="shared" si="72"/>
        <v>1.25</v>
      </c>
      <c r="AS735" s="61">
        <v>1200</v>
      </c>
      <c r="AT735" s="62">
        <f>VLOOKUP(F735,[9]毕教同事分值收集!B:Y,24,0)</f>
        <v>21</v>
      </c>
      <c r="AU735" s="63">
        <f t="shared" si="73"/>
        <v>1500</v>
      </c>
      <c r="AV735" s="63">
        <f t="shared" si="70"/>
        <v>1500</v>
      </c>
      <c r="AW735" s="63">
        <v>0</v>
      </c>
      <c r="AX735" s="63">
        <f t="shared" si="74"/>
        <v>1500</v>
      </c>
      <c r="AY735" s="65">
        <v>21</v>
      </c>
    </row>
    <row r="736" spans="1:51">
      <c r="A736" s="4"/>
      <c r="B736" s="4"/>
      <c r="C736" s="5" t="s">
        <v>318</v>
      </c>
      <c r="D736" s="6">
        <v>731</v>
      </c>
      <c r="E736" s="19" t="s">
        <v>911</v>
      </c>
      <c r="F736" s="8" t="str">
        <f>VLOOKUP(E736,[1]需科室上报名单!$A:$B,2,0)</f>
        <v>7AM217</v>
      </c>
      <c r="G736" s="6" t="str">
        <f>VLOOKUP(F736,[3]需科室上报名单!$B:$I,8,0)</f>
        <v>规培研究生</v>
      </c>
      <c r="H736" s="8" t="str">
        <f>VLOOKUP(F736,[3]需科室上报名单!$B:$D,3,0)</f>
        <v>神经内科</v>
      </c>
      <c r="I736" s="8" t="str">
        <f>VLOOKUP(F736,[3]需科室上报名单!$B:$F,5,0)</f>
        <v>2021年</v>
      </c>
      <c r="J736" s="31"/>
      <c r="K736" s="6" t="s">
        <v>106</v>
      </c>
      <c r="L736" s="6">
        <v>0</v>
      </c>
      <c r="M736" s="6">
        <v>0</v>
      </c>
      <c r="N736" s="6">
        <v>0</v>
      </c>
      <c r="O736" s="6">
        <v>160</v>
      </c>
      <c r="P736" s="30">
        <v>0</v>
      </c>
      <c r="Q736" s="101">
        <v>3</v>
      </c>
      <c r="R736" s="101">
        <v>1</v>
      </c>
      <c r="S736" s="101">
        <v>0</v>
      </c>
      <c r="T736" s="101">
        <v>0</v>
      </c>
      <c r="U736" s="43">
        <v>80</v>
      </c>
      <c r="V736" s="44">
        <f>VLOOKUP(F736,[9]毕教同事分值收集!B:X,23,0)</f>
        <v>100</v>
      </c>
      <c r="W736" s="44">
        <v>10</v>
      </c>
      <c r="X736" s="44">
        <v>40</v>
      </c>
      <c r="Y736" s="44">
        <v>60</v>
      </c>
      <c r="Z736" s="44">
        <v>60</v>
      </c>
      <c r="AA736" s="44">
        <v>0</v>
      </c>
      <c r="AB736" s="54">
        <f>VLOOKUP(F736,[9]毕教同事分值收集!B:R,17,0)</f>
        <v>100</v>
      </c>
      <c r="AC736" s="54">
        <f>VLOOKUP(F736,[9]毕教同事分值收集!B:T,19,0)</f>
        <v>150</v>
      </c>
      <c r="AD736" s="54">
        <f>VLOOKUP(F736,[9]毕教同事分值收集!B:V,21,0)</f>
        <v>100</v>
      </c>
      <c r="AE736" s="54">
        <f>VLOOKUP(F736,[9]毕教同事分值收集!B:Q,16,0)</f>
        <v>0</v>
      </c>
      <c r="AF736" s="54">
        <f>VLOOKUP(F736,[9]毕教同事分值收集!B:P,15,0)</f>
        <v>0</v>
      </c>
      <c r="AG736" s="54">
        <f>VLOOKUP(F736,[6]毕教同事分值收集!$B:$M,12,0)</f>
        <v>-40</v>
      </c>
      <c r="AH736" s="54">
        <v>0</v>
      </c>
      <c r="AI736" s="54">
        <v>0</v>
      </c>
      <c r="AJ736" s="54">
        <v>0</v>
      </c>
      <c r="AK736" s="54">
        <v>0</v>
      </c>
      <c r="AL736" s="54">
        <v>0</v>
      </c>
      <c r="AM736" s="58">
        <f t="shared" si="68"/>
        <v>820</v>
      </c>
      <c r="AN736" s="54" t="str">
        <f>VLOOKUP(H736,'[2]最终 公布版'!$F:$AL,33,0)</f>
        <v>神经内科</v>
      </c>
      <c r="AO736" s="59">
        <f>SUMPRODUCT(($AN$4:$AN$1113=AN736)*($AM$4:$AM$1113&gt;AM736))+1</f>
        <v>11</v>
      </c>
      <c r="AP736" s="11">
        <f>COUNTIF(AN:AN,AN736)</f>
        <v>58</v>
      </c>
      <c r="AQ736" s="60">
        <f t="shared" si="71"/>
        <v>0.189655172413793</v>
      </c>
      <c r="AR736" s="11">
        <f t="shared" si="72"/>
        <v>1.25</v>
      </c>
      <c r="AS736" s="61">
        <v>1200</v>
      </c>
      <c r="AT736" s="62">
        <f>VLOOKUP(F736,[9]毕教同事分值收集!B:Y,24,0)</f>
        <v>21</v>
      </c>
      <c r="AU736" s="63">
        <f t="shared" si="73"/>
        <v>1500</v>
      </c>
      <c r="AV736" s="63">
        <f t="shared" si="70"/>
        <v>1500</v>
      </c>
      <c r="AW736" s="63">
        <v>0</v>
      </c>
      <c r="AX736" s="63">
        <f t="shared" si="74"/>
        <v>1500</v>
      </c>
      <c r="AY736" s="65">
        <v>21</v>
      </c>
    </row>
    <row r="737" ht="16.5" spans="1:51">
      <c r="A737" s="4"/>
      <c r="B737" s="4"/>
      <c r="C737" s="5" t="s">
        <v>336</v>
      </c>
      <c r="D737" s="6">
        <v>735</v>
      </c>
      <c r="E737" s="106" t="s">
        <v>912</v>
      </c>
      <c r="F737" s="8" t="str">
        <f>VLOOKUP(E737,[1]需科室上报名单!$A:$B,2,0)</f>
        <v>7AM230</v>
      </c>
      <c r="G737" s="6" t="str">
        <f>VLOOKUP(F737,[3]需科室上报名单!$B:$I,8,0)</f>
        <v>规培研究生</v>
      </c>
      <c r="H737" s="8" t="str">
        <f>VLOOKUP(F737,[3]需科室上报名单!$B:$D,3,0)</f>
        <v>神经内科</v>
      </c>
      <c r="I737" s="8" t="str">
        <f>VLOOKUP(F737,[3]需科室上报名单!$B:$F,5,0)</f>
        <v>2021年</v>
      </c>
      <c r="J737" s="124"/>
      <c r="K737" s="6" t="s">
        <v>106</v>
      </c>
      <c r="L737" s="6">
        <v>0</v>
      </c>
      <c r="M737" s="6">
        <v>0</v>
      </c>
      <c r="N737" s="54">
        <v>0</v>
      </c>
      <c r="O737" s="6">
        <v>160</v>
      </c>
      <c r="P737" s="45">
        <v>0</v>
      </c>
      <c r="Q737" s="45">
        <v>2</v>
      </c>
      <c r="R737" s="45">
        <v>1</v>
      </c>
      <c r="S737" s="30">
        <v>0.5</v>
      </c>
      <c r="T737" s="30">
        <v>0</v>
      </c>
      <c r="U737" s="43">
        <v>72.5</v>
      </c>
      <c r="V737" s="44">
        <f>VLOOKUP(F737,[9]毕教同事分值收集!B:X,23,0)</f>
        <v>100</v>
      </c>
      <c r="W737" s="44">
        <v>10</v>
      </c>
      <c r="X737" s="44">
        <v>80</v>
      </c>
      <c r="Y737" s="44">
        <v>60</v>
      </c>
      <c r="Z737" s="44">
        <v>0</v>
      </c>
      <c r="AA737" s="53">
        <v>0</v>
      </c>
      <c r="AB737" s="54">
        <f>VLOOKUP(F737,[9]毕教同事分值收集!B:R,17,0)</f>
        <v>100</v>
      </c>
      <c r="AC737" s="54">
        <f>VLOOKUP(F737,[9]毕教同事分值收集!B:T,19,0)</f>
        <v>150</v>
      </c>
      <c r="AD737" s="54">
        <f>VLOOKUP(F737,[9]毕教同事分值收集!B:V,21,0)</f>
        <v>100</v>
      </c>
      <c r="AE737" s="54">
        <f>VLOOKUP(F737,[9]毕教同事分值收集!B:Q,16,0)</f>
        <v>0</v>
      </c>
      <c r="AF737" s="54">
        <f>VLOOKUP(F737,[9]毕教同事分值收集!B:P,15,0)</f>
        <v>0</v>
      </c>
      <c r="AG737" s="54">
        <f>VLOOKUP(F737,[6]毕教同事分值收集!$B:$M,12,0)</f>
        <v>-20</v>
      </c>
      <c r="AH737" s="54">
        <v>0</v>
      </c>
      <c r="AI737" s="54">
        <v>0</v>
      </c>
      <c r="AJ737" s="54">
        <v>0</v>
      </c>
      <c r="AK737" s="54">
        <v>0</v>
      </c>
      <c r="AL737" s="54">
        <v>0</v>
      </c>
      <c r="AM737" s="58">
        <f t="shared" si="68"/>
        <v>812.5</v>
      </c>
      <c r="AN737" s="54" t="str">
        <f>VLOOKUP(H737,'[2]最终 公布版'!$F:$AL,33,0)</f>
        <v>神经内科</v>
      </c>
      <c r="AO737" s="59">
        <f>SUMPRODUCT(($AN$4:$AN$1113=AN737)*($AM$4:$AM$1113&gt;AM737))+1</f>
        <v>12</v>
      </c>
      <c r="AP737" s="11">
        <f>COUNTIF(AN:AN,AN737)</f>
        <v>58</v>
      </c>
      <c r="AQ737" s="60">
        <f t="shared" si="71"/>
        <v>0.206896551724138</v>
      </c>
      <c r="AR737" s="11">
        <f t="shared" si="72"/>
        <v>1.25</v>
      </c>
      <c r="AS737" s="61">
        <v>1200</v>
      </c>
      <c r="AT737" s="62">
        <f>VLOOKUP(F737,[9]毕教同事分值收集!B:Y,24,0)</f>
        <v>21</v>
      </c>
      <c r="AU737" s="63">
        <f t="shared" si="73"/>
        <v>1500</v>
      </c>
      <c r="AV737" s="63">
        <f t="shared" si="70"/>
        <v>1500</v>
      </c>
      <c r="AW737" s="63">
        <v>0</v>
      </c>
      <c r="AX737" s="63">
        <f t="shared" si="74"/>
        <v>1500</v>
      </c>
      <c r="AY737" s="65">
        <v>21</v>
      </c>
    </row>
    <row r="738" ht="16.5" spans="1:51">
      <c r="A738" s="4"/>
      <c r="B738" s="4"/>
      <c r="C738" s="5" t="s">
        <v>336</v>
      </c>
      <c r="D738" s="6">
        <v>729</v>
      </c>
      <c r="E738" s="106" t="s">
        <v>913</v>
      </c>
      <c r="F738" s="8" t="str">
        <f>VLOOKUP(E738,[1]需科室上报名单!$A:$B,2,0)</f>
        <v>7AM218</v>
      </c>
      <c r="G738" s="6" t="str">
        <f>VLOOKUP(F738,[3]需科室上报名单!$B:$I,8,0)</f>
        <v>规培研究生</v>
      </c>
      <c r="H738" s="8" t="str">
        <f>VLOOKUP(F738,[3]需科室上报名单!$B:$D,3,0)</f>
        <v>神经内科</v>
      </c>
      <c r="I738" s="8" t="str">
        <f>VLOOKUP(F738,[3]需科室上报名单!$B:$F,5,0)</f>
        <v>2021年</v>
      </c>
      <c r="J738" s="29"/>
      <c r="K738" s="6" t="s">
        <v>106</v>
      </c>
      <c r="L738" s="6">
        <v>0</v>
      </c>
      <c r="M738" s="6">
        <v>0</v>
      </c>
      <c r="N738" s="6">
        <v>0</v>
      </c>
      <c r="O738" s="6">
        <v>160</v>
      </c>
      <c r="P738" s="30">
        <v>0</v>
      </c>
      <c r="Q738" s="30">
        <v>2</v>
      </c>
      <c r="R738" s="30">
        <v>1.5</v>
      </c>
      <c r="S738" s="30">
        <v>0</v>
      </c>
      <c r="T738" s="30">
        <v>0</v>
      </c>
      <c r="U738" s="43">
        <v>70</v>
      </c>
      <c r="V738" s="44">
        <f>VLOOKUP(F738,[9]毕教同事分值收集!B:X,23,0)</f>
        <v>100</v>
      </c>
      <c r="W738" s="44">
        <v>10</v>
      </c>
      <c r="X738" s="44">
        <v>80</v>
      </c>
      <c r="Y738" s="44">
        <v>30</v>
      </c>
      <c r="Z738" s="44">
        <v>30</v>
      </c>
      <c r="AA738" s="53">
        <v>40</v>
      </c>
      <c r="AB738" s="54">
        <f>VLOOKUP(F738,[9]毕教同事分值收集!B:R,17,0)</f>
        <v>100</v>
      </c>
      <c r="AC738" s="54">
        <f>VLOOKUP(F738,[9]毕教同事分值收集!B:T,19,0)</f>
        <v>150</v>
      </c>
      <c r="AD738" s="54">
        <f>VLOOKUP(F738,[9]毕教同事分值收集!B:V,21,0)</f>
        <v>100</v>
      </c>
      <c r="AE738" s="54">
        <f>VLOOKUP(F738,[9]毕教同事分值收集!B:Q,16,0)</f>
        <v>0</v>
      </c>
      <c r="AF738" s="54">
        <f>VLOOKUP(F738,[9]毕教同事分值收集!B:P,15,0)</f>
        <v>0</v>
      </c>
      <c r="AG738" s="54">
        <f>VLOOKUP(F738,[6]毕教同事分值收集!$B:$M,12,0)</f>
        <v>-60</v>
      </c>
      <c r="AH738" s="54">
        <v>0</v>
      </c>
      <c r="AI738" s="54">
        <v>0</v>
      </c>
      <c r="AJ738" s="54">
        <v>0</v>
      </c>
      <c r="AK738" s="54">
        <v>0</v>
      </c>
      <c r="AL738" s="54">
        <v>0</v>
      </c>
      <c r="AM738" s="58">
        <f t="shared" si="68"/>
        <v>810</v>
      </c>
      <c r="AN738" s="54" t="str">
        <f>VLOOKUP(H738,'[2]最终 公布版'!$F:$AL,33,0)</f>
        <v>神经内科</v>
      </c>
      <c r="AO738" s="59">
        <f>SUMPRODUCT(($AN$4:$AN$1113=AN738)*($AM$4:$AM$1113&gt;AM738))+1</f>
        <v>13</v>
      </c>
      <c r="AP738" s="11">
        <f>COUNTIF(AN:AN,AN738)</f>
        <v>58</v>
      </c>
      <c r="AQ738" s="60">
        <f t="shared" si="71"/>
        <v>0.224137931034483</v>
      </c>
      <c r="AR738" s="11">
        <f t="shared" si="72"/>
        <v>1.25</v>
      </c>
      <c r="AS738" s="61">
        <v>1200</v>
      </c>
      <c r="AT738" s="62">
        <f>VLOOKUP(F738,[9]毕教同事分值收集!B:Y,24,0)</f>
        <v>21</v>
      </c>
      <c r="AU738" s="63">
        <f t="shared" si="73"/>
        <v>1500</v>
      </c>
      <c r="AV738" s="63">
        <f t="shared" si="70"/>
        <v>1500</v>
      </c>
      <c r="AW738" s="63">
        <v>0</v>
      </c>
      <c r="AX738" s="63">
        <f t="shared" si="74"/>
        <v>1500</v>
      </c>
      <c r="AY738" s="65">
        <v>21</v>
      </c>
    </row>
    <row r="739" spans="1:51">
      <c r="A739" s="4"/>
      <c r="B739" s="4"/>
      <c r="C739" s="5" t="s">
        <v>157</v>
      </c>
      <c r="D739" s="6">
        <v>730</v>
      </c>
      <c r="E739" s="20" t="s">
        <v>914</v>
      </c>
      <c r="F739" s="8" t="str">
        <f>VLOOKUP(E739,[1]需科室上报名单!$A:$B,2,0)</f>
        <v>7AM214</v>
      </c>
      <c r="G739" s="6" t="str">
        <f>VLOOKUP(F739,[3]需科室上报名单!$B:$I,8,0)</f>
        <v>规培研究生</v>
      </c>
      <c r="H739" s="20" t="s">
        <v>336</v>
      </c>
      <c r="I739" s="8" t="str">
        <f>VLOOKUP(F739,[3]需科室上报名单!$B:$F,5,0)</f>
        <v>2021年</v>
      </c>
      <c r="J739" s="35"/>
      <c r="K739" s="6" t="s">
        <v>106</v>
      </c>
      <c r="L739" s="6">
        <v>0</v>
      </c>
      <c r="M739" s="6">
        <v>0</v>
      </c>
      <c r="N739" s="6">
        <v>0</v>
      </c>
      <c r="O739" s="6">
        <v>160</v>
      </c>
      <c r="P739" s="30">
        <v>0</v>
      </c>
      <c r="Q739" s="48">
        <v>2</v>
      </c>
      <c r="R739" s="48">
        <v>2</v>
      </c>
      <c r="S739" s="30">
        <v>0</v>
      </c>
      <c r="T739" s="30">
        <v>0</v>
      </c>
      <c r="U739" s="43">
        <v>80</v>
      </c>
      <c r="V739" s="44">
        <f>VLOOKUP(F739,[9]毕教同事分值收集!B:X,23,0)</f>
        <v>100</v>
      </c>
      <c r="W739" s="49">
        <v>0</v>
      </c>
      <c r="X739" s="49">
        <v>20</v>
      </c>
      <c r="Y739" s="49">
        <v>60</v>
      </c>
      <c r="Z739" s="49">
        <v>60</v>
      </c>
      <c r="AA739" s="53">
        <v>0</v>
      </c>
      <c r="AB739" s="54">
        <f>VLOOKUP(F739,[9]毕教同事分值收集!B:R,17,0)</f>
        <v>100</v>
      </c>
      <c r="AC739" s="54">
        <f>VLOOKUP(F739,[9]毕教同事分值收集!B:T,19,0)</f>
        <v>150</v>
      </c>
      <c r="AD739" s="54">
        <f>VLOOKUP(F739,[9]毕教同事分值收集!B:V,21,0)</f>
        <v>100</v>
      </c>
      <c r="AE739" s="54">
        <f>VLOOKUP(F739,[9]毕教同事分值收集!B:Q,16,0)</f>
        <v>0</v>
      </c>
      <c r="AF739" s="54">
        <f>VLOOKUP(F739,[9]毕教同事分值收集!B:P,15,0)</f>
        <v>40</v>
      </c>
      <c r="AG739" s="54">
        <f>VLOOKUP(F739,[6]毕教同事分值收集!$B:$M,12,0)</f>
        <v>-60</v>
      </c>
      <c r="AH739" s="54">
        <v>0</v>
      </c>
      <c r="AI739" s="54">
        <v>0</v>
      </c>
      <c r="AJ739" s="54">
        <v>0</v>
      </c>
      <c r="AK739" s="54">
        <v>0</v>
      </c>
      <c r="AL739" s="54">
        <v>0</v>
      </c>
      <c r="AM739" s="58">
        <f t="shared" si="68"/>
        <v>810</v>
      </c>
      <c r="AN739" s="54" t="str">
        <f>VLOOKUP(H739,'[2]最终 公布版'!$F:$AL,33,0)</f>
        <v>神经内科</v>
      </c>
      <c r="AO739" s="59">
        <f>SUMPRODUCT(($AN$4:$AN$1113=AN739)*($AM$4:$AM$1113&gt;AM739))+1</f>
        <v>13</v>
      </c>
      <c r="AP739" s="11">
        <f>COUNTIF(AN:AN,AN739)</f>
        <v>58</v>
      </c>
      <c r="AQ739" s="60">
        <f t="shared" si="71"/>
        <v>0.224137931034483</v>
      </c>
      <c r="AR739" s="11">
        <f t="shared" si="72"/>
        <v>1.25</v>
      </c>
      <c r="AS739" s="61">
        <v>1200</v>
      </c>
      <c r="AT739" s="62">
        <f>VLOOKUP(F739,[9]毕教同事分值收集!B:Y,24,0)</f>
        <v>21</v>
      </c>
      <c r="AU739" s="63">
        <f t="shared" si="73"/>
        <v>1500</v>
      </c>
      <c r="AV739" s="63">
        <f t="shared" si="70"/>
        <v>1500</v>
      </c>
      <c r="AW739" s="63">
        <v>0</v>
      </c>
      <c r="AX739" s="63">
        <f t="shared" si="74"/>
        <v>1500</v>
      </c>
      <c r="AY739" s="65">
        <v>21</v>
      </c>
    </row>
    <row r="740" spans="1:51">
      <c r="A740" s="4"/>
      <c r="B740" s="4"/>
      <c r="C740" s="5" t="s">
        <v>318</v>
      </c>
      <c r="D740" s="6">
        <v>734</v>
      </c>
      <c r="E740" s="15" t="s">
        <v>915</v>
      </c>
      <c r="F740" s="8" t="str">
        <f>VLOOKUP(E740,[1]需科室上报名单!$A:$B,2,0)</f>
        <v>7AK017</v>
      </c>
      <c r="G740" s="6" t="str">
        <f>VLOOKUP(F740,[3]需科室上报名单!$B:$I,8,0)</f>
        <v>规培研究生</v>
      </c>
      <c r="H740" s="8" t="str">
        <f>VLOOKUP(F740,[3]需科室上报名单!$B:$D,3,0)</f>
        <v>神经内科</v>
      </c>
      <c r="I740" s="8" t="str">
        <f>VLOOKUP(F740,[3]需科室上报名单!$B:$F,5,0)</f>
        <v>2020年</v>
      </c>
      <c r="J740" s="31"/>
      <c r="K740" s="6" t="s">
        <v>106</v>
      </c>
      <c r="L740" s="6">
        <v>0</v>
      </c>
      <c r="M740" s="6">
        <v>0</v>
      </c>
      <c r="N740" s="6">
        <v>0</v>
      </c>
      <c r="O740" s="6">
        <v>160</v>
      </c>
      <c r="P740" s="30">
        <v>0</v>
      </c>
      <c r="Q740" s="101">
        <v>4</v>
      </c>
      <c r="R740" s="101">
        <v>1</v>
      </c>
      <c r="S740" s="101">
        <v>0</v>
      </c>
      <c r="T740" s="101">
        <v>0</v>
      </c>
      <c r="U740" s="43">
        <v>100</v>
      </c>
      <c r="V740" s="44">
        <f>VLOOKUP(F740,[9]毕教同事分值收集!B:X,23,0)</f>
        <v>100</v>
      </c>
      <c r="W740" s="44">
        <v>10</v>
      </c>
      <c r="X740" s="44">
        <v>20</v>
      </c>
      <c r="Y740" s="44">
        <v>60</v>
      </c>
      <c r="Z740" s="44">
        <v>30</v>
      </c>
      <c r="AA740" s="44">
        <v>20</v>
      </c>
      <c r="AB740" s="54">
        <f>VLOOKUP(F740,[9]毕教同事分值收集!B:R,17,0)</f>
        <v>100</v>
      </c>
      <c r="AC740" s="54">
        <f>VLOOKUP(F740,[9]毕教同事分值收集!B:T,19,0)</f>
        <v>150</v>
      </c>
      <c r="AD740" s="54">
        <f>VLOOKUP(F740,[9]毕教同事分值收集!B:V,21,0)</f>
        <v>100</v>
      </c>
      <c r="AE740" s="54">
        <f>VLOOKUP(F740,[9]毕教同事分值收集!B:Q,16,0)</f>
        <v>0</v>
      </c>
      <c r="AF740" s="54">
        <f>VLOOKUP(F740,[9]毕教同事分值收集!B:P,15,0)</f>
        <v>0</v>
      </c>
      <c r="AG740" s="54">
        <f>VLOOKUP(F740,[6]毕教同事分值收集!$B:$M,12,0)</f>
        <v>-40</v>
      </c>
      <c r="AH740" s="54">
        <v>0</v>
      </c>
      <c r="AI740" s="54">
        <v>0</v>
      </c>
      <c r="AJ740" s="54">
        <v>0</v>
      </c>
      <c r="AK740" s="54">
        <v>0</v>
      </c>
      <c r="AL740" s="54">
        <v>0</v>
      </c>
      <c r="AM740" s="58">
        <f t="shared" si="68"/>
        <v>810</v>
      </c>
      <c r="AN740" s="54" t="str">
        <f>VLOOKUP(H740,'[2]最终 公布版'!$F:$AL,33,0)</f>
        <v>神经内科</v>
      </c>
      <c r="AO740" s="59">
        <f>SUMPRODUCT(($AN$4:$AN$1113=AN740)*($AM$4:$AM$1113&gt;AM740))+1</f>
        <v>13</v>
      </c>
      <c r="AP740" s="11">
        <f>COUNTIF(AN:AN,AN740)</f>
        <v>58</v>
      </c>
      <c r="AQ740" s="60">
        <f t="shared" si="71"/>
        <v>0.224137931034483</v>
      </c>
      <c r="AR740" s="11">
        <f t="shared" si="72"/>
        <v>1.25</v>
      </c>
      <c r="AS740" s="61">
        <v>1200</v>
      </c>
      <c r="AT740" s="62">
        <f>VLOOKUP(F740,[9]毕教同事分值收集!B:Y,24,0)</f>
        <v>21</v>
      </c>
      <c r="AU740" s="63">
        <f t="shared" si="73"/>
        <v>1500</v>
      </c>
      <c r="AV740" s="63">
        <f t="shared" si="70"/>
        <v>1500</v>
      </c>
      <c r="AW740" s="63">
        <v>0</v>
      </c>
      <c r="AX740" s="63">
        <f t="shared" si="74"/>
        <v>1500</v>
      </c>
      <c r="AY740" s="65">
        <v>21</v>
      </c>
    </row>
    <row r="741" spans="1:51">
      <c r="A741" s="4"/>
      <c r="B741" s="4"/>
      <c r="C741" s="5" t="s">
        <v>120</v>
      </c>
      <c r="D741" s="6">
        <v>736</v>
      </c>
      <c r="E741" s="15" t="s">
        <v>916</v>
      </c>
      <c r="F741" s="8" t="str">
        <f>VLOOKUP(E741,[1]需科室上报名单!$A:$B,2,0)</f>
        <v>7AK253</v>
      </c>
      <c r="G741" s="6" t="str">
        <f>VLOOKUP(F741,[3]需科室上报名单!$B:$I,8,0)</f>
        <v>规培研究生</v>
      </c>
      <c r="H741" s="8" t="str">
        <f>VLOOKUP(F741,[3]需科室上报名单!$B:$D,3,0)</f>
        <v>神经内科</v>
      </c>
      <c r="I741" s="8" t="str">
        <f>VLOOKUP(F741,[3]需科室上报名单!$B:$F,5,0)</f>
        <v>2020年</v>
      </c>
      <c r="J741" s="31"/>
      <c r="K741" s="6" t="s">
        <v>106</v>
      </c>
      <c r="L741" s="6">
        <v>0</v>
      </c>
      <c r="M741" s="6">
        <v>0</v>
      </c>
      <c r="N741" s="6">
        <v>0</v>
      </c>
      <c r="O741" s="6">
        <v>160</v>
      </c>
      <c r="P741" s="30">
        <v>0</v>
      </c>
      <c r="Q741" s="45">
        <v>1</v>
      </c>
      <c r="R741" s="45">
        <v>0</v>
      </c>
      <c r="S741" s="45">
        <v>0</v>
      </c>
      <c r="T741" s="45">
        <v>0</v>
      </c>
      <c r="U741" s="43">
        <v>20</v>
      </c>
      <c r="V741" s="44">
        <f>VLOOKUP(F741,[9]毕教同事分值收集!B:X,23,0)</f>
        <v>100</v>
      </c>
      <c r="W741" s="44">
        <v>10</v>
      </c>
      <c r="X741" s="44">
        <v>40</v>
      </c>
      <c r="Y741" s="44">
        <v>90</v>
      </c>
      <c r="Z741" s="44">
        <v>60</v>
      </c>
      <c r="AA741" s="53">
        <v>0</v>
      </c>
      <c r="AB741" s="54">
        <f>VLOOKUP(F741,[9]毕教同事分值收集!B:R,17,0)</f>
        <v>100</v>
      </c>
      <c r="AC741" s="54">
        <f>VLOOKUP(F741,[9]毕教同事分值收集!B:T,19,0)</f>
        <v>150</v>
      </c>
      <c r="AD741" s="54">
        <f>VLOOKUP(F741,[9]毕教同事分值收集!B:V,21,0)</f>
        <v>100</v>
      </c>
      <c r="AE741" s="54">
        <f>VLOOKUP(F741,[9]毕教同事分值收集!B:Q,16,0)</f>
        <v>0</v>
      </c>
      <c r="AF741" s="54">
        <f>VLOOKUP(F741,[9]毕教同事分值收集!B:P,15,0)</f>
        <v>0</v>
      </c>
      <c r="AG741" s="54">
        <f>VLOOKUP(F741,[6]毕教同事分值收集!$B:$M,12,0)</f>
        <v>-20</v>
      </c>
      <c r="AH741" s="54">
        <v>0</v>
      </c>
      <c r="AI741" s="54">
        <v>0</v>
      </c>
      <c r="AJ741" s="54">
        <v>0</v>
      </c>
      <c r="AK741" s="54">
        <v>0</v>
      </c>
      <c r="AL741" s="54">
        <v>0</v>
      </c>
      <c r="AM741" s="58">
        <f t="shared" si="68"/>
        <v>810</v>
      </c>
      <c r="AN741" s="54" t="str">
        <f>VLOOKUP(H741,'[2]最终 公布版'!$F:$AL,33,0)</f>
        <v>神经内科</v>
      </c>
      <c r="AO741" s="59">
        <f>SUMPRODUCT(($AN$4:$AN$1113=AN741)*($AM$4:$AM$1113&gt;AM741))+1</f>
        <v>13</v>
      </c>
      <c r="AP741" s="11">
        <f>COUNTIF(AN:AN,AN741)</f>
        <v>58</v>
      </c>
      <c r="AQ741" s="60">
        <f t="shared" si="71"/>
        <v>0.224137931034483</v>
      </c>
      <c r="AR741" s="11">
        <f t="shared" si="72"/>
        <v>1.25</v>
      </c>
      <c r="AS741" s="61">
        <v>1200</v>
      </c>
      <c r="AT741" s="62">
        <f>VLOOKUP(F741,[9]毕教同事分值收集!B:Y,24,0)</f>
        <v>21</v>
      </c>
      <c r="AU741" s="63">
        <f t="shared" si="73"/>
        <v>1500</v>
      </c>
      <c r="AV741" s="63">
        <f t="shared" si="70"/>
        <v>1500</v>
      </c>
      <c r="AW741" s="63">
        <v>0</v>
      </c>
      <c r="AX741" s="63">
        <f t="shared" si="74"/>
        <v>1500</v>
      </c>
      <c r="AY741" s="65">
        <v>21</v>
      </c>
    </row>
    <row r="742" ht="16.5" spans="1:51">
      <c r="A742" s="4"/>
      <c r="B742" s="4"/>
      <c r="C742" s="5" t="s">
        <v>336</v>
      </c>
      <c r="D742" s="6">
        <v>741</v>
      </c>
      <c r="E742" s="106" t="s">
        <v>917</v>
      </c>
      <c r="F742" s="8" t="str">
        <f>VLOOKUP(E742,[1]需科室上报名单!$A:$B,2,0)</f>
        <v>7AK246</v>
      </c>
      <c r="G742" s="6" t="str">
        <f>VLOOKUP(F742,[3]需科室上报名单!$B:$I,8,0)</f>
        <v>规培研究生</v>
      </c>
      <c r="H742" s="8" t="str">
        <f>VLOOKUP(F742,[3]需科室上报名单!$B:$D,3,0)</f>
        <v>神经内科</v>
      </c>
      <c r="I742" s="8" t="str">
        <f>VLOOKUP(F742,[3]需科室上报名单!$B:$F,5,0)</f>
        <v>2020年</v>
      </c>
      <c r="J742" s="29"/>
      <c r="K742" s="6" t="s">
        <v>106</v>
      </c>
      <c r="L742" s="6">
        <v>0</v>
      </c>
      <c r="M742" s="6">
        <v>0</v>
      </c>
      <c r="N742" s="6">
        <v>0</v>
      </c>
      <c r="O742" s="6">
        <v>160</v>
      </c>
      <c r="P742" s="30">
        <v>0</v>
      </c>
      <c r="Q742" s="30">
        <v>2</v>
      </c>
      <c r="R742" s="30">
        <v>0</v>
      </c>
      <c r="S742" s="30">
        <v>0</v>
      </c>
      <c r="T742" s="30">
        <v>0</v>
      </c>
      <c r="U742" s="43">
        <v>40</v>
      </c>
      <c r="V742" s="131">
        <v>90.48</v>
      </c>
      <c r="W742" s="44">
        <v>10</v>
      </c>
      <c r="X742" s="44">
        <v>80</v>
      </c>
      <c r="Y742" s="44">
        <v>30</v>
      </c>
      <c r="Z742" s="44">
        <v>0</v>
      </c>
      <c r="AA742" s="53">
        <v>40</v>
      </c>
      <c r="AB742" s="54">
        <f>VLOOKUP(F742,[9]毕教同事分值收集!B:R,17,0)</f>
        <v>100</v>
      </c>
      <c r="AC742" s="54">
        <f>VLOOKUP(F742,[9]毕教同事分值收集!B:T,19,0)</f>
        <v>150</v>
      </c>
      <c r="AD742" s="54">
        <f>VLOOKUP(F742,[9]毕教同事分值收集!B:V,21,0)</f>
        <v>100</v>
      </c>
      <c r="AE742" s="54">
        <f>VLOOKUP(F742,[9]毕教同事分值收集!B:Q,16,0)</f>
        <v>0</v>
      </c>
      <c r="AF742" s="54">
        <f>VLOOKUP(F742,[9]毕教同事分值收集!B:P,15,0)</f>
        <v>0</v>
      </c>
      <c r="AG742" s="54">
        <f>VLOOKUP(F742,[6]毕教同事分值收集!$B:$M,12,0)</f>
        <v>0</v>
      </c>
      <c r="AH742" s="54">
        <v>0</v>
      </c>
      <c r="AI742" s="54">
        <v>0</v>
      </c>
      <c r="AJ742" s="54">
        <v>0</v>
      </c>
      <c r="AK742" s="54">
        <v>0</v>
      </c>
      <c r="AL742" s="54">
        <v>0</v>
      </c>
      <c r="AM742" s="58">
        <f t="shared" si="68"/>
        <v>800.48</v>
      </c>
      <c r="AN742" s="54" t="str">
        <f>VLOOKUP(H742,'[2]最终 公布版'!$F:$AL,33,0)</f>
        <v>神经内科</v>
      </c>
      <c r="AO742" s="59">
        <f>SUMPRODUCT(($AN$4:$AN$1113=AN742)*($AM$4:$AM$1113&gt;AM742))+1</f>
        <v>17</v>
      </c>
      <c r="AP742" s="11">
        <f>COUNTIF(AN:AN,AN742)</f>
        <v>58</v>
      </c>
      <c r="AQ742" s="60">
        <f t="shared" si="71"/>
        <v>0.293103448275862</v>
      </c>
      <c r="AR742" s="11">
        <f t="shared" si="72"/>
        <v>1.25</v>
      </c>
      <c r="AS742" s="61">
        <v>1200</v>
      </c>
      <c r="AT742" s="62">
        <f>VLOOKUP(F742,[9]毕教同事分值收集!B:Y,24,0)</f>
        <v>21</v>
      </c>
      <c r="AU742" s="63">
        <f t="shared" si="73"/>
        <v>1500</v>
      </c>
      <c r="AV742" s="63">
        <f t="shared" si="70"/>
        <v>1500</v>
      </c>
      <c r="AW742" s="63">
        <v>0</v>
      </c>
      <c r="AX742" s="63">
        <f t="shared" si="74"/>
        <v>1500</v>
      </c>
      <c r="AY742" s="65">
        <v>21</v>
      </c>
    </row>
    <row r="743" ht="24" spans="1:51">
      <c r="A743" s="4"/>
      <c r="B743" s="4"/>
      <c r="C743" s="5" t="s">
        <v>336</v>
      </c>
      <c r="D743" s="6">
        <v>737</v>
      </c>
      <c r="E743" s="19" t="s">
        <v>918</v>
      </c>
      <c r="F743" s="106" t="s">
        <v>919</v>
      </c>
      <c r="G743" s="6" t="str">
        <f>VLOOKUP(F743,[3]需科室上报名单!$B:$I,8,0)</f>
        <v>规培研究生</v>
      </c>
      <c r="H743" s="8" t="str">
        <f>VLOOKUP(F743,[3]需科室上报名单!$B:$D,3,0)</f>
        <v>神经内科</v>
      </c>
      <c r="I743" s="8" t="str">
        <f>VLOOKUP(F743,[3]需科室上报名单!$B:$F,5,0)</f>
        <v>2021年</v>
      </c>
      <c r="J743" s="29"/>
      <c r="K743" s="6" t="s">
        <v>106</v>
      </c>
      <c r="L743" s="6">
        <v>0</v>
      </c>
      <c r="M743" s="6">
        <v>0</v>
      </c>
      <c r="N743" s="6">
        <v>0</v>
      </c>
      <c r="O743" s="6">
        <v>160</v>
      </c>
      <c r="P743" s="30">
        <v>0</v>
      </c>
      <c r="Q743" s="30">
        <v>2</v>
      </c>
      <c r="R743" s="30">
        <v>1.5</v>
      </c>
      <c r="S743" s="30">
        <v>0</v>
      </c>
      <c r="T743" s="30">
        <v>0</v>
      </c>
      <c r="U743" s="43">
        <v>70</v>
      </c>
      <c r="V743" s="44">
        <f>VLOOKUP(F743,[9]毕教同事分值收集!B:X,23,0)</f>
        <v>100</v>
      </c>
      <c r="W743" s="44">
        <v>10</v>
      </c>
      <c r="X743" s="44">
        <v>80</v>
      </c>
      <c r="Y743" s="44">
        <v>30</v>
      </c>
      <c r="Z743" s="44">
        <v>0</v>
      </c>
      <c r="AA743" s="53">
        <v>20</v>
      </c>
      <c r="AB743" s="54">
        <f>VLOOKUP(F743,[9]毕教同事分值收集!B:R,17,0)</f>
        <v>100</v>
      </c>
      <c r="AC743" s="54">
        <f>VLOOKUP(F743,[9]毕教同事分值收集!B:T,19,0)</f>
        <v>150</v>
      </c>
      <c r="AD743" s="54">
        <f>VLOOKUP(F743,[9]毕教同事分值收集!B:V,21,0)</f>
        <v>100</v>
      </c>
      <c r="AE743" s="54">
        <f>VLOOKUP(F743,[9]毕教同事分值收集!B:Q,16,0)</f>
        <v>0</v>
      </c>
      <c r="AF743" s="54">
        <f>VLOOKUP(F743,[9]毕教同事分值收集!B:P,15,0)</f>
        <v>0</v>
      </c>
      <c r="AG743" s="54">
        <f>VLOOKUP(F743,[6]毕教同事分值收集!$B:$M,12,0)</f>
        <v>-20</v>
      </c>
      <c r="AH743" s="54">
        <v>0</v>
      </c>
      <c r="AI743" s="54">
        <v>0</v>
      </c>
      <c r="AJ743" s="54">
        <v>0</v>
      </c>
      <c r="AK743" s="54">
        <v>0</v>
      </c>
      <c r="AL743" s="54">
        <v>0</v>
      </c>
      <c r="AM743" s="58">
        <f t="shared" si="68"/>
        <v>800</v>
      </c>
      <c r="AN743" s="54" t="str">
        <f>VLOOKUP(H743,'[2]最终 公布版'!$F:$AL,33,0)</f>
        <v>神经内科</v>
      </c>
      <c r="AO743" s="59">
        <f>SUMPRODUCT(($AN$4:$AN$1113=AN743)*($AM$4:$AM$1113&gt;AM743))+1</f>
        <v>18</v>
      </c>
      <c r="AP743" s="11">
        <f>COUNTIF(AN:AN,AN743)</f>
        <v>58</v>
      </c>
      <c r="AQ743" s="60">
        <f t="shared" si="71"/>
        <v>0.310344827586207</v>
      </c>
      <c r="AR743" s="11">
        <f t="shared" si="72"/>
        <v>1.25</v>
      </c>
      <c r="AS743" s="61">
        <v>1200</v>
      </c>
      <c r="AT743" s="62">
        <f>VLOOKUP(F743,[9]毕教同事分值收集!B:Y,24,0)</f>
        <v>21</v>
      </c>
      <c r="AU743" s="63">
        <f t="shared" si="73"/>
        <v>1500</v>
      </c>
      <c r="AV743" s="63">
        <f t="shared" si="70"/>
        <v>1500</v>
      </c>
      <c r="AW743" s="63">
        <v>0</v>
      </c>
      <c r="AX743" s="63">
        <f t="shared" si="74"/>
        <v>1500</v>
      </c>
      <c r="AY743" s="65">
        <v>21</v>
      </c>
    </row>
    <row r="744" ht="16.5" spans="1:51">
      <c r="A744" s="4"/>
      <c r="B744" s="4"/>
      <c r="C744" s="5" t="s">
        <v>336</v>
      </c>
      <c r="D744" s="6">
        <v>738</v>
      </c>
      <c r="E744" s="106" t="s">
        <v>920</v>
      </c>
      <c r="F744" s="8">
        <f>VLOOKUP(E744,[1]需科室上报名单!$A:$B,2,0)</f>
        <v>121018</v>
      </c>
      <c r="G744" s="6" t="s">
        <v>104</v>
      </c>
      <c r="H744" s="8" t="str">
        <f>VLOOKUP(F744,[3]需科室上报名单!$B:$D,3,0)</f>
        <v>神经内科</v>
      </c>
      <c r="I744" s="8" t="str">
        <f>VLOOKUP(F744,[3]需科室上报名单!$B:$F,5,0)</f>
        <v>2021年</v>
      </c>
      <c r="J744" s="29"/>
      <c r="K744" s="6" t="s">
        <v>106</v>
      </c>
      <c r="L744" s="6">
        <v>0</v>
      </c>
      <c r="M744" s="6">
        <v>0</v>
      </c>
      <c r="N744" s="6">
        <v>0</v>
      </c>
      <c r="O744" s="6">
        <v>160</v>
      </c>
      <c r="P744" s="30">
        <v>0</v>
      </c>
      <c r="Q744" s="30">
        <v>1</v>
      </c>
      <c r="R744" s="30">
        <v>0</v>
      </c>
      <c r="S744" s="30">
        <v>1</v>
      </c>
      <c r="T744" s="30">
        <v>1</v>
      </c>
      <c r="U744" s="43">
        <v>70</v>
      </c>
      <c r="V744" s="44">
        <f>VLOOKUP(F744,[9]毕教同事分值收集!B:X,23,0)</f>
        <v>100</v>
      </c>
      <c r="W744" s="44">
        <v>10</v>
      </c>
      <c r="X744" s="44">
        <v>80</v>
      </c>
      <c r="Y744" s="44">
        <v>30</v>
      </c>
      <c r="Z744" s="44">
        <v>0</v>
      </c>
      <c r="AA744" s="53">
        <v>20</v>
      </c>
      <c r="AB744" s="54">
        <f>VLOOKUP(F744,[9]毕教同事分值收集!B:R,17,0)</f>
        <v>100</v>
      </c>
      <c r="AC744" s="54">
        <f>VLOOKUP(F744,[9]毕教同事分值收集!B:T,19,0)</f>
        <v>150</v>
      </c>
      <c r="AD744" s="54">
        <f>VLOOKUP(F744,[9]毕教同事分值收集!B:V,21,0)</f>
        <v>100</v>
      </c>
      <c r="AE744" s="54">
        <f>VLOOKUP(F744,[9]毕教同事分值收集!B:Q,16,0)</f>
        <v>0</v>
      </c>
      <c r="AF744" s="54">
        <f>VLOOKUP(F744,[9]毕教同事分值收集!B:P,15,0)</f>
        <v>0</v>
      </c>
      <c r="AG744" s="54">
        <f>VLOOKUP(F744,[6]毕教同事分值收集!$B:$M,12,0)</f>
        <v>-20</v>
      </c>
      <c r="AH744" s="54">
        <v>0</v>
      </c>
      <c r="AI744" s="54">
        <v>0</v>
      </c>
      <c r="AJ744" s="54">
        <v>0</v>
      </c>
      <c r="AK744" s="54">
        <v>0</v>
      </c>
      <c r="AL744" s="54">
        <v>0</v>
      </c>
      <c r="AM744" s="58">
        <f t="shared" si="68"/>
        <v>800</v>
      </c>
      <c r="AN744" s="54" t="str">
        <f>VLOOKUP(H744,'[2]最终 公布版'!$F:$AL,33,0)</f>
        <v>神经内科</v>
      </c>
      <c r="AO744" s="59">
        <f>SUMPRODUCT(($AN$4:$AN$1113=AN744)*($AM$4:$AM$1113&gt;AM744))+1</f>
        <v>18</v>
      </c>
      <c r="AP744" s="11">
        <f>COUNTIF(AN:AN,AN744)</f>
        <v>58</v>
      </c>
      <c r="AQ744" s="60">
        <f t="shared" si="71"/>
        <v>0.310344827586207</v>
      </c>
      <c r="AR744" s="11">
        <f t="shared" si="72"/>
        <v>1.25</v>
      </c>
      <c r="AS744" s="61">
        <v>1200</v>
      </c>
      <c r="AT744" s="62">
        <f>VLOOKUP(F744,[9]毕教同事分值收集!B:Y,24,0)</f>
        <v>21</v>
      </c>
      <c r="AU744" s="63">
        <f t="shared" si="73"/>
        <v>1500</v>
      </c>
      <c r="AV744" s="63">
        <f t="shared" si="70"/>
        <v>1500</v>
      </c>
      <c r="AW744" s="63">
        <v>0</v>
      </c>
      <c r="AX744" s="63">
        <f t="shared" si="74"/>
        <v>1500</v>
      </c>
      <c r="AY744" s="65">
        <v>21</v>
      </c>
    </row>
    <row r="745" ht="16.5" spans="1:51">
      <c r="A745" s="4"/>
      <c r="B745" s="4"/>
      <c r="C745" s="5" t="s">
        <v>336</v>
      </c>
      <c r="D745" s="6">
        <v>744</v>
      </c>
      <c r="E745" s="106" t="s">
        <v>921</v>
      </c>
      <c r="F745" s="8" t="str">
        <f>VLOOKUP(E745,[1]需科室上报名单!$A:$B,2,0)</f>
        <v>7AM221</v>
      </c>
      <c r="G745" s="6" t="str">
        <f>VLOOKUP(F745,[3]需科室上报名单!$B:$I,8,0)</f>
        <v>规培研究生</v>
      </c>
      <c r="H745" s="8" t="str">
        <f>VLOOKUP(F745,[3]需科室上报名单!$B:$D,3,0)</f>
        <v>神经内科</v>
      </c>
      <c r="I745" s="8" t="str">
        <f>VLOOKUP(F745,[3]需科室上报名单!$B:$F,5,0)</f>
        <v>2021年</v>
      </c>
      <c r="J745" s="124"/>
      <c r="K745" s="6" t="s">
        <v>106</v>
      </c>
      <c r="L745" s="6">
        <v>0</v>
      </c>
      <c r="M745" s="6">
        <v>0</v>
      </c>
      <c r="N745" s="54">
        <v>0</v>
      </c>
      <c r="O745" s="6">
        <v>160</v>
      </c>
      <c r="P745" s="45">
        <v>0</v>
      </c>
      <c r="Q745" s="45">
        <v>0</v>
      </c>
      <c r="R745" s="45">
        <v>0</v>
      </c>
      <c r="S745" s="30">
        <v>0</v>
      </c>
      <c r="T745" s="30">
        <v>0</v>
      </c>
      <c r="U745" s="43">
        <v>0</v>
      </c>
      <c r="V745" s="44">
        <f>VLOOKUP(F745,[9]毕教同事分值收集!B:X,23,0)</f>
        <v>100</v>
      </c>
      <c r="W745" s="44">
        <v>10</v>
      </c>
      <c r="X745" s="44">
        <v>80</v>
      </c>
      <c r="Y745" s="44">
        <v>30</v>
      </c>
      <c r="Z745" s="44">
        <v>0</v>
      </c>
      <c r="AA745" s="53">
        <v>40</v>
      </c>
      <c r="AB745" s="54">
        <f>VLOOKUP(F745,[9]毕教同事分值收集!B:R,17,0)</f>
        <v>100</v>
      </c>
      <c r="AC745" s="54">
        <f>VLOOKUP(F745,[9]毕教同事分值收集!B:T,19,0)</f>
        <v>150</v>
      </c>
      <c r="AD745" s="54">
        <f>VLOOKUP(F745,[9]毕教同事分值收集!B:V,21,0)</f>
        <v>100</v>
      </c>
      <c r="AE745" s="54">
        <f>VLOOKUP(F745,[9]毕教同事分值收集!B:Q,16,0)</f>
        <v>0</v>
      </c>
      <c r="AF745" s="54">
        <f>VLOOKUP(F745,[9]毕教同事分值收集!B:P,15,0)</f>
        <v>0</v>
      </c>
      <c r="AG745" s="54">
        <f>VLOOKUP(F745,[6]毕教同事分值收集!$B:$M,12,0)</f>
        <v>0</v>
      </c>
      <c r="AH745" s="54">
        <v>0</v>
      </c>
      <c r="AI745" s="54">
        <v>0</v>
      </c>
      <c r="AJ745" s="54">
        <v>0</v>
      </c>
      <c r="AK745" s="54">
        <v>0</v>
      </c>
      <c r="AL745" s="54">
        <v>0</v>
      </c>
      <c r="AM745" s="58">
        <f t="shared" si="68"/>
        <v>770</v>
      </c>
      <c r="AN745" s="54" t="str">
        <f>VLOOKUP(H745,'[2]最终 公布版'!$F:$AL,33,0)</f>
        <v>神经内科</v>
      </c>
      <c r="AO745" s="59">
        <f>SUMPRODUCT(($AN$4:$AN$1113=AN745)*($AM$4:$AM$1113&gt;AM745))+1</f>
        <v>20</v>
      </c>
      <c r="AP745" s="11">
        <f>COUNTIF(AN:AN,AN745)</f>
        <v>58</v>
      </c>
      <c r="AQ745" s="60">
        <f t="shared" si="71"/>
        <v>0.344827586206897</v>
      </c>
      <c r="AR745" s="11">
        <f t="shared" si="72"/>
        <v>1.25</v>
      </c>
      <c r="AS745" s="61">
        <v>1200</v>
      </c>
      <c r="AT745" s="62">
        <f>VLOOKUP(F745,[9]毕教同事分值收集!B:Y,24,0)</f>
        <v>21</v>
      </c>
      <c r="AU745" s="63">
        <f t="shared" si="73"/>
        <v>1500</v>
      </c>
      <c r="AV745" s="63">
        <f t="shared" si="70"/>
        <v>1500</v>
      </c>
      <c r="AW745" s="63">
        <v>0</v>
      </c>
      <c r="AX745" s="63">
        <f t="shared" si="74"/>
        <v>1500</v>
      </c>
      <c r="AY745" s="65">
        <v>21</v>
      </c>
    </row>
    <row r="746" spans="1:51">
      <c r="A746" s="4"/>
      <c r="B746" s="4"/>
      <c r="C746" s="5" t="s">
        <v>318</v>
      </c>
      <c r="D746" s="6">
        <v>739</v>
      </c>
      <c r="E746" s="19" t="s">
        <v>922</v>
      </c>
      <c r="F746" s="8" t="str">
        <f>VLOOKUP(E746,[1]需科室上报名单!$A:$B,2,0)</f>
        <v>7AM213</v>
      </c>
      <c r="G746" s="6" t="str">
        <f>VLOOKUP(F746,[3]需科室上报名单!$B:$I,8,0)</f>
        <v>规培研究生</v>
      </c>
      <c r="H746" s="8" t="str">
        <f>VLOOKUP(F746,[3]需科室上报名单!$B:$D,3,0)</f>
        <v>神经内科</v>
      </c>
      <c r="I746" s="8" t="str">
        <f>VLOOKUP(F746,[3]需科室上报名单!$B:$F,5,0)</f>
        <v>2021年</v>
      </c>
      <c r="J746" s="31"/>
      <c r="K746" s="6" t="s">
        <v>106</v>
      </c>
      <c r="L746" s="6">
        <v>0</v>
      </c>
      <c r="M746" s="6">
        <v>0</v>
      </c>
      <c r="N746" s="6">
        <v>0</v>
      </c>
      <c r="O746" s="6">
        <v>160</v>
      </c>
      <c r="P746" s="30">
        <v>0</v>
      </c>
      <c r="Q746" s="101">
        <v>5</v>
      </c>
      <c r="R746" s="101">
        <v>1</v>
      </c>
      <c r="S746" s="101">
        <v>0</v>
      </c>
      <c r="T746" s="101">
        <v>0</v>
      </c>
      <c r="U746" s="43">
        <v>120</v>
      </c>
      <c r="V746" s="44">
        <f>VLOOKUP(F746,[9]毕教同事分值收集!B:X,23,0)</f>
        <v>100</v>
      </c>
      <c r="W746" s="44">
        <v>10</v>
      </c>
      <c r="X746" s="44">
        <v>40</v>
      </c>
      <c r="Y746" s="44">
        <v>60</v>
      </c>
      <c r="Z746" s="44">
        <v>60</v>
      </c>
      <c r="AA746" s="44">
        <v>20</v>
      </c>
      <c r="AB746" s="54">
        <f>VLOOKUP(F746,[9]毕教同事分值收集!B:R,17,0)</f>
        <v>100</v>
      </c>
      <c r="AC746" s="54">
        <f>VLOOKUP(F746,[9]毕教同事分值收集!B:T,19,0)</f>
        <v>150</v>
      </c>
      <c r="AD746" s="54">
        <f>VLOOKUP(F746,[9]毕教同事分值收集!B:V,21,0)</f>
        <v>0</v>
      </c>
      <c r="AE746" s="54">
        <f>VLOOKUP(F746,[9]毕教同事分值收集!B:Q,16,0)</f>
        <v>0</v>
      </c>
      <c r="AF746" s="54">
        <f>VLOOKUP(F746,[9]毕教同事分值收集!B:P,15,0)</f>
        <v>0</v>
      </c>
      <c r="AG746" s="54">
        <f>VLOOKUP(F746,[6]毕教同事分值收集!$B:$M,12,0)</f>
        <v>-60</v>
      </c>
      <c r="AH746" s="54">
        <v>0</v>
      </c>
      <c r="AI746" s="54">
        <v>0</v>
      </c>
      <c r="AJ746" s="54">
        <v>0</v>
      </c>
      <c r="AK746" s="54">
        <v>0</v>
      </c>
      <c r="AL746" s="54">
        <v>0</v>
      </c>
      <c r="AM746" s="58">
        <f t="shared" ref="AM746:AM809" si="75">SUM(L746:O746,U746:AA746,AB746:AJ746)</f>
        <v>760</v>
      </c>
      <c r="AN746" s="54" t="str">
        <f>VLOOKUP(H746,'[2]最终 公布版'!$F:$AL,33,0)</f>
        <v>神经内科</v>
      </c>
      <c r="AO746" s="59">
        <f>SUMPRODUCT(($AN$4:$AN$1113=AN746)*($AM$4:$AM$1113&gt;AM746))+1</f>
        <v>21</v>
      </c>
      <c r="AP746" s="11">
        <f>COUNTIF(AN:AN,AN746)</f>
        <v>58</v>
      </c>
      <c r="AQ746" s="60">
        <f t="shared" si="71"/>
        <v>0.362068965517241</v>
      </c>
      <c r="AR746" s="11">
        <f t="shared" si="72"/>
        <v>1.25</v>
      </c>
      <c r="AS746" s="61">
        <v>1200</v>
      </c>
      <c r="AT746" s="62">
        <f>VLOOKUP(F746,[9]毕教同事分值收集!B:Y,24,0)</f>
        <v>21</v>
      </c>
      <c r="AU746" s="63">
        <f t="shared" si="73"/>
        <v>1500</v>
      </c>
      <c r="AV746" s="63">
        <f t="shared" si="70"/>
        <v>1500</v>
      </c>
      <c r="AW746" s="63">
        <v>0</v>
      </c>
      <c r="AX746" s="63">
        <f t="shared" si="74"/>
        <v>1500</v>
      </c>
      <c r="AY746" s="65">
        <v>21</v>
      </c>
    </row>
    <row r="747" ht="16.5" spans="1:51">
      <c r="A747" s="4"/>
      <c r="B747" s="4"/>
      <c r="C747" s="5" t="s">
        <v>336</v>
      </c>
      <c r="D747" s="6">
        <v>742</v>
      </c>
      <c r="E747" s="106" t="s">
        <v>923</v>
      </c>
      <c r="F747" s="8" t="str">
        <f>VLOOKUP(E747,[1]需科室上报名单!$A:$B,2,0)</f>
        <v>7AO271</v>
      </c>
      <c r="G747" s="6" t="str">
        <f>VLOOKUP(F747,[3]需科室上报名单!$B:$I,8,0)</f>
        <v>规培研究生</v>
      </c>
      <c r="H747" s="8" t="str">
        <f>VLOOKUP(F747,[3]需科室上报名单!$B:$D,3,0)</f>
        <v>神经内科</v>
      </c>
      <c r="I747" s="8" t="str">
        <f>VLOOKUP(F747,[3]需科室上报名单!$B:$F,5,0)</f>
        <v>2022年</v>
      </c>
      <c r="J747" s="29"/>
      <c r="K747" s="6" t="s">
        <v>106</v>
      </c>
      <c r="L747" s="6">
        <v>0</v>
      </c>
      <c r="M747" s="6">
        <v>0</v>
      </c>
      <c r="N747" s="6">
        <v>0</v>
      </c>
      <c r="O747" s="6">
        <v>160</v>
      </c>
      <c r="P747" s="30">
        <v>0</v>
      </c>
      <c r="Q747" s="30">
        <v>0</v>
      </c>
      <c r="R747" s="30">
        <v>0</v>
      </c>
      <c r="S747" s="30">
        <v>0</v>
      </c>
      <c r="T747" s="30">
        <v>0</v>
      </c>
      <c r="U747" s="43">
        <v>0</v>
      </c>
      <c r="V747" s="44">
        <f>VLOOKUP(F747,[9]毕教同事分值收集!B:X,23,0)</f>
        <v>100</v>
      </c>
      <c r="W747" s="44">
        <v>0</v>
      </c>
      <c r="X747" s="44">
        <v>80</v>
      </c>
      <c r="Y747" s="44">
        <v>30</v>
      </c>
      <c r="Z747" s="44">
        <v>0</v>
      </c>
      <c r="AA747" s="53">
        <v>20</v>
      </c>
      <c r="AB747" s="54">
        <f>VLOOKUP(F747,[9]毕教同事分值收集!B:R,17,0)</f>
        <v>100</v>
      </c>
      <c r="AC747" s="54">
        <f>VLOOKUP(F747,[9]毕教同事分值收集!B:T,19,0)</f>
        <v>150</v>
      </c>
      <c r="AD747" s="54">
        <f>VLOOKUP(F747,[9]毕教同事分值收集!B:V,21,0)</f>
        <v>100</v>
      </c>
      <c r="AE747" s="54">
        <f>VLOOKUP(F747,[9]毕教同事分值收集!B:Q,16,0)</f>
        <v>0</v>
      </c>
      <c r="AF747" s="54">
        <f>VLOOKUP(F747,[9]毕教同事分值收集!B:P,15,0)</f>
        <v>60</v>
      </c>
      <c r="AG747" s="54">
        <f>VLOOKUP(F747,[6]毕教同事分值收集!$B:$M,12,0)</f>
        <v>-40</v>
      </c>
      <c r="AH747" s="54">
        <v>0</v>
      </c>
      <c r="AI747" s="54">
        <v>0</v>
      </c>
      <c r="AJ747" s="54">
        <v>0</v>
      </c>
      <c r="AK747" s="54">
        <v>0</v>
      </c>
      <c r="AL747" s="54">
        <v>0</v>
      </c>
      <c r="AM747" s="58">
        <f t="shared" si="75"/>
        <v>760</v>
      </c>
      <c r="AN747" s="54" t="str">
        <f>VLOOKUP(H747,'[2]最终 公布版'!$F:$AL,33,0)</f>
        <v>神经内科</v>
      </c>
      <c r="AO747" s="59">
        <f>SUMPRODUCT(($AN$4:$AN$1113=AN747)*($AM$4:$AM$1113&gt;AM747))+1</f>
        <v>21</v>
      </c>
      <c r="AP747" s="11">
        <f>COUNTIF(AN:AN,AN747)</f>
        <v>58</v>
      </c>
      <c r="AQ747" s="60">
        <f t="shared" si="71"/>
        <v>0.362068965517241</v>
      </c>
      <c r="AR747" s="11">
        <f t="shared" si="72"/>
        <v>1.25</v>
      </c>
      <c r="AS747" s="61">
        <v>1200</v>
      </c>
      <c r="AT747" s="62">
        <f>VLOOKUP(F747,[9]毕教同事分值收集!B:Y,24,0)</f>
        <v>21</v>
      </c>
      <c r="AU747" s="63">
        <f t="shared" si="73"/>
        <v>1500</v>
      </c>
      <c r="AV747" s="63">
        <f t="shared" si="70"/>
        <v>1500</v>
      </c>
      <c r="AW747" s="63">
        <v>0</v>
      </c>
      <c r="AX747" s="63">
        <f t="shared" si="74"/>
        <v>1500</v>
      </c>
      <c r="AY747" s="65">
        <v>21</v>
      </c>
    </row>
    <row r="748" ht="16.5" spans="1:51">
      <c r="A748" s="4"/>
      <c r="B748" s="4"/>
      <c r="C748" s="5" t="s">
        <v>336</v>
      </c>
      <c r="D748" s="6">
        <v>740</v>
      </c>
      <c r="E748" s="106" t="s">
        <v>924</v>
      </c>
      <c r="F748" s="8" t="str">
        <f>VLOOKUP(E748,[1]需科室上报名单!$A:$B,2,0)</f>
        <v>7AK249</v>
      </c>
      <c r="G748" s="6" t="str">
        <f>VLOOKUP(F748,[3]需科室上报名单!$B:$I,8,0)</f>
        <v>规培研究生</v>
      </c>
      <c r="H748" s="8" t="str">
        <f>VLOOKUP(F748,[3]需科室上报名单!$B:$D,3,0)</f>
        <v>神经内科</v>
      </c>
      <c r="I748" s="8" t="str">
        <f>VLOOKUP(F748,[3]需科室上报名单!$B:$F,5,0)</f>
        <v>2020年</v>
      </c>
      <c r="J748" s="29"/>
      <c r="K748" s="6" t="s">
        <v>106</v>
      </c>
      <c r="L748" s="6">
        <v>0</v>
      </c>
      <c r="M748" s="6">
        <v>0</v>
      </c>
      <c r="N748" s="6">
        <v>0</v>
      </c>
      <c r="O748" s="6">
        <v>160</v>
      </c>
      <c r="P748" s="30">
        <v>0</v>
      </c>
      <c r="Q748" s="30">
        <v>2</v>
      </c>
      <c r="R748" s="30">
        <v>1.5</v>
      </c>
      <c r="S748" s="30">
        <v>0</v>
      </c>
      <c r="T748" s="30">
        <v>0</v>
      </c>
      <c r="U748" s="43">
        <v>70</v>
      </c>
      <c r="V748" s="131">
        <v>90.48</v>
      </c>
      <c r="W748" s="44">
        <v>10</v>
      </c>
      <c r="X748" s="44">
        <v>80</v>
      </c>
      <c r="Y748" s="44">
        <v>30</v>
      </c>
      <c r="Z748" s="44">
        <v>0</v>
      </c>
      <c r="AA748" s="53">
        <v>20</v>
      </c>
      <c r="AB748" s="54">
        <f>VLOOKUP(F748,[9]毕教同事分值收集!B:R,17,0)</f>
        <v>100</v>
      </c>
      <c r="AC748" s="54">
        <f>VLOOKUP(F748,[9]毕教同事分值收集!B:T,19,0)</f>
        <v>150</v>
      </c>
      <c r="AD748" s="54">
        <f>VLOOKUP(F748,[9]毕教同事分值收集!B:V,21,0)</f>
        <v>100</v>
      </c>
      <c r="AE748" s="54">
        <f>VLOOKUP(F748,[9]毕教同事分值收集!B:Q,16,0)</f>
        <v>0</v>
      </c>
      <c r="AF748" s="54">
        <f>VLOOKUP(F748,[9]毕教同事分值收集!B:P,15,0)</f>
        <v>0</v>
      </c>
      <c r="AG748" s="54">
        <f>VLOOKUP(F748,[6]毕教同事分值收集!$B:$M,12,0)</f>
        <v>-60</v>
      </c>
      <c r="AH748" s="54">
        <v>0</v>
      </c>
      <c r="AI748" s="54">
        <v>0</v>
      </c>
      <c r="AJ748" s="54">
        <v>0</v>
      </c>
      <c r="AK748" s="54">
        <v>0</v>
      </c>
      <c r="AL748" s="54">
        <v>0</v>
      </c>
      <c r="AM748" s="58">
        <f t="shared" si="75"/>
        <v>750.48</v>
      </c>
      <c r="AN748" s="54" t="str">
        <f>VLOOKUP(H748,'[2]最终 公布版'!$F:$AL,33,0)</f>
        <v>神经内科</v>
      </c>
      <c r="AO748" s="59">
        <f>SUMPRODUCT(($AN$4:$AN$1113=AN748)*($AM$4:$AM$1113&gt;AM748))+1</f>
        <v>23</v>
      </c>
      <c r="AP748" s="11">
        <f>COUNTIF(AN:AN,AN748)</f>
        <v>58</v>
      </c>
      <c r="AQ748" s="60">
        <f t="shared" si="71"/>
        <v>0.396551724137931</v>
      </c>
      <c r="AR748" s="11">
        <f t="shared" si="72"/>
        <v>1.25</v>
      </c>
      <c r="AS748" s="61">
        <v>1200</v>
      </c>
      <c r="AT748" s="62">
        <f>VLOOKUP(F748,[9]毕教同事分值收集!B:Y,24,0)</f>
        <v>21</v>
      </c>
      <c r="AU748" s="63">
        <f t="shared" si="73"/>
        <v>1500</v>
      </c>
      <c r="AV748" s="63">
        <f t="shared" si="70"/>
        <v>1500</v>
      </c>
      <c r="AW748" s="63">
        <v>0</v>
      </c>
      <c r="AX748" s="63">
        <f t="shared" si="74"/>
        <v>1500</v>
      </c>
      <c r="AY748" s="65">
        <v>21</v>
      </c>
    </row>
    <row r="749" ht="16.5" spans="1:51">
      <c r="A749" s="4"/>
      <c r="B749" s="4"/>
      <c r="C749" s="5" t="s">
        <v>336</v>
      </c>
      <c r="D749" s="6">
        <v>746</v>
      </c>
      <c r="E749" s="106" t="s">
        <v>925</v>
      </c>
      <c r="F749" s="8" t="str">
        <f>VLOOKUP(E749,[1]需科室上报名单!$A:$B,2,0)</f>
        <v>7AK247</v>
      </c>
      <c r="G749" s="6" t="str">
        <f>VLOOKUP(F749,[3]需科室上报名单!$B:$I,8,0)</f>
        <v>规培研究生</v>
      </c>
      <c r="H749" s="8" t="str">
        <f>VLOOKUP(F749,[3]需科室上报名单!$B:$D,3,0)</f>
        <v>神经内科</v>
      </c>
      <c r="I749" s="8" t="str">
        <f>VLOOKUP(F749,[3]需科室上报名单!$B:$F,5,0)</f>
        <v>2020年</v>
      </c>
      <c r="J749" s="124"/>
      <c r="K749" s="6" t="s">
        <v>106</v>
      </c>
      <c r="L749" s="6">
        <v>0</v>
      </c>
      <c r="M749" s="6">
        <v>0</v>
      </c>
      <c r="N749" s="54">
        <v>0</v>
      </c>
      <c r="O749" s="6">
        <v>160</v>
      </c>
      <c r="P749" s="45">
        <v>0</v>
      </c>
      <c r="Q749" s="45">
        <v>2</v>
      </c>
      <c r="R749" s="45">
        <v>1.5</v>
      </c>
      <c r="S749" s="30">
        <v>0</v>
      </c>
      <c r="T749" s="30">
        <v>0</v>
      </c>
      <c r="U749" s="43">
        <v>70</v>
      </c>
      <c r="V749" s="131">
        <v>90.48</v>
      </c>
      <c r="W749" s="44">
        <v>10</v>
      </c>
      <c r="X749" s="44">
        <v>60</v>
      </c>
      <c r="Y749" s="44">
        <v>30</v>
      </c>
      <c r="Z749" s="44">
        <v>0</v>
      </c>
      <c r="AA749" s="53">
        <v>0</v>
      </c>
      <c r="AB749" s="54">
        <f>VLOOKUP(F749,[9]毕教同事分值收集!B:R,17,0)</f>
        <v>100</v>
      </c>
      <c r="AC749" s="54">
        <f>VLOOKUP(F749,[9]毕教同事分值收集!B:T,19,0)</f>
        <v>150</v>
      </c>
      <c r="AD749" s="54">
        <f>VLOOKUP(F749,[9]毕教同事分值收集!B:V,21,0)</f>
        <v>100</v>
      </c>
      <c r="AE749" s="54">
        <f>VLOOKUP(F749,[9]毕教同事分值收集!B:Q,16,0)</f>
        <v>0</v>
      </c>
      <c r="AF749" s="54">
        <f>VLOOKUP(F749,[9]毕教同事分值收集!B:P,15,0)</f>
        <v>0</v>
      </c>
      <c r="AG749" s="54">
        <f>VLOOKUP(F749,[6]毕教同事分值收集!$B:$M,12,0)</f>
        <v>-20</v>
      </c>
      <c r="AH749" s="54">
        <v>0</v>
      </c>
      <c r="AI749" s="54">
        <v>0</v>
      </c>
      <c r="AJ749" s="54">
        <v>0</v>
      </c>
      <c r="AK749" s="54">
        <v>0</v>
      </c>
      <c r="AL749" s="54">
        <v>0</v>
      </c>
      <c r="AM749" s="58">
        <f t="shared" si="75"/>
        <v>750.48</v>
      </c>
      <c r="AN749" s="54" t="str">
        <f>VLOOKUP(H749,'[2]最终 公布版'!$F:$AL,33,0)</f>
        <v>神经内科</v>
      </c>
      <c r="AO749" s="59">
        <f>SUMPRODUCT(($AN$4:$AN$1113=AN749)*($AM$4:$AM$1113&gt;AM749))+1</f>
        <v>23</v>
      </c>
      <c r="AP749" s="11">
        <f>COUNTIF(AN:AN,AN749)</f>
        <v>58</v>
      </c>
      <c r="AQ749" s="60">
        <f t="shared" si="71"/>
        <v>0.396551724137931</v>
      </c>
      <c r="AR749" s="11">
        <f t="shared" si="72"/>
        <v>1.25</v>
      </c>
      <c r="AS749" s="61">
        <v>1200</v>
      </c>
      <c r="AT749" s="62">
        <f>VLOOKUP(F749,[9]毕教同事分值收集!B:Y,24,0)</f>
        <v>21</v>
      </c>
      <c r="AU749" s="63">
        <f t="shared" si="73"/>
        <v>1500</v>
      </c>
      <c r="AV749" s="63">
        <f t="shared" si="70"/>
        <v>1500</v>
      </c>
      <c r="AW749" s="63">
        <v>0</v>
      </c>
      <c r="AX749" s="63">
        <f t="shared" si="74"/>
        <v>1500</v>
      </c>
      <c r="AY749" s="65">
        <v>21</v>
      </c>
    </row>
    <row r="750" ht="16.5" spans="1:51">
      <c r="A750" s="4"/>
      <c r="B750" s="4"/>
      <c r="C750" s="5" t="s">
        <v>336</v>
      </c>
      <c r="D750" s="6">
        <v>743</v>
      </c>
      <c r="E750" s="106" t="s">
        <v>926</v>
      </c>
      <c r="F750" s="8" t="str">
        <f>VLOOKUP(E750,[1]需科室上报名单!$A:$B,2,0)</f>
        <v>7AK248</v>
      </c>
      <c r="G750" s="6" t="str">
        <f>VLOOKUP(F750,[3]需科室上报名单!$B:$I,8,0)</f>
        <v>规培研究生</v>
      </c>
      <c r="H750" s="8" t="str">
        <f>VLOOKUP(F750,[3]需科室上报名单!$B:$D,3,0)</f>
        <v>神经内科</v>
      </c>
      <c r="I750" s="8" t="str">
        <f>VLOOKUP(F750,[3]需科室上报名单!$B:$F,5,0)</f>
        <v>2020年</v>
      </c>
      <c r="J750" s="124"/>
      <c r="K750" s="6" t="s">
        <v>106</v>
      </c>
      <c r="L750" s="6">
        <v>0</v>
      </c>
      <c r="M750" s="6">
        <v>0</v>
      </c>
      <c r="N750" s="54">
        <v>0</v>
      </c>
      <c r="O750" s="6">
        <v>160</v>
      </c>
      <c r="P750" s="45">
        <v>0</v>
      </c>
      <c r="Q750" s="45">
        <v>2</v>
      </c>
      <c r="R750" s="45">
        <v>1</v>
      </c>
      <c r="S750" s="30">
        <v>0</v>
      </c>
      <c r="T750" s="30">
        <v>0</v>
      </c>
      <c r="U750" s="43">
        <v>60</v>
      </c>
      <c r="V750" s="131">
        <v>90.48</v>
      </c>
      <c r="W750" s="44">
        <v>10</v>
      </c>
      <c r="X750" s="44">
        <v>20</v>
      </c>
      <c r="Y750" s="44">
        <v>30</v>
      </c>
      <c r="Z750" s="44">
        <v>30</v>
      </c>
      <c r="AA750" s="53">
        <v>40</v>
      </c>
      <c r="AB750" s="54">
        <f>VLOOKUP(F750,[9]毕教同事分值收集!B:R,17,0)</f>
        <v>100</v>
      </c>
      <c r="AC750" s="54">
        <f>VLOOKUP(F750,[9]毕教同事分值收集!B:T,19,0)</f>
        <v>150</v>
      </c>
      <c r="AD750" s="54">
        <f>VLOOKUP(F750,[9]毕教同事分值收集!B:V,21,0)</f>
        <v>100</v>
      </c>
      <c r="AE750" s="54">
        <f>VLOOKUP(F750,[9]毕教同事分值收集!B:Q,16,0)</f>
        <v>0</v>
      </c>
      <c r="AF750" s="54">
        <f>VLOOKUP(F750,[9]毕教同事分值收集!B:P,15,0)</f>
        <v>0</v>
      </c>
      <c r="AG750" s="54">
        <f>VLOOKUP(F750,[6]毕教同事分值收集!$B:$M,12,0)</f>
        <v>-60</v>
      </c>
      <c r="AH750" s="54">
        <v>0</v>
      </c>
      <c r="AI750" s="54">
        <v>0</v>
      </c>
      <c r="AJ750" s="54">
        <v>0</v>
      </c>
      <c r="AK750" s="54">
        <v>0</v>
      </c>
      <c r="AL750" s="54">
        <v>0</v>
      </c>
      <c r="AM750" s="58">
        <f t="shared" si="75"/>
        <v>730.48</v>
      </c>
      <c r="AN750" s="54" t="str">
        <f>VLOOKUP(H750,'[2]最终 公布版'!$F:$AL,33,0)</f>
        <v>神经内科</v>
      </c>
      <c r="AO750" s="59">
        <f>SUMPRODUCT(($AN$4:$AN$1113=AN750)*($AM$4:$AM$1113&gt;AM750))+1</f>
        <v>25</v>
      </c>
      <c r="AP750" s="11">
        <f>COUNTIF(AN:AN,AN750)</f>
        <v>58</v>
      </c>
      <c r="AQ750" s="60">
        <f t="shared" si="71"/>
        <v>0.431034482758621</v>
      </c>
      <c r="AR750" s="11">
        <f t="shared" si="72"/>
        <v>1</v>
      </c>
      <c r="AS750" s="61">
        <v>1200</v>
      </c>
      <c r="AT750" s="62">
        <f>VLOOKUP(F750,[9]毕教同事分值收集!B:Y,24,0)</f>
        <v>21</v>
      </c>
      <c r="AU750" s="63">
        <f t="shared" si="73"/>
        <v>1200</v>
      </c>
      <c r="AV750" s="63">
        <f t="shared" si="70"/>
        <v>1200</v>
      </c>
      <c r="AW750" s="63">
        <v>0</v>
      </c>
      <c r="AX750" s="63">
        <f t="shared" si="74"/>
        <v>1200</v>
      </c>
      <c r="AY750" s="65">
        <v>21</v>
      </c>
    </row>
    <row r="751" ht="16.5" spans="1:51">
      <c r="A751" s="4"/>
      <c r="B751" s="4"/>
      <c r="C751" s="5" t="s">
        <v>336</v>
      </c>
      <c r="D751" s="6">
        <v>745</v>
      </c>
      <c r="E751" s="106" t="s">
        <v>927</v>
      </c>
      <c r="F751" s="8" t="str">
        <f>VLOOKUP(E751,[1]需科室上报名单!$A:$B,2,0)</f>
        <v>7AK254</v>
      </c>
      <c r="G751" s="6" t="str">
        <f>VLOOKUP(F751,[3]需科室上报名单!$B:$I,8,0)</f>
        <v>规培研究生</v>
      </c>
      <c r="H751" s="8" t="str">
        <f>VLOOKUP(F751,[3]需科室上报名单!$B:$D,3,0)</f>
        <v>神经内科</v>
      </c>
      <c r="I751" s="8" t="str">
        <f>VLOOKUP(F751,[3]需科室上报名单!$B:$F,5,0)</f>
        <v>2020年</v>
      </c>
      <c r="J751" s="29"/>
      <c r="K751" s="6" t="s">
        <v>106</v>
      </c>
      <c r="L751" s="6">
        <v>0</v>
      </c>
      <c r="M751" s="6">
        <v>0</v>
      </c>
      <c r="N751" s="6">
        <v>0</v>
      </c>
      <c r="O751" s="6">
        <v>160</v>
      </c>
      <c r="P751" s="30">
        <v>0</v>
      </c>
      <c r="Q751" s="30">
        <v>2</v>
      </c>
      <c r="R751" s="30">
        <v>0.5</v>
      </c>
      <c r="S751" s="30">
        <v>0</v>
      </c>
      <c r="T751" s="30">
        <v>0</v>
      </c>
      <c r="U751" s="43">
        <v>50</v>
      </c>
      <c r="V751" s="131">
        <v>90.48</v>
      </c>
      <c r="W751" s="44">
        <v>10</v>
      </c>
      <c r="X751" s="44">
        <v>60</v>
      </c>
      <c r="Y751" s="44">
        <v>30</v>
      </c>
      <c r="Z751" s="44">
        <v>0</v>
      </c>
      <c r="AA751" s="53">
        <v>20</v>
      </c>
      <c r="AB751" s="54">
        <f>VLOOKUP(F751,[9]毕教同事分值收集!B:R,17,0)</f>
        <v>100</v>
      </c>
      <c r="AC751" s="54">
        <f>VLOOKUP(F751,[9]毕教同事分值收集!B:T,19,0)</f>
        <v>150</v>
      </c>
      <c r="AD751" s="54">
        <f>VLOOKUP(F751,[9]毕教同事分值收集!B:V,21,0)</f>
        <v>100</v>
      </c>
      <c r="AE751" s="54">
        <f>VLOOKUP(F751,[9]毕教同事分值收集!B:Q,16,0)</f>
        <v>0</v>
      </c>
      <c r="AF751" s="54">
        <f>VLOOKUP(F751,[9]毕教同事分值收集!B:P,15,0)</f>
        <v>0</v>
      </c>
      <c r="AG751" s="54">
        <f>VLOOKUP(F751,[6]毕教同事分值收集!$B:$M,12,0)</f>
        <v>-60</v>
      </c>
      <c r="AH751" s="54">
        <v>0</v>
      </c>
      <c r="AI751" s="54">
        <v>0</v>
      </c>
      <c r="AJ751" s="54">
        <v>0</v>
      </c>
      <c r="AK751" s="54">
        <v>0</v>
      </c>
      <c r="AL751" s="54">
        <v>0</v>
      </c>
      <c r="AM751" s="58">
        <f t="shared" si="75"/>
        <v>710.48</v>
      </c>
      <c r="AN751" s="54" t="str">
        <f>VLOOKUP(H751,'[2]最终 公布版'!$F:$AL,33,0)</f>
        <v>神经内科</v>
      </c>
      <c r="AO751" s="59">
        <f>SUMPRODUCT(($AN$4:$AN$1113=AN751)*($AM$4:$AM$1113&gt;AM751))+1</f>
        <v>26</v>
      </c>
      <c r="AP751" s="11">
        <f>COUNTIF(AN:AN,AN751)</f>
        <v>58</v>
      </c>
      <c r="AQ751" s="60">
        <f t="shared" si="71"/>
        <v>0.448275862068966</v>
      </c>
      <c r="AR751" s="11">
        <f t="shared" si="72"/>
        <v>1</v>
      </c>
      <c r="AS751" s="61">
        <v>1200</v>
      </c>
      <c r="AT751" s="62">
        <f>VLOOKUP(F751,[9]毕教同事分值收集!B:Y,24,0)</f>
        <v>21</v>
      </c>
      <c r="AU751" s="63">
        <f t="shared" si="73"/>
        <v>1200</v>
      </c>
      <c r="AV751" s="63">
        <f t="shared" si="70"/>
        <v>1200</v>
      </c>
      <c r="AW751" s="63">
        <v>0</v>
      </c>
      <c r="AX751" s="63">
        <f t="shared" si="74"/>
        <v>1200</v>
      </c>
      <c r="AY751" s="65">
        <v>21</v>
      </c>
    </row>
    <row r="752" ht="16.5" spans="1:51">
      <c r="A752" s="4"/>
      <c r="B752" s="4"/>
      <c r="C752" s="5" t="s">
        <v>336</v>
      </c>
      <c r="D752" s="6">
        <v>750</v>
      </c>
      <c r="E752" s="106" t="s">
        <v>928</v>
      </c>
      <c r="F752" s="8" t="str">
        <f>VLOOKUP(E752,[1]需科室上报名单!$A:$B,2,0)</f>
        <v>7AM220</v>
      </c>
      <c r="G752" s="6" t="str">
        <f>VLOOKUP(F752,[3]需科室上报名单!$B:$I,8,0)</f>
        <v>规培研究生</v>
      </c>
      <c r="H752" s="8" t="str">
        <f>VLOOKUP(F752,[3]需科室上报名单!$B:$D,3,0)</f>
        <v>神经内科</v>
      </c>
      <c r="I752" s="8" t="str">
        <f>VLOOKUP(F752,[3]需科室上报名单!$B:$F,5,0)</f>
        <v>2021年</v>
      </c>
      <c r="J752" s="124"/>
      <c r="K752" s="6" t="s">
        <v>106</v>
      </c>
      <c r="L752" s="6">
        <v>0</v>
      </c>
      <c r="M752" s="6">
        <v>0</v>
      </c>
      <c r="N752" s="54">
        <v>0</v>
      </c>
      <c r="O752" s="6">
        <v>160</v>
      </c>
      <c r="P752" s="45">
        <v>0</v>
      </c>
      <c r="Q752" s="45">
        <v>0</v>
      </c>
      <c r="R752" s="45">
        <v>0</v>
      </c>
      <c r="S752" s="30">
        <v>0</v>
      </c>
      <c r="T752" s="30">
        <v>0</v>
      </c>
      <c r="U752" s="43">
        <v>0</v>
      </c>
      <c r="V752" s="44">
        <f>VLOOKUP(F752,[9]毕教同事分值收集!B:X,23,0)</f>
        <v>100</v>
      </c>
      <c r="W752" s="44">
        <v>10</v>
      </c>
      <c r="X752" s="44">
        <v>40</v>
      </c>
      <c r="Y752" s="44">
        <v>30</v>
      </c>
      <c r="Z752" s="44">
        <v>0</v>
      </c>
      <c r="AA752" s="53">
        <v>40</v>
      </c>
      <c r="AB752" s="54">
        <f>VLOOKUP(F752,[9]毕教同事分值收集!B:R,17,0)</f>
        <v>100</v>
      </c>
      <c r="AC752" s="54">
        <f>VLOOKUP(F752,[9]毕教同事分值收集!B:T,19,0)</f>
        <v>150</v>
      </c>
      <c r="AD752" s="54">
        <f>VLOOKUP(F752,[9]毕教同事分值收集!B:V,21,0)</f>
        <v>100</v>
      </c>
      <c r="AE752" s="54">
        <f>VLOOKUP(F752,[9]毕教同事分值收集!B:Q,16,0)</f>
        <v>0</v>
      </c>
      <c r="AF752" s="54">
        <f>VLOOKUP(F752,[9]毕教同事分值收集!B:P,15,0)</f>
        <v>0</v>
      </c>
      <c r="AG752" s="54">
        <f>VLOOKUP(F752,[6]毕教同事分值收集!$B:$M,12,0)</f>
        <v>-20</v>
      </c>
      <c r="AH752" s="54">
        <v>0</v>
      </c>
      <c r="AI752" s="54">
        <v>0</v>
      </c>
      <c r="AJ752" s="54">
        <v>0</v>
      </c>
      <c r="AK752" s="54">
        <v>0</v>
      </c>
      <c r="AL752" s="54">
        <v>0</v>
      </c>
      <c r="AM752" s="58">
        <f t="shared" si="75"/>
        <v>710</v>
      </c>
      <c r="AN752" s="54" t="str">
        <f>VLOOKUP(H752,'[2]最终 公布版'!$F:$AL,33,0)</f>
        <v>神经内科</v>
      </c>
      <c r="AO752" s="59">
        <f>SUMPRODUCT(($AN$4:$AN$1113=AN752)*($AM$4:$AM$1113&gt;AM752))+1</f>
        <v>27</v>
      </c>
      <c r="AP752" s="11">
        <f>COUNTIF(AN:AN,AN752)</f>
        <v>58</v>
      </c>
      <c r="AQ752" s="60">
        <f t="shared" si="71"/>
        <v>0.46551724137931</v>
      </c>
      <c r="AR752" s="11">
        <f t="shared" si="72"/>
        <v>1</v>
      </c>
      <c r="AS752" s="61">
        <v>1200</v>
      </c>
      <c r="AT752" s="62">
        <f>VLOOKUP(F752,[9]毕教同事分值收集!B:Y,24,0)</f>
        <v>21</v>
      </c>
      <c r="AU752" s="63">
        <f t="shared" si="73"/>
        <v>1200</v>
      </c>
      <c r="AV752" s="63">
        <f t="shared" si="70"/>
        <v>1200</v>
      </c>
      <c r="AW752" s="63">
        <v>0</v>
      </c>
      <c r="AX752" s="63">
        <f t="shared" si="74"/>
        <v>1200</v>
      </c>
      <c r="AY752" s="65">
        <v>21</v>
      </c>
    </row>
    <row r="753" ht="16.5" spans="1:51">
      <c r="A753" s="4"/>
      <c r="B753" s="4"/>
      <c r="C753" s="5" t="s">
        <v>336</v>
      </c>
      <c r="D753" s="6">
        <v>747</v>
      </c>
      <c r="E753" s="106" t="s">
        <v>929</v>
      </c>
      <c r="F753" s="8" t="str">
        <f>VLOOKUP(E753,[1]需科室上报名单!$A:$B,2,0)</f>
        <v>7AK240</v>
      </c>
      <c r="G753" s="6" t="str">
        <f>VLOOKUP(F753,[3]需科室上报名单!$B:$I,8,0)</f>
        <v>规培研究生</v>
      </c>
      <c r="H753" s="8" t="str">
        <f>VLOOKUP(F753,[3]需科室上报名单!$B:$D,3,0)</f>
        <v>神经内科</v>
      </c>
      <c r="I753" s="8" t="str">
        <f>VLOOKUP(F753,[3]需科室上报名单!$B:$F,5,0)</f>
        <v>2020年</v>
      </c>
      <c r="J753" s="29"/>
      <c r="K753" s="6" t="s">
        <v>106</v>
      </c>
      <c r="L753" s="6">
        <v>0</v>
      </c>
      <c r="M753" s="6">
        <v>0</v>
      </c>
      <c r="N753" s="6">
        <v>0</v>
      </c>
      <c r="O753" s="6">
        <v>160</v>
      </c>
      <c r="P753" s="30">
        <v>0</v>
      </c>
      <c r="Q753" s="30">
        <v>2</v>
      </c>
      <c r="R753" s="30">
        <v>1.5</v>
      </c>
      <c r="S753" s="30">
        <v>0</v>
      </c>
      <c r="T753" s="30">
        <v>0</v>
      </c>
      <c r="U753" s="43">
        <v>70</v>
      </c>
      <c r="V753" s="131">
        <v>90.48</v>
      </c>
      <c r="W753" s="44">
        <v>10</v>
      </c>
      <c r="X753" s="44">
        <v>40</v>
      </c>
      <c r="Y753" s="44">
        <v>0</v>
      </c>
      <c r="Z753" s="44">
        <v>0</v>
      </c>
      <c r="AA753" s="53">
        <v>0</v>
      </c>
      <c r="AB753" s="54">
        <f>VLOOKUP(F753,[9]毕教同事分值收集!B:R,17,0)</f>
        <v>100</v>
      </c>
      <c r="AC753" s="54">
        <f>VLOOKUP(F753,[9]毕教同事分值收集!B:T,19,0)</f>
        <v>150</v>
      </c>
      <c r="AD753" s="54">
        <f>VLOOKUP(F753,[9]毕教同事分值收集!B:V,21,0)</f>
        <v>100</v>
      </c>
      <c r="AE753" s="54">
        <f>VLOOKUP(F753,[9]毕教同事分值收集!B:Q,16,0)</f>
        <v>0</v>
      </c>
      <c r="AF753" s="54">
        <f>VLOOKUP(F753,[9]毕教同事分值收集!B:P,15,0)</f>
        <v>40</v>
      </c>
      <c r="AG753" s="54">
        <f>VLOOKUP(F753,[6]毕教同事分值收集!$B:$M,12,0)</f>
        <v>-60</v>
      </c>
      <c r="AH753" s="54">
        <v>0</v>
      </c>
      <c r="AI753" s="54">
        <v>0</v>
      </c>
      <c r="AJ753" s="54">
        <v>0</v>
      </c>
      <c r="AK753" s="54">
        <v>0</v>
      </c>
      <c r="AL753" s="54">
        <v>0</v>
      </c>
      <c r="AM753" s="58">
        <f t="shared" si="75"/>
        <v>700.48</v>
      </c>
      <c r="AN753" s="54" t="str">
        <f>VLOOKUP(H753,'[2]最终 公布版'!$F:$AL,33,0)</f>
        <v>神经内科</v>
      </c>
      <c r="AO753" s="59">
        <f>SUMPRODUCT(($AN$4:$AN$1113=AN753)*($AM$4:$AM$1113&gt;AM753))+1</f>
        <v>28</v>
      </c>
      <c r="AP753" s="11">
        <f>COUNTIF(AN:AN,AN753)</f>
        <v>58</v>
      </c>
      <c r="AQ753" s="60">
        <f t="shared" si="71"/>
        <v>0.482758620689655</v>
      </c>
      <c r="AR753" s="11">
        <f t="shared" si="72"/>
        <v>1</v>
      </c>
      <c r="AS753" s="61">
        <v>1200</v>
      </c>
      <c r="AT753" s="62">
        <f>VLOOKUP(F753,[9]毕教同事分值收集!B:Y,24,0)</f>
        <v>21</v>
      </c>
      <c r="AU753" s="63">
        <f t="shared" si="73"/>
        <v>1200</v>
      </c>
      <c r="AV753" s="63">
        <f t="shared" si="70"/>
        <v>1200</v>
      </c>
      <c r="AW753" s="63">
        <v>0</v>
      </c>
      <c r="AX753" s="63">
        <f t="shared" si="74"/>
        <v>1200</v>
      </c>
      <c r="AY753" s="65">
        <v>21</v>
      </c>
    </row>
    <row r="754" ht="16.5" spans="1:51">
      <c r="A754" s="4"/>
      <c r="B754" s="4"/>
      <c r="C754" s="5" t="s">
        <v>336</v>
      </c>
      <c r="D754" s="6">
        <v>748</v>
      </c>
      <c r="E754" s="106" t="s">
        <v>930</v>
      </c>
      <c r="F754" s="8" t="str">
        <f>VLOOKUP(E754,[1]需科室上报名单!$A:$B,2,0)</f>
        <v>7AK245</v>
      </c>
      <c r="G754" s="6" t="str">
        <f>VLOOKUP(F754,[3]需科室上报名单!$B:$I,8,0)</f>
        <v>规培研究生</v>
      </c>
      <c r="H754" s="8" t="str">
        <f>VLOOKUP(F754,[3]需科室上报名单!$B:$D,3,0)</f>
        <v>神经内科</v>
      </c>
      <c r="I754" s="8" t="str">
        <f>VLOOKUP(F754,[3]需科室上报名单!$B:$F,5,0)</f>
        <v>2020年</v>
      </c>
      <c r="J754" s="29"/>
      <c r="K754" s="6" t="s">
        <v>106</v>
      </c>
      <c r="L754" s="6">
        <v>0</v>
      </c>
      <c r="M754" s="6">
        <v>0</v>
      </c>
      <c r="N754" s="6">
        <v>0</v>
      </c>
      <c r="O754" s="6">
        <v>160</v>
      </c>
      <c r="P754" s="30">
        <v>0</v>
      </c>
      <c r="Q754" s="30">
        <v>0</v>
      </c>
      <c r="R754" s="30">
        <v>0</v>
      </c>
      <c r="S754" s="30">
        <v>0</v>
      </c>
      <c r="T754" s="30">
        <v>0</v>
      </c>
      <c r="U754" s="43">
        <v>0</v>
      </c>
      <c r="V754" s="131">
        <v>90.48</v>
      </c>
      <c r="W754" s="44">
        <v>10</v>
      </c>
      <c r="X754" s="44">
        <v>20</v>
      </c>
      <c r="Y754" s="44">
        <v>30</v>
      </c>
      <c r="Z754" s="44">
        <v>30</v>
      </c>
      <c r="AA754" s="53">
        <v>40</v>
      </c>
      <c r="AB754" s="54">
        <f>VLOOKUP(F754,[9]毕教同事分值收集!B:R,17,0)</f>
        <v>100</v>
      </c>
      <c r="AC754" s="54">
        <f>VLOOKUP(F754,[9]毕教同事分值收集!B:T,19,0)</f>
        <v>150</v>
      </c>
      <c r="AD754" s="54">
        <f>VLOOKUP(F754,[9]毕教同事分值收集!B:V,21,0)</f>
        <v>100</v>
      </c>
      <c r="AE754" s="54">
        <f>VLOOKUP(F754,[9]毕教同事分值收集!B:Q,16,0)</f>
        <v>0</v>
      </c>
      <c r="AF754" s="54">
        <f>VLOOKUP(F754,[9]毕教同事分值收集!B:P,15,0)</f>
        <v>0</v>
      </c>
      <c r="AG754" s="54">
        <f>VLOOKUP(F754,[6]毕教同事分值收集!$B:$M,12,0)</f>
        <v>-60</v>
      </c>
      <c r="AH754" s="54">
        <v>0</v>
      </c>
      <c r="AI754" s="54">
        <v>0</v>
      </c>
      <c r="AJ754" s="54">
        <v>0</v>
      </c>
      <c r="AK754" s="54">
        <v>0</v>
      </c>
      <c r="AL754" s="54">
        <v>0</v>
      </c>
      <c r="AM754" s="58">
        <f t="shared" si="75"/>
        <v>670.48</v>
      </c>
      <c r="AN754" s="54" t="str">
        <f>VLOOKUP(H754,'[2]最终 公布版'!$F:$AL,33,0)</f>
        <v>神经内科</v>
      </c>
      <c r="AO754" s="59">
        <f>SUMPRODUCT(($AN$4:$AN$1113=AN754)*($AM$4:$AM$1113&gt;AM754))+1</f>
        <v>29</v>
      </c>
      <c r="AP754" s="11">
        <f>COUNTIF(AN:AN,AN754)</f>
        <v>58</v>
      </c>
      <c r="AQ754" s="60">
        <f t="shared" si="71"/>
        <v>0.5</v>
      </c>
      <c r="AR754" s="11">
        <f t="shared" si="72"/>
        <v>1</v>
      </c>
      <c r="AS754" s="61">
        <v>1200</v>
      </c>
      <c r="AT754" s="62">
        <f>VLOOKUP(F754,[9]毕教同事分值收集!B:Y,24,0)</f>
        <v>21</v>
      </c>
      <c r="AU754" s="63">
        <f t="shared" si="73"/>
        <v>1200</v>
      </c>
      <c r="AV754" s="63">
        <f t="shared" si="70"/>
        <v>1200</v>
      </c>
      <c r="AW754" s="63">
        <v>0</v>
      </c>
      <c r="AX754" s="63">
        <f t="shared" si="74"/>
        <v>1200</v>
      </c>
      <c r="AY754" s="65">
        <v>21</v>
      </c>
    </row>
    <row r="755" ht="16.5" spans="1:51">
      <c r="A755" s="4"/>
      <c r="B755" s="4"/>
      <c r="C755" s="5" t="s">
        <v>336</v>
      </c>
      <c r="D755" s="6">
        <v>749</v>
      </c>
      <c r="E755" s="106" t="s">
        <v>931</v>
      </c>
      <c r="F755" s="8" t="str">
        <f>VLOOKUP(E755,[1]需科室上报名单!$A:$B,2,0)</f>
        <v>7AK250</v>
      </c>
      <c r="G755" s="6" t="str">
        <f>VLOOKUP(F755,[3]需科室上报名单!$B:$I,8,0)</f>
        <v>规培研究生</v>
      </c>
      <c r="H755" s="8" t="str">
        <f>VLOOKUP(F755,[3]需科室上报名单!$B:$D,3,0)</f>
        <v>神经内科</v>
      </c>
      <c r="I755" s="8" t="str">
        <f>VLOOKUP(F755,[3]需科室上报名单!$B:$F,5,0)</f>
        <v>2020年</v>
      </c>
      <c r="J755" s="124"/>
      <c r="K755" s="6" t="s">
        <v>106</v>
      </c>
      <c r="L755" s="6">
        <v>0</v>
      </c>
      <c r="M755" s="6">
        <v>0</v>
      </c>
      <c r="N755" s="54">
        <v>0</v>
      </c>
      <c r="O755" s="6">
        <v>160</v>
      </c>
      <c r="P755" s="45">
        <v>0</v>
      </c>
      <c r="Q755" s="45">
        <v>2</v>
      </c>
      <c r="R755" s="45">
        <v>0</v>
      </c>
      <c r="S755" s="30">
        <v>0</v>
      </c>
      <c r="T755" s="30">
        <v>0</v>
      </c>
      <c r="U755" s="43">
        <v>40</v>
      </c>
      <c r="V755" s="131">
        <v>90.48</v>
      </c>
      <c r="W755" s="44">
        <v>0</v>
      </c>
      <c r="X755" s="44">
        <v>20</v>
      </c>
      <c r="Y755" s="44">
        <v>30</v>
      </c>
      <c r="Z755" s="44">
        <v>0</v>
      </c>
      <c r="AA755" s="53">
        <v>40</v>
      </c>
      <c r="AB755" s="54">
        <f>VLOOKUP(F755,[9]毕教同事分值收集!B:R,17,0)</f>
        <v>100</v>
      </c>
      <c r="AC755" s="54">
        <f>VLOOKUP(F755,[9]毕教同事分值收集!B:T,19,0)</f>
        <v>150</v>
      </c>
      <c r="AD755" s="54">
        <f>VLOOKUP(F755,[9]毕教同事分值收集!B:V,21,0)</f>
        <v>100</v>
      </c>
      <c r="AE755" s="54">
        <f>VLOOKUP(F755,[9]毕教同事分值收集!B:Q,16,0)</f>
        <v>0</v>
      </c>
      <c r="AF755" s="54">
        <f>VLOOKUP(F755,[9]毕教同事分值收集!B:P,15,0)</f>
        <v>0</v>
      </c>
      <c r="AG755" s="54">
        <f>VLOOKUP(F755,[6]毕教同事分值收集!$B:$M,12,0)</f>
        <v>-60</v>
      </c>
      <c r="AH755" s="54">
        <v>0</v>
      </c>
      <c r="AI755" s="54">
        <v>0</v>
      </c>
      <c r="AJ755" s="54">
        <v>0</v>
      </c>
      <c r="AK755" s="54">
        <v>0</v>
      </c>
      <c r="AL755" s="54">
        <v>0</v>
      </c>
      <c r="AM755" s="58">
        <f t="shared" si="75"/>
        <v>670.48</v>
      </c>
      <c r="AN755" s="54" t="str">
        <f>VLOOKUP(H755,'[2]最终 公布版'!$F:$AL,33,0)</f>
        <v>神经内科</v>
      </c>
      <c r="AO755" s="59">
        <f>SUMPRODUCT(($AN$4:$AN$1113=AN755)*($AM$4:$AM$1113&gt;AM755))+1</f>
        <v>29</v>
      </c>
      <c r="AP755" s="11">
        <f>COUNTIF(AN:AN,AN755)</f>
        <v>58</v>
      </c>
      <c r="AQ755" s="60">
        <f t="shared" si="71"/>
        <v>0.5</v>
      </c>
      <c r="AR755" s="11">
        <f t="shared" si="72"/>
        <v>1</v>
      </c>
      <c r="AS755" s="61">
        <v>1200</v>
      </c>
      <c r="AT755" s="62">
        <f>VLOOKUP(F755,[9]毕教同事分值收集!B:Y,24,0)</f>
        <v>21</v>
      </c>
      <c r="AU755" s="63">
        <f t="shared" si="73"/>
        <v>1200</v>
      </c>
      <c r="AV755" s="63">
        <f t="shared" si="70"/>
        <v>1200</v>
      </c>
      <c r="AW755" s="63">
        <v>0</v>
      </c>
      <c r="AX755" s="63">
        <f t="shared" si="74"/>
        <v>1200</v>
      </c>
      <c r="AY755" s="65">
        <v>21</v>
      </c>
    </row>
    <row r="756" ht="16.5" spans="1:51">
      <c r="A756" s="4"/>
      <c r="B756" s="4"/>
      <c r="C756" s="5" t="s">
        <v>336</v>
      </c>
      <c r="D756" s="6">
        <v>751</v>
      </c>
      <c r="E756" s="106" t="s">
        <v>932</v>
      </c>
      <c r="F756" s="8" t="str">
        <f>VLOOKUP(E756,[1]需科室上报名单!$A:$B,2,0)</f>
        <v>7AK023</v>
      </c>
      <c r="G756" s="6" t="str">
        <f>VLOOKUP(F756,[3]需科室上报名单!$B:$I,8,0)</f>
        <v>规培研究生</v>
      </c>
      <c r="H756" s="8" t="str">
        <f>VLOOKUP(F756,[3]需科室上报名单!$B:$D,3,0)</f>
        <v>神经内科</v>
      </c>
      <c r="I756" s="8" t="str">
        <f>VLOOKUP(F756,[3]需科室上报名单!$B:$F,5,0)</f>
        <v>2020年</v>
      </c>
      <c r="J756" s="29"/>
      <c r="K756" s="6" t="s">
        <v>106</v>
      </c>
      <c r="L756" s="6">
        <v>0</v>
      </c>
      <c r="M756" s="6">
        <v>0</v>
      </c>
      <c r="N756" s="6">
        <v>0</v>
      </c>
      <c r="O756" s="6">
        <v>160</v>
      </c>
      <c r="P756" s="30">
        <v>0</v>
      </c>
      <c r="Q756" s="30">
        <v>2</v>
      </c>
      <c r="R756" s="30">
        <v>1</v>
      </c>
      <c r="S756" s="30">
        <v>0</v>
      </c>
      <c r="T756" s="30">
        <v>0</v>
      </c>
      <c r="U756" s="43">
        <v>60</v>
      </c>
      <c r="V756" s="131">
        <v>90.48</v>
      </c>
      <c r="W756" s="44">
        <v>0</v>
      </c>
      <c r="X756" s="44">
        <v>0</v>
      </c>
      <c r="Y756" s="44">
        <v>30</v>
      </c>
      <c r="Z756" s="44">
        <v>0</v>
      </c>
      <c r="AA756" s="53">
        <v>0</v>
      </c>
      <c r="AB756" s="54">
        <f>VLOOKUP(F756,[9]毕教同事分值收集!B:R,17,0)</f>
        <v>100</v>
      </c>
      <c r="AC756" s="54">
        <f>VLOOKUP(F756,[9]毕教同事分值收集!B:T,19,0)</f>
        <v>150</v>
      </c>
      <c r="AD756" s="54">
        <f>VLOOKUP(F756,[9]毕教同事分值收集!B:V,21,0)</f>
        <v>100</v>
      </c>
      <c r="AE756" s="54">
        <f>VLOOKUP(F756,[9]毕教同事分值收集!B:Q,16,0)</f>
        <v>0</v>
      </c>
      <c r="AF756" s="54">
        <f>VLOOKUP(F756,[9]毕教同事分值收集!B:P,15,0)</f>
        <v>0</v>
      </c>
      <c r="AG756" s="54">
        <f>VLOOKUP(F756,[6]毕教同事分值收集!$B:$M,12,0)</f>
        <v>-60</v>
      </c>
      <c r="AH756" s="54">
        <v>0</v>
      </c>
      <c r="AI756" s="54">
        <v>0</v>
      </c>
      <c r="AJ756" s="54">
        <v>0</v>
      </c>
      <c r="AK756" s="54">
        <v>0</v>
      </c>
      <c r="AL756" s="54">
        <v>0</v>
      </c>
      <c r="AM756" s="58">
        <f t="shared" si="75"/>
        <v>630.48</v>
      </c>
      <c r="AN756" s="54" t="str">
        <f>VLOOKUP(H756,'[2]最终 公布版'!$F:$AL,33,0)</f>
        <v>神经内科</v>
      </c>
      <c r="AO756" s="59">
        <f>SUMPRODUCT(($AN$4:$AN$1113=AN756)*($AM$4:$AM$1113&gt;AM756))+1</f>
        <v>31</v>
      </c>
      <c r="AP756" s="11">
        <f>COUNTIF(AN:AN,AN756)</f>
        <v>58</v>
      </c>
      <c r="AQ756" s="60">
        <f t="shared" si="71"/>
        <v>0.53448275862069</v>
      </c>
      <c r="AR756" s="11">
        <f t="shared" si="72"/>
        <v>1</v>
      </c>
      <c r="AS756" s="61">
        <v>1200</v>
      </c>
      <c r="AT756" s="62">
        <f>VLOOKUP(F756,[9]毕教同事分值收集!B:Y,24,0)</f>
        <v>21</v>
      </c>
      <c r="AU756" s="63">
        <f t="shared" si="73"/>
        <v>1200</v>
      </c>
      <c r="AV756" s="63">
        <f t="shared" si="70"/>
        <v>1200</v>
      </c>
      <c r="AW756" s="63">
        <v>0</v>
      </c>
      <c r="AX756" s="63">
        <f t="shared" si="74"/>
        <v>1200</v>
      </c>
      <c r="AY756" s="65">
        <v>21</v>
      </c>
    </row>
    <row r="757" ht="16.5" spans="1:51">
      <c r="A757" s="4"/>
      <c r="B757" s="4"/>
      <c r="C757" s="5" t="s">
        <v>336</v>
      </c>
      <c r="D757" s="6">
        <v>752</v>
      </c>
      <c r="E757" s="106" t="s">
        <v>933</v>
      </c>
      <c r="F757" s="8" t="str">
        <f>VLOOKUP(E757,[1]需科室上报名单!$A:$B,2,0)</f>
        <v>7AK244</v>
      </c>
      <c r="G757" s="6" t="str">
        <f>VLOOKUP(F757,[3]需科室上报名单!$B:$I,8,0)</f>
        <v>规培研究生</v>
      </c>
      <c r="H757" s="8" t="str">
        <f>VLOOKUP(F757,[3]需科室上报名单!$B:$D,3,0)</f>
        <v>神经内科</v>
      </c>
      <c r="I757" s="8" t="str">
        <f>VLOOKUP(F757,[3]需科室上报名单!$B:$F,5,0)</f>
        <v>2020年</v>
      </c>
      <c r="J757" s="124"/>
      <c r="K757" s="6" t="s">
        <v>106</v>
      </c>
      <c r="L757" s="6">
        <v>0</v>
      </c>
      <c r="M757" s="6">
        <v>0</v>
      </c>
      <c r="N757" s="54">
        <v>0</v>
      </c>
      <c r="O757" s="6">
        <v>160</v>
      </c>
      <c r="P757" s="45">
        <v>0</v>
      </c>
      <c r="Q757" s="45">
        <v>2</v>
      </c>
      <c r="R757" s="45">
        <v>1</v>
      </c>
      <c r="S757" s="30">
        <v>0</v>
      </c>
      <c r="T757" s="30">
        <v>0</v>
      </c>
      <c r="U757" s="43">
        <v>60</v>
      </c>
      <c r="V757" s="131">
        <v>90.48</v>
      </c>
      <c r="W757" s="44">
        <v>10</v>
      </c>
      <c r="X757" s="44">
        <v>20</v>
      </c>
      <c r="Y757" s="44">
        <v>0</v>
      </c>
      <c r="Z757" s="44">
        <v>0</v>
      </c>
      <c r="AA757" s="53">
        <v>0</v>
      </c>
      <c r="AB757" s="54">
        <f>VLOOKUP(F757,[9]毕教同事分值收集!B:R,17,0)</f>
        <v>100</v>
      </c>
      <c r="AC757" s="54">
        <f>VLOOKUP(F757,[9]毕教同事分值收集!B:T,19,0)</f>
        <v>150</v>
      </c>
      <c r="AD757" s="54">
        <f>VLOOKUP(F757,[9]毕教同事分值收集!B:V,21,0)</f>
        <v>100</v>
      </c>
      <c r="AE757" s="54">
        <f>VLOOKUP(F757,[9]毕教同事分值收集!B:Q,16,0)</f>
        <v>0</v>
      </c>
      <c r="AF757" s="54">
        <f>VLOOKUP(F757,[9]毕教同事分值收集!B:P,15,0)</f>
        <v>0</v>
      </c>
      <c r="AG757" s="54">
        <f>VLOOKUP(F757,[6]毕教同事分值收集!$B:$M,12,0)</f>
        <v>-60</v>
      </c>
      <c r="AH757" s="54">
        <v>0</v>
      </c>
      <c r="AI757" s="54">
        <v>0</v>
      </c>
      <c r="AJ757" s="54">
        <v>0</v>
      </c>
      <c r="AK757" s="54">
        <v>0</v>
      </c>
      <c r="AL757" s="54">
        <v>0</v>
      </c>
      <c r="AM757" s="58">
        <f t="shared" si="75"/>
        <v>630.48</v>
      </c>
      <c r="AN757" s="54" t="str">
        <f>VLOOKUP(H757,'[2]最终 公布版'!$F:$AL,33,0)</f>
        <v>神经内科</v>
      </c>
      <c r="AO757" s="59">
        <f>SUMPRODUCT(($AN$4:$AN$1113=AN757)*($AM$4:$AM$1113&gt;AM757))+1</f>
        <v>31</v>
      </c>
      <c r="AP757" s="11">
        <f>COUNTIF(AN:AN,AN757)</f>
        <v>58</v>
      </c>
      <c r="AQ757" s="60">
        <f t="shared" si="71"/>
        <v>0.53448275862069</v>
      </c>
      <c r="AR757" s="11">
        <f t="shared" si="72"/>
        <v>1</v>
      </c>
      <c r="AS757" s="61">
        <v>1200</v>
      </c>
      <c r="AT757" s="62">
        <f>VLOOKUP(F757,[9]毕教同事分值收集!B:Y,24,0)</f>
        <v>21</v>
      </c>
      <c r="AU757" s="63">
        <f t="shared" si="73"/>
        <v>1200</v>
      </c>
      <c r="AV757" s="63">
        <f t="shared" si="70"/>
        <v>1200</v>
      </c>
      <c r="AW757" s="63">
        <v>0</v>
      </c>
      <c r="AX757" s="63">
        <f t="shared" si="74"/>
        <v>1200</v>
      </c>
      <c r="AY757" s="65">
        <v>21</v>
      </c>
    </row>
    <row r="758" ht="16.5" spans="1:51">
      <c r="A758" s="4"/>
      <c r="B758" s="4"/>
      <c r="C758" s="5" t="s">
        <v>336</v>
      </c>
      <c r="D758" s="6">
        <v>753</v>
      </c>
      <c r="E758" s="106" t="s">
        <v>934</v>
      </c>
      <c r="F758" s="8" t="str">
        <f>VLOOKUP(E758,[1]需科室上报名单!$A:$B,2,0)</f>
        <v>7AK243</v>
      </c>
      <c r="G758" s="6" t="str">
        <f>VLOOKUP(F758,[3]需科室上报名单!$B:$I,8,0)</f>
        <v>规培研究生</v>
      </c>
      <c r="H758" s="8" t="str">
        <f>VLOOKUP(F758,[3]需科室上报名单!$B:$D,3,0)</f>
        <v>神经内科</v>
      </c>
      <c r="I758" s="8" t="str">
        <f>VLOOKUP(F758,[3]需科室上报名单!$B:$F,5,0)</f>
        <v>2020年</v>
      </c>
      <c r="J758" s="29"/>
      <c r="K758" s="6" t="s">
        <v>106</v>
      </c>
      <c r="L758" s="6">
        <v>0</v>
      </c>
      <c r="M758" s="6">
        <v>0</v>
      </c>
      <c r="N758" s="6">
        <v>0</v>
      </c>
      <c r="O758" s="6">
        <v>160</v>
      </c>
      <c r="P758" s="30">
        <v>0</v>
      </c>
      <c r="Q758" s="30">
        <v>2</v>
      </c>
      <c r="R758" s="30">
        <v>0</v>
      </c>
      <c r="S758" s="30">
        <v>0</v>
      </c>
      <c r="T758" s="30">
        <v>0</v>
      </c>
      <c r="U758" s="43">
        <v>40</v>
      </c>
      <c r="V758" s="131">
        <v>90.48</v>
      </c>
      <c r="W758" s="44">
        <v>0</v>
      </c>
      <c r="X758" s="44">
        <v>40</v>
      </c>
      <c r="Y758" s="44">
        <v>0</v>
      </c>
      <c r="Z758" s="44">
        <v>0</v>
      </c>
      <c r="AA758" s="53">
        <v>0</v>
      </c>
      <c r="AB758" s="54">
        <f>VLOOKUP(F758,[9]毕教同事分值收集!B:R,17,0)</f>
        <v>100</v>
      </c>
      <c r="AC758" s="54">
        <f>VLOOKUP(F758,[9]毕教同事分值收集!B:T,19,0)</f>
        <v>150</v>
      </c>
      <c r="AD758" s="54">
        <f>VLOOKUP(F758,[9]毕教同事分值收集!B:V,21,0)</f>
        <v>100</v>
      </c>
      <c r="AE758" s="54">
        <f>VLOOKUP(F758,[9]毕教同事分值收集!B:Q,16,0)</f>
        <v>0</v>
      </c>
      <c r="AF758" s="54">
        <f>VLOOKUP(F758,[9]毕教同事分值收集!B:P,15,0)</f>
        <v>0</v>
      </c>
      <c r="AG758" s="54">
        <f>VLOOKUP(F758,[6]毕教同事分值收集!$B:$M,12,0)</f>
        <v>-60</v>
      </c>
      <c r="AH758" s="54">
        <v>0</v>
      </c>
      <c r="AI758" s="54">
        <v>0</v>
      </c>
      <c r="AJ758" s="54">
        <v>0</v>
      </c>
      <c r="AK758" s="54">
        <v>0</v>
      </c>
      <c r="AL758" s="54">
        <v>0</v>
      </c>
      <c r="AM758" s="58">
        <f t="shared" si="75"/>
        <v>620.48</v>
      </c>
      <c r="AN758" s="54" t="str">
        <f>VLOOKUP(H758,'[2]最终 公布版'!$F:$AL,33,0)</f>
        <v>神经内科</v>
      </c>
      <c r="AO758" s="59">
        <f>SUMPRODUCT(($AN$4:$AN$1113=AN758)*($AM$4:$AM$1113&gt;AM758))+1</f>
        <v>33</v>
      </c>
      <c r="AP758" s="11">
        <f>COUNTIF(AN:AN,AN758)</f>
        <v>58</v>
      </c>
      <c r="AQ758" s="60">
        <f t="shared" si="71"/>
        <v>0.568965517241379</v>
      </c>
      <c r="AR758" s="11">
        <f t="shared" si="72"/>
        <v>1</v>
      </c>
      <c r="AS758" s="61">
        <v>1200</v>
      </c>
      <c r="AT758" s="62">
        <f>VLOOKUP(F758,[9]毕教同事分值收集!B:Y,24,0)</f>
        <v>21</v>
      </c>
      <c r="AU758" s="63">
        <f t="shared" si="73"/>
        <v>1200</v>
      </c>
      <c r="AV758" s="63">
        <f t="shared" si="70"/>
        <v>1200</v>
      </c>
      <c r="AW758" s="63">
        <v>0</v>
      </c>
      <c r="AX758" s="63">
        <f t="shared" si="74"/>
        <v>1200</v>
      </c>
      <c r="AY758" s="65">
        <v>21</v>
      </c>
    </row>
    <row r="759" spans="1:51">
      <c r="A759" s="4"/>
      <c r="B759" s="4"/>
      <c r="C759" s="5" t="s">
        <v>197</v>
      </c>
      <c r="D759" s="6">
        <v>756</v>
      </c>
      <c r="E759" s="19" t="s">
        <v>935</v>
      </c>
      <c r="F759" s="8" t="str">
        <f>VLOOKUP(E759,[1]需科室上报名单!$A:$B,2,0)</f>
        <v>7AO273</v>
      </c>
      <c r="G759" s="6" t="str">
        <f>VLOOKUP(F759,[3]需科室上报名单!$B:$I,8,0)</f>
        <v>规培研究生</v>
      </c>
      <c r="H759" s="8" t="str">
        <f>VLOOKUP(F759,[3]需科室上报名单!$B:$D,3,0)</f>
        <v>神经内科</v>
      </c>
      <c r="I759" s="8" t="str">
        <f>VLOOKUP(F759,[3]需科室上报名单!$B:$F,5,0)</f>
        <v>2022年</v>
      </c>
      <c r="J759" s="29"/>
      <c r="K759" s="6" t="s">
        <v>106</v>
      </c>
      <c r="L759" s="6">
        <v>0</v>
      </c>
      <c r="M759" s="6">
        <v>0</v>
      </c>
      <c r="N759" s="36">
        <v>0</v>
      </c>
      <c r="O759" s="6">
        <v>160</v>
      </c>
      <c r="P759" s="30">
        <v>0</v>
      </c>
      <c r="Q759" s="30">
        <v>3</v>
      </c>
      <c r="R759" s="36">
        <v>0</v>
      </c>
      <c r="S759" s="30">
        <v>1</v>
      </c>
      <c r="T759" s="30">
        <v>1</v>
      </c>
      <c r="U759" s="43">
        <v>110</v>
      </c>
      <c r="V759" s="44">
        <f>VLOOKUP(F759,[9]毕教同事分值收集!B:X,23,0)</f>
        <v>100</v>
      </c>
      <c r="W759" s="44">
        <v>10</v>
      </c>
      <c r="X759" s="44">
        <v>80</v>
      </c>
      <c r="Y759" s="44">
        <v>60</v>
      </c>
      <c r="Z759" s="44">
        <v>60</v>
      </c>
      <c r="AA759" s="53">
        <v>0</v>
      </c>
      <c r="AB759" s="54">
        <f>VLOOKUP(F759,[9]毕教同事分值收集!B:R,17,0)</f>
        <v>0</v>
      </c>
      <c r="AC759" s="54">
        <f>VLOOKUP(F759,[9]毕教同事分值收集!B:T,19,0)</f>
        <v>0</v>
      </c>
      <c r="AD759" s="54">
        <f>VLOOKUP(F759,[9]毕教同事分值收集!B:V,21,0)</f>
        <v>0</v>
      </c>
      <c r="AE759" s="54">
        <f>VLOOKUP(F759,[9]毕教同事分值收集!B:Q,16,0)</f>
        <v>20</v>
      </c>
      <c r="AF759" s="54">
        <f>VLOOKUP(F759,[9]毕教同事分值收集!B:P,15,0)</f>
        <v>20</v>
      </c>
      <c r="AG759" s="54">
        <f>VLOOKUP(F759,[6]毕教同事分值收集!$B:$M,12,0)</f>
        <v>0</v>
      </c>
      <c r="AH759" s="54">
        <v>0</v>
      </c>
      <c r="AI759" s="54">
        <v>0</v>
      </c>
      <c r="AJ759" s="54">
        <v>0</v>
      </c>
      <c r="AK759" s="54">
        <v>0</v>
      </c>
      <c r="AL759" s="54">
        <v>0</v>
      </c>
      <c r="AM759" s="58">
        <f t="shared" si="75"/>
        <v>620</v>
      </c>
      <c r="AN759" s="54" t="str">
        <f>VLOOKUP(H759,'[2]最终 公布版'!$F:$AL,33,0)</f>
        <v>神经内科</v>
      </c>
      <c r="AO759" s="59">
        <f>SUMPRODUCT(($AN$4:$AN$1113=AN759)*($AM$4:$AM$1113&gt;AM759))+1</f>
        <v>34</v>
      </c>
      <c r="AP759" s="11">
        <f>COUNTIF(AN:AN,AN759)</f>
        <v>58</v>
      </c>
      <c r="AQ759" s="60">
        <f t="shared" si="71"/>
        <v>0.586206896551724</v>
      </c>
      <c r="AR759" s="11">
        <f t="shared" si="72"/>
        <v>1</v>
      </c>
      <c r="AS759" s="61">
        <v>1200</v>
      </c>
      <c r="AT759" s="62">
        <f>VLOOKUP(F759,[9]毕教同事分值收集!B:Y,24,0)</f>
        <v>21</v>
      </c>
      <c r="AU759" s="63">
        <f t="shared" si="73"/>
        <v>1200</v>
      </c>
      <c r="AV759" s="63">
        <f t="shared" si="70"/>
        <v>1200</v>
      </c>
      <c r="AW759" s="63">
        <v>0</v>
      </c>
      <c r="AX759" s="63">
        <f t="shared" si="74"/>
        <v>1200</v>
      </c>
      <c r="AY759" s="65">
        <v>21</v>
      </c>
    </row>
    <row r="760" spans="1:51">
      <c r="A760" s="4"/>
      <c r="B760" s="4"/>
      <c r="C760" s="5" t="s">
        <v>157</v>
      </c>
      <c r="D760" s="6">
        <v>755</v>
      </c>
      <c r="E760" s="20" t="s">
        <v>936</v>
      </c>
      <c r="F760" s="8" t="str">
        <f>VLOOKUP(E760,[1]需科室上报名单!$A:$B,2,0)</f>
        <v>7AM408</v>
      </c>
      <c r="G760" s="6" t="str">
        <f>VLOOKUP(F760,[3]需科室上报名单!$B:$I,8,0)</f>
        <v>规培研究生</v>
      </c>
      <c r="H760" s="20" t="s">
        <v>336</v>
      </c>
      <c r="I760" s="8" t="str">
        <f>VLOOKUP(F760,[3]需科室上报名单!$B:$F,5,0)</f>
        <v>2021年</v>
      </c>
      <c r="J760" s="35"/>
      <c r="K760" s="6" t="s">
        <v>106</v>
      </c>
      <c r="L760" s="6">
        <v>0</v>
      </c>
      <c r="M760" s="6">
        <v>0</v>
      </c>
      <c r="N760" s="6">
        <v>0</v>
      </c>
      <c r="O760" s="6">
        <v>160</v>
      </c>
      <c r="P760" s="30">
        <v>0</v>
      </c>
      <c r="Q760" s="48">
        <v>4</v>
      </c>
      <c r="R760" s="48">
        <v>2</v>
      </c>
      <c r="S760" s="30">
        <v>0</v>
      </c>
      <c r="T760" s="30">
        <v>0</v>
      </c>
      <c r="U760" s="43">
        <v>120</v>
      </c>
      <c r="V760" s="44">
        <f>VLOOKUP(F760,[9]毕教同事分值收集!B:X,23,0)</f>
        <v>100</v>
      </c>
      <c r="W760" s="49">
        <v>10</v>
      </c>
      <c r="X760" s="49">
        <v>20</v>
      </c>
      <c r="Y760" s="49">
        <v>60</v>
      </c>
      <c r="Z760" s="49">
        <v>60</v>
      </c>
      <c r="AA760" s="53">
        <v>0</v>
      </c>
      <c r="AB760" s="54">
        <f>VLOOKUP(F760,[9]毕教同事分值收集!B:R,17,0)</f>
        <v>100</v>
      </c>
      <c r="AC760" s="54">
        <f>VLOOKUP(F760,[9]毕教同事分值收集!B:T,19,0)</f>
        <v>0</v>
      </c>
      <c r="AD760" s="54">
        <f>VLOOKUP(F760,[9]毕教同事分值收集!B:V,21,0)</f>
        <v>0</v>
      </c>
      <c r="AE760" s="54">
        <f>VLOOKUP(F760,[9]毕教同事分值收集!B:Q,16,0)</f>
        <v>0</v>
      </c>
      <c r="AF760" s="54">
        <f>VLOOKUP(F760,[9]毕教同事分值收集!B:P,15,0)</f>
        <v>0</v>
      </c>
      <c r="AG760" s="54">
        <f>VLOOKUP(F760,[6]毕教同事分值收集!$B:$M,12,0)</f>
        <v>-20</v>
      </c>
      <c r="AH760" s="54">
        <v>0</v>
      </c>
      <c r="AI760" s="54">
        <v>0</v>
      </c>
      <c r="AJ760" s="54">
        <v>0</v>
      </c>
      <c r="AK760" s="54">
        <v>0</v>
      </c>
      <c r="AL760" s="54">
        <v>0</v>
      </c>
      <c r="AM760" s="58">
        <f t="shared" si="75"/>
        <v>610</v>
      </c>
      <c r="AN760" s="54" t="str">
        <f>VLOOKUP(H760,'[2]最终 公布版'!$F:$AL,33,0)</f>
        <v>神经内科</v>
      </c>
      <c r="AO760" s="59">
        <f>SUMPRODUCT(($AN$4:$AN$1113=AN760)*($AM$4:$AM$1113&gt;AM760))+1</f>
        <v>35</v>
      </c>
      <c r="AP760" s="11">
        <f>COUNTIF(AN:AN,AN760)</f>
        <v>58</v>
      </c>
      <c r="AQ760" s="60">
        <f t="shared" si="71"/>
        <v>0.603448275862069</v>
      </c>
      <c r="AR760" s="11">
        <f t="shared" si="72"/>
        <v>0.75</v>
      </c>
      <c r="AS760" s="61">
        <v>1200</v>
      </c>
      <c r="AT760" s="62">
        <f>VLOOKUP(F760,[9]毕教同事分值收集!B:Y,24,0)</f>
        <v>21</v>
      </c>
      <c r="AU760" s="63">
        <f t="shared" si="73"/>
        <v>900</v>
      </c>
      <c r="AV760" s="63">
        <f t="shared" ref="AV760:AV823" si="76">ROUND(AU760,0)</f>
        <v>900</v>
      </c>
      <c r="AW760" s="63">
        <v>0</v>
      </c>
      <c r="AX760" s="63">
        <f t="shared" si="74"/>
        <v>900</v>
      </c>
      <c r="AY760" s="65">
        <v>21</v>
      </c>
    </row>
    <row r="761" ht="16.5" spans="1:51">
      <c r="A761" s="4"/>
      <c r="B761" s="4"/>
      <c r="C761" s="5" t="s">
        <v>336</v>
      </c>
      <c r="D761" s="6">
        <v>754</v>
      </c>
      <c r="E761" s="106" t="s">
        <v>937</v>
      </c>
      <c r="F761" s="8" t="str">
        <f>VLOOKUP(E761,[1]需科室上报名单!$A:$B,2,0)</f>
        <v>7AK251</v>
      </c>
      <c r="G761" s="6" t="str">
        <f>VLOOKUP(F761,[3]需科室上报名单!$B:$I,8,0)</f>
        <v>规培研究生</v>
      </c>
      <c r="H761" s="8" t="str">
        <f>VLOOKUP(F761,[3]需科室上报名单!$B:$D,3,0)</f>
        <v>神经内科</v>
      </c>
      <c r="I761" s="8" t="str">
        <f>VLOOKUP(F761,[3]需科室上报名单!$B:$F,5,0)</f>
        <v>2020年</v>
      </c>
      <c r="J761" s="29"/>
      <c r="K761" s="6" t="s">
        <v>106</v>
      </c>
      <c r="L761" s="6">
        <v>0</v>
      </c>
      <c r="M761" s="6">
        <v>0</v>
      </c>
      <c r="N761" s="6">
        <v>0</v>
      </c>
      <c r="O761" s="6">
        <v>160</v>
      </c>
      <c r="P761" s="30">
        <v>0</v>
      </c>
      <c r="Q761" s="30">
        <v>2</v>
      </c>
      <c r="R761" s="30">
        <v>1.5</v>
      </c>
      <c r="S761" s="30">
        <v>0</v>
      </c>
      <c r="T761" s="30">
        <v>0</v>
      </c>
      <c r="U761" s="43">
        <v>70</v>
      </c>
      <c r="V761" s="131">
        <v>90.48</v>
      </c>
      <c r="W761" s="44">
        <v>0</v>
      </c>
      <c r="X761" s="44">
        <v>0</v>
      </c>
      <c r="Y761" s="44">
        <v>30</v>
      </c>
      <c r="Z761" s="44">
        <v>0</v>
      </c>
      <c r="AA761" s="53">
        <v>20</v>
      </c>
      <c r="AB761" s="54">
        <f>VLOOKUP(F761,[9]毕教同事分值收集!B:R,17,0)</f>
        <v>100</v>
      </c>
      <c r="AC761" s="54">
        <f>VLOOKUP(F761,[9]毕教同事分值收集!B:T,19,0)</f>
        <v>150</v>
      </c>
      <c r="AD761" s="54">
        <f>VLOOKUP(F761,[9]毕教同事分值收集!B:V,21,0)</f>
        <v>0</v>
      </c>
      <c r="AE761" s="54">
        <f>VLOOKUP(F761,[9]毕教同事分值收集!B:Q,16,0)</f>
        <v>0</v>
      </c>
      <c r="AF761" s="54">
        <f>VLOOKUP(F761,[9]毕教同事分值收集!B:P,15,0)</f>
        <v>40</v>
      </c>
      <c r="AG761" s="54">
        <f>VLOOKUP(F761,[6]毕教同事分值收集!$B:$M,12,0)</f>
        <v>-60</v>
      </c>
      <c r="AH761" s="54">
        <v>0</v>
      </c>
      <c r="AI761" s="54">
        <v>0</v>
      </c>
      <c r="AJ761" s="54">
        <v>0</v>
      </c>
      <c r="AK761" s="54">
        <v>0</v>
      </c>
      <c r="AL761" s="54">
        <v>0</v>
      </c>
      <c r="AM761" s="58">
        <f t="shared" si="75"/>
        <v>600.48</v>
      </c>
      <c r="AN761" s="54" t="str">
        <f>VLOOKUP(H761,'[2]最终 公布版'!$F:$AL,33,0)</f>
        <v>神经内科</v>
      </c>
      <c r="AO761" s="59">
        <f>SUMPRODUCT(($AN$4:$AN$1113=AN761)*($AM$4:$AM$1113&gt;AM761))+1</f>
        <v>36</v>
      </c>
      <c r="AP761" s="11">
        <f>COUNTIF(AN:AN,AN761)</f>
        <v>58</v>
      </c>
      <c r="AQ761" s="60">
        <f t="shared" si="71"/>
        <v>0.620689655172414</v>
      </c>
      <c r="AR761" s="11">
        <f t="shared" si="72"/>
        <v>0.75</v>
      </c>
      <c r="AS761" s="61">
        <v>1200</v>
      </c>
      <c r="AT761" s="62">
        <f>VLOOKUP(F761,[9]毕教同事分值收集!B:Y,24,0)</f>
        <v>21</v>
      </c>
      <c r="AU761" s="63">
        <f t="shared" si="73"/>
        <v>900</v>
      </c>
      <c r="AV761" s="63">
        <f t="shared" si="76"/>
        <v>900</v>
      </c>
      <c r="AW761" s="63">
        <v>0</v>
      </c>
      <c r="AX761" s="63">
        <f t="shared" si="74"/>
        <v>900</v>
      </c>
      <c r="AY761" s="65">
        <v>21</v>
      </c>
    </row>
    <row r="762" spans="1:51">
      <c r="A762" s="4"/>
      <c r="B762" s="4"/>
      <c r="C762" s="5" t="s">
        <v>120</v>
      </c>
      <c r="D762" s="6">
        <v>758</v>
      </c>
      <c r="E762" s="19" t="s">
        <v>938</v>
      </c>
      <c r="F762" s="8" t="str">
        <f>VLOOKUP(E762,[1]需科室上报名单!$A:$B,2,0)</f>
        <v>7AO272</v>
      </c>
      <c r="G762" s="6" t="str">
        <f>VLOOKUP(F762,[3]需科室上报名单!$B:$I,8,0)</f>
        <v>规培研究生</v>
      </c>
      <c r="H762" s="8" t="str">
        <f>VLOOKUP(F762,[3]需科室上报名单!$B:$D,3,0)</f>
        <v>神经内科</v>
      </c>
      <c r="I762" s="8" t="str">
        <f>VLOOKUP(F762,[3]需科室上报名单!$B:$F,5,0)</f>
        <v>2022年</v>
      </c>
      <c r="J762" s="31"/>
      <c r="K762" s="6" t="s">
        <v>106</v>
      </c>
      <c r="L762" s="6">
        <v>0</v>
      </c>
      <c r="M762" s="6">
        <v>0</v>
      </c>
      <c r="N762" s="6">
        <v>0</v>
      </c>
      <c r="O762" s="6">
        <v>160</v>
      </c>
      <c r="P762" s="30">
        <v>0</v>
      </c>
      <c r="Q762" s="45">
        <v>1</v>
      </c>
      <c r="R762" s="45">
        <v>0</v>
      </c>
      <c r="S762" s="45">
        <v>0</v>
      </c>
      <c r="T762" s="45">
        <v>0</v>
      </c>
      <c r="U762" s="43">
        <v>20</v>
      </c>
      <c r="V762" s="44">
        <f>VLOOKUP(F762,[9]毕教同事分值收集!B:X,23,0)</f>
        <v>100</v>
      </c>
      <c r="W762" s="44">
        <v>10</v>
      </c>
      <c r="X762" s="44">
        <v>60</v>
      </c>
      <c r="Y762" s="44">
        <v>120</v>
      </c>
      <c r="Z762" s="44">
        <v>90</v>
      </c>
      <c r="AA762" s="53">
        <v>0</v>
      </c>
      <c r="AB762" s="54">
        <f>VLOOKUP(F762,[9]毕教同事分值收集!B:R,17,0)</f>
        <v>0</v>
      </c>
      <c r="AC762" s="54">
        <f>VLOOKUP(F762,[9]毕教同事分值收集!B:T,19,0)</f>
        <v>0</v>
      </c>
      <c r="AD762" s="54">
        <f>VLOOKUP(F762,[9]毕教同事分值收集!B:V,21,0)</f>
        <v>0</v>
      </c>
      <c r="AE762" s="54">
        <f>VLOOKUP(F762,[9]毕教同事分值收集!B:Q,16,0)</f>
        <v>0</v>
      </c>
      <c r="AF762" s="54">
        <f>VLOOKUP(F762,[9]毕教同事分值收集!B:P,15,0)</f>
        <v>40</v>
      </c>
      <c r="AG762" s="54">
        <f>VLOOKUP(F762,[6]毕教同事分值收集!$B:$M,12,0)</f>
        <v>0</v>
      </c>
      <c r="AH762" s="54">
        <v>0</v>
      </c>
      <c r="AI762" s="54">
        <v>0</v>
      </c>
      <c r="AJ762" s="54">
        <v>0</v>
      </c>
      <c r="AK762" s="54">
        <v>0</v>
      </c>
      <c r="AL762" s="54">
        <v>0</v>
      </c>
      <c r="AM762" s="58">
        <f t="shared" si="75"/>
        <v>600</v>
      </c>
      <c r="AN762" s="54" t="str">
        <f>VLOOKUP(H762,'[2]最终 公布版'!$F:$AL,33,0)</f>
        <v>神经内科</v>
      </c>
      <c r="AO762" s="59">
        <f>SUMPRODUCT(($AN$4:$AN$1113=AN762)*($AM$4:$AM$1113&gt;AM762))+1</f>
        <v>37</v>
      </c>
      <c r="AP762" s="11">
        <f>COUNTIF(AN:AN,AN762)</f>
        <v>58</v>
      </c>
      <c r="AQ762" s="60">
        <f t="shared" si="71"/>
        <v>0.637931034482759</v>
      </c>
      <c r="AR762" s="11">
        <f t="shared" si="72"/>
        <v>0.75</v>
      </c>
      <c r="AS762" s="61">
        <v>1200</v>
      </c>
      <c r="AT762" s="62">
        <f>VLOOKUP(F762,[9]毕教同事分值收集!B:Y,24,0)</f>
        <v>21</v>
      </c>
      <c r="AU762" s="63">
        <f t="shared" si="73"/>
        <v>900</v>
      </c>
      <c r="AV762" s="63">
        <f t="shared" si="76"/>
        <v>900</v>
      </c>
      <c r="AW762" s="63">
        <v>0</v>
      </c>
      <c r="AX762" s="63">
        <f t="shared" si="74"/>
        <v>900</v>
      </c>
      <c r="AY762" s="65">
        <v>21</v>
      </c>
    </row>
    <row r="763" spans="1:51">
      <c r="A763" s="4"/>
      <c r="B763" s="4"/>
      <c r="C763" s="5" t="s">
        <v>197</v>
      </c>
      <c r="D763" s="6">
        <v>759</v>
      </c>
      <c r="E763" s="19" t="s">
        <v>939</v>
      </c>
      <c r="F763" s="8" t="str">
        <f>VLOOKUP(E763,[1]需科室上报名单!$A:$B,2,0)</f>
        <v>7AO264</v>
      </c>
      <c r="G763" s="6" t="str">
        <f>VLOOKUP(F763,[3]需科室上报名单!$B:$I,8,0)</f>
        <v>规培研究生</v>
      </c>
      <c r="H763" s="8" t="str">
        <f>VLOOKUP(F763,[3]需科室上报名单!$B:$D,3,0)</f>
        <v>神经内科</v>
      </c>
      <c r="I763" s="8" t="str">
        <f>VLOOKUP(F763,[3]需科室上报名单!$B:$F,5,0)</f>
        <v>2022年</v>
      </c>
      <c r="J763" s="29"/>
      <c r="K763" s="6" t="s">
        <v>106</v>
      </c>
      <c r="L763" s="6">
        <v>0</v>
      </c>
      <c r="M763" s="6">
        <v>0</v>
      </c>
      <c r="N763" s="36">
        <v>0</v>
      </c>
      <c r="O763" s="6">
        <v>160</v>
      </c>
      <c r="P763" s="30">
        <v>0</v>
      </c>
      <c r="Q763" s="30">
        <v>4</v>
      </c>
      <c r="R763" s="30">
        <v>1</v>
      </c>
      <c r="S763" s="30">
        <v>0</v>
      </c>
      <c r="T763" s="30">
        <v>0</v>
      </c>
      <c r="U763" s="43">
        <v>100</v>
      </c>
      <c r="V763" s="44">
        <f>VLOOKUP(F763,[9]毕教同事分值收集!B:X,23,0)</f>
        <v>100</v>
      </c>
      <c r="W763" s="44">
        <v>10</v>
      </c>
      <c r="X763" s="44">
        <v>80</v>
      </c>
      <c r="Y763" s="44">
        <v>60</v>
      </c>
      <c r="Z763" s="44">
        <v>60</v>
      </c>
      <c r="AA763" s="53">
        <v>0</v>
      </c>
      <c r="AB763" s="54">
        <f>VLOOKUP(F763,[9]毕教同事分值收集!B:R,17,0)</f>
        <v>0</v>
      </c>
      <c r="AC763" s="54">
        <f>VLOOKUP(F763,[9]毕教同事分值收集!B:T,19,0)</f>
        <v>0</v>
      </c>
      <c r="AD763" s="54">
        <f>VLOOKUP(F763,[9]毕教同事分值收集!B:V,21,0)</f>
        <v>0</v>
      </c>
      <c r="AE763" s="54">
        <f>VLOOKUP(F763,[9]毕教同事分值收集!B:Q,16,0)</f>
        <v>0</v>
      </c>
      <c r="AF763" s="54">
        <f>VLOOKUP(F763,[9]毕教同事分值收集!B:P,15,0)</f>
        <v>0</v>
      </c>
      <c r="AG763" s="54">
        <f>VLOOKUP(F763,[6]毕教同事分值收集!$B:$M,12,0)</f>
        <v>0</v>
      </c>
      <c r="AH763" s="54">
        <v>0</v>
      </c>
      <c r="AI763" s="54">
        <v>0</v>
      </c>
      <c r="AJ763" s="54">
        <v>0</v>
      </c>
      <c r="AK763" s="54">
        <v>0</v>
      </c>
      <c r="AL763" s="54">
        <v>0</v>
      </c>
      <c r="AM763" s="58">
        <f t="shared" si="75"/>
        <v>570</v>
      </c>
      <c r="AN763" s="54" t="str">
        <f>VLOOKUP(H763,'[2]最终 公布版'!$F:$AL,33,0)</f>
        <v>神经内科</v>
      </c>
      <c r="AO763" s="59">
        <f>SUMPRODUCT(($AN$4:$AN$1113=AN763)*($AM$4:$AM$1113&gt;AM763))+1</f>
        <v>38</v>
      </c>
      <c r="AP763" s="11">
        <f>COUNTIF(AN:AN,AN763)</f>
        <v>58</v>
      </c>
      <c r="AQ763" s="60">
        <f t="shared" si="71"/>
        <v>0.655172413793103</v>
      </c>
      <c r="AR763" s="11">
        <f t="shared" si="72"/>
        <v>0.75</v>
      </c>
      <c r="AS763" s="61">
        <v>1200</v>
      </c>
      <c r="AT763" s="62">
        <f>VLOOKUP(F763,[9]毕教同事分值收集!B:Y,24,0)</f>
        <v>21</v>
      </c>
      <c r="AU763" s="63">
        <f t="shared" si="73"/>
        <v>900</v>
      </c>
      <c r="AV763" s="63">
        <f t="shared" si="76"/>
        <v>900</v>
      </c>
      <c r="AW763" s="63">
        <v>0</v>
      </c>
      <c r="AX763" s="63">
        <f t="shared" si="74"/>
        <v>900</v>
      </c>
      <c r="AY763" s="65">
        <v>21</v>
      </c>
    </row>
    <row r="764" spans="1:51">
      <c r="A764" s="4"/>
      <c r="B764" s="4"/>
      <c r="C764" s="5" t="s">
        <v>197</v>
      </c>
      <c r="D764" s="6">
        <v>761</v>
      </c>
      <c r="E764" s="19" t="s">
        <v>940</v>
      </c>
      <c r="F764" s="8" t="str">
        <f>VLOOKUP(E764,[1]需科室上报名单!$A:$B,2,0)</f>
        <v>7AO267</v>
      </c>
      <c r="G764" s="6" t="str">
        <f>VLOOKUP(F764,[3]需科室上报名单!$B:$I,8,0)</f>
        <v>规培研究生</v>
      </c>
      <c r="H764" s="8" t="str">
        <f>VLOOKUP(F764,[3]需科室上报名单!$B:$D,3,0)</f>
        <v>神经内科</v>
      </c>
      <c r="I764" s="8" t="str">
        <f>VLOOKUP(F764,[3]需科室上报名单!$B:$F,5,0)</f>
        <v>2022年</v>
      </c>
      <c r="J764" s="29"/>
      <c r="K764" s="6" t="s">
        <v>106</v>
      </c>
      <c r="L764" s="6">
        <v>0</v>
      </c>
      <c r="M764" s="6">
        <v>0</v>
      </c>
      <c r="N764" s="36">
        <v>0</v>
      </c>
      <c r="O764" s="6">
        <v>120</v>
      </c>
      <c r="P764" s="30">
        <v>0</v>
      </c>
      <c r="Q764" s="30">
        <v>4</v>
      </c>
      <c r="R764" s="30">
        <v>2</v>
      </c>
      <c r="S764" s="30">
        <v>0</v>
      </c>
      <c r="T764" s="30">
        <v>0</v>
      </c>
      <c r="U764" s="43">
        <v>120</v>
      </c>
      <c r="V764" s="44">
        <f>VLOOKUP(F764,[9]毕教同事分值收集!B:X,23,0)</f>
        <v>100</v>
      </c>
      <c r="W764" s="44">
        <v>10</v>
      </c>
      <c r="X764" s="44">
        <v>80</v>
      </c>
      <c r="Y764" s="44">
        <v>60</v>
      </c>
      <c r="Z764" s="44">
        <v>60</v>
      </c>
      <c r="AA764" s="53">
        <v>0</v>
      </c>
      <c r="AB764" s="54">
        <f>VLOOKUP(F764,[9]毕教同事分值收集!B:R,17,0)</f>
        <v>0</v>
      </c>
      <c r="AC764" s="54">
        <f>VLOOKUP(F764,[9]毕教同事分值收集!B:T,19,0)</f>
        <v>0</v>
      </c>
      <c r="AD764" s="54">
        <f>VLOOKUP(F764,[9]毕教同事分值收集!B:V,21,0)</f>
        <v>0</v>
      </c>
      <c r="AE764" s="54">
        <f>VLOOKUP(F764,[9]毕教同事分值收集!B:Q,16,0)</f>
        <v>0</v>
      </c>
      <c r="AF764" s="54">
        <f>VLOOKUP(F764,[9]毕教同事分值收集!B:P,15,0)</f>
        <v>0</v>
      </c>
      <c r="AG764" s="54">
        <f>VLOOKUP(F764,[6]毕教同事分值收集!$B:$M,12,0)</f>
        <v>0</v>
      </c>
      <c r="AH764" s="54">
        <v>0</v>
      </c>
      <c r="AI764" s="54">
        <v>0</v>
      </c>
      <c r="AJ764" s="54">
        <v>0</v>
      </c>
      <c r="AK764" s="54">
        <v>0</v>
      </c>
      <c r="AL764" s="54">
        <v>0</v>
      </c>
      <c r="AM764" s="58">
        <f t="shared" si="75"/>
        <v>550</v>
      </c>
      <c r="AN764" s="54" t="str">
        <f>VLOOKUP(H764,'[2]最终 公布版'!$F:$AL,33,0)</f>
        <v>神经内科</v>
      </c>
      <c r="AO764" s="59">
        <f>SUMPRODUCT(($AN$4:$AN$1113=AN764)*($AM$4:$AM$1113&gt;AM764))+1</f>
        <v>39</v>
      </c>
      <c r="AP764" s="11">
        <f>COUNTIF(AN:AN,AN764)</f>
        <v>58</v>
      </c>
      <c r="AQ764" s="60">
        <f t="shared" si="71"/>
        <v>0.672413793103448</v>
      </c>
      <c r="AR764" s="11">
        <f t="shared" si="72"/>
        <v>0.75</v>
      </c>
      <c r="AS764" s="61">
        <v>1200</v>
      </c>
      <c r="AT764" s="62">
        <f>VLOOKUP(F764,[9]毕教同事分值收集!B:Y,24,0)</f>
        <v>21</v>
      </c>
      <c r="AU764" s="63">
        <f t="shared" si="73"/>
        <v>900</v>
      </c>
      <c r="AV764" s="63">
        <f t="shared" si="76"/>
        <v>900</v>
      </c>
      <c r="AW764" s="63">
        <v>0</v>
      </c>
      <c r="AX764" s="63">
        <f t="shared" si="74"/>
        <v>900</v>
      </c>
      <c r="AY764" s="65">
        <v>21</v>
      </c>
    </row>
    <row r="765" ht="16.5" spans="1:51">
      <c r="A765" s="4"/>
      <c r="B765" s="4"/>
      <c r="C765" s="5" t="s">
        <v>336</v>
      </c>
      <c r="D765" s="6">
        <v>757</v>
      </c>
      <c r="E765" s="106" t="s">
        <v>941</v>
      </c>
      <c r="F765" s="8" t="str">
        <f>VLOOKUP(E765,[1]需科室上报名单!$A:$B,2,0)</f>
        <v>7AO274</v>
      </c>
      <c r="G765" s="6" t="str">
        <f>VLOOKUP(F765,[3]需科室上报名单!$B:$I,8,0)</f>
        <v>规培研究生</v>
      </c>
      <c r="H765" s="8" t="str">
        <f>VLOOKUP(F765,[3]需科室上报名单!$B:$D,3,0)</f>
        <v>神经内科</v>
      </c>
      <c r="I765" s="8" t="str">
        <f>VLOOKUP(F765,[3]需科室上报名单!$B:$F,5,0)</f>
        <v>2022年</v>
      </c>
      <c r="J765" s="29"/>
      <c r="K765" s="6" t="s">
        <v>106</v>
      </c>
      <c r="L765" s="6">
        <v>0</v>
      </c>
      <c r="M765" s="6">
        <v>0</v>
      </c>
      <c r="N765" s="6">
        <v>0</v>
      </c>
      <c r="O765" s="6">
        <v>160</v>
      </c>
      <c r="P765" s="30">
        <v>0</v>
      </c>
      <c r="Q765" s="30">
        <v>4</v>
      </c>
      <c r="R765" s="30">
        <v>6</v>
      </c>
      <c r="S765" s="30">
        <v>1</v>
      </c>
      <c r="T765" s="30">
        <v>0</v>
      </c>
      <c r="U765" s="43">
        <v>225</v>
      </c>
      <c r="V765" s="44">
        <f>VLOOKUP(F765,[9]毕教同事分值收集!B:X,23,0)</f>
        <v>100</v>
      </c>
      <c r="W765" s="44">
        <v>10</v>
      </c>
      <c r="X765" s="44">
        <v>80</v>
      </c>
      <c r="Y765" s="44">
        <v>30</v>
      </c>
      <c r="Z765" s="44">
        <v>0</v>
      </c>
      <c r="AA765" s="53">
        <v>0</v>
      </c>
      <c r="AB765" s="54">
        <f>VLOOKUP(F765,[9]毕教同事分值收集!B:R,17,0)</f>
        <v>0</v>
      </c>
      <c r="AC765" s="54">
        <f>VLOOKUP(F765,[9]毕教同事分值收集!B:T,19,0)</f>
        <v>0</v>
      </c>
      <c r="AD765" s="54">
        <f>VLOOKUP(F765,[9]毕教同事分值收集!B:V,21,0)</f>
        <v>0</v>
      </c>
      <c r="AE765" s="54">
        <f>VLOOKUP(F765,[9]毕教同事分值收集!B:Q,16,0)</f>
        <v>0</v>
      </c>
      <c r="AF765" s="54">
        <f>VLOOKUP(F765,[9]毕教同事分值收集!B:P,15,0)</f>
        <v>0</v>
      </c>
      <c r="AG765" s="54">
        <f>VLOOKUP(F765,[6]毕教同事分值收集!$B:$M,12,0)</f>
        <v>-60</v>
      </c>
      <c r="AH765" s="54">
        <v>0</v>
      </c>
      <c r="AI765" s="54">
        <v>0</v>
      </c>
      <c r="AJ765" s="54">
        <v>0</v>
      </c>
      <c r="AK765" s="54">
        <v>0</v>
      </c>
      <c r="AL765" s="54">
        <v>0</v>
      </c>
      <c r="AM765" s="58">
        <f t="shared" si="75"/>
        <v>545</v>
      </c>
      <c r="AN765" s="54" t="str">
        <f>VLOOKUP(H765,'[2]最终 公布版'!$F:$AL,33,0)</f>
        <v>神经内科</v>
      </c>
      <c r="AO765" s="59">
        <f>SUMPRODUCT(($AN$4:$AN$1113=AN765)*($AM$4:$AM$1113&gt;AM765))+1</f>
        <v>40</v>
      </c>
      <c r="AP765" s="11">
        <f>COUNTIF(AN:AN,AN765)</f>
        <v>58</v>
      </c>
      <c r="AQ765" s="60">
        <f t="shared" si="71"/>
        <v>0.689655172413793</v>
      </c>
      <c r="AR765" s="11">
        <f t="shared" si="72"/>
        <v>0.75</v>
      </c>
      <c r="AS765" s="61">
        <v>1200</v>
      </c>
      <c r="AT765" s="62">
        <f>VLOOKUP(F765,[9]毕教同事分值收集!B:Y,24,0)</f>
        <v>21</v>
      </c>
      <c r="AU765" s="63">
        <f t="shared" si="73"/>
        <v>900</v>
      </c>
      <c r="AV765" s="63">
        <f t="shared" si="76"/>
        <v>900</v>
      </c>
      <c r="AW765" s="63">
        <v>0</v>
      </c>
      <c r="AX765" s="63">
        <f t="shared" si="74"/>
        <v>900</v>
      </c>
      <c r="AY765" s="65">
        <v>21</v>
      </c>
    </row>
    <row r="766" ht="24" spans="1:51">
      <c r="A766" s="4"/>
      <c r="B766" s="4"/>
      <c r="C766" s="5" t="s">
        <v>120</v>
      </c>
      <c r="D766" s="6">
        <v>760</v>
      </c>
      <c r="E766" s="15" t="s">
        <v>942</v>
      </c>
      <c r="F766" s="8" t="str">
        <f>VLOOKUP(E766,[1]需科室上报名单!$A:$B,2,0)</f>
        <v>7AO035</v>
      </c>
      <c r="G766" s="6" t="str">
        <f>VLOOKUP(F766,[3]需科室上报名单!$B:$I,8,0)</f>
        <v>规培研究生</v>
      </c>
      <c r="H766" s="8" t="str">
        <f>VLOOKUP(F766,[3]需科室上报名单!$B:$D,3,0)</f>
        <v>神经内科</v>
      </c>
      <c r="I766" s="8" t="str">
        <f>VLOOKUP(F766,[3]需科室上报名单!$B:$F,5,0)</f>
        <v>2022年</v>
      </c>
      <c r="J766" s="31"/>
      <c r="K766" s="6" t="s">
        <v>106</v>
      </c>
      <c r="L766" s="6">
        <v>0</v>
      </c>
      <c r="M766" s="6">
        <v>0</v>
      </c>
      <c r="N766" s="6">
        <v>0</v>
      </c>
      <c r="O766" s="6">
        <v>160</v>
      </c>
      <c r="P766" s="30">
        <v>0</v>
      </c>
      <c r="Q766" s="45">
        <v>2</v>
      </c>
      <c r="R766" s="45">
        <v>0</v>
      </c>
      <c r="S766" s="45">
        <v>0</v>
      </c>
      <c r="T766" s="45">
        <v>0</v>
      </c>
      <c r="U766" s="43">
        <v>40</v>
      </c>
      <c r="V766" s="44">
        <f>VLOOKUP(F766,[9]毕教同事分值收集!B:X,23,0)</f>
        <v>100</v>
      </c>
      <c r="W766" s="44">
        <v>10</v>
      </c>
      <c r="X766" s="44">
        <v>60</v>
      </c>
      <c r="Y766" s="44">
        <v>120</v>
      </c>
      <c r="Z766" s="44">
        <v>60</v>
      </c>
      <c r="AA766" s="53">
        <v>0</v>
      </c>
      <c r="AB766" s="54">
        <f>VLOOKUP(F766,[9]毕教同事分值收集!B:R,17,0)</f>
        <v>0</v>
      </c>
      <c r="AC766" s="54">
        <f>VLOOKUP(F766,[9]毕教同事分值收集!B:T,19,0)</f>
        <v>0</v>
      </c>
      <c r="AD766" s="54">
        <f>VLOOKUP(F766,[9]毕教同事分值收集!B:V,21,0)</f>
        <v>0</v>
      </c>
      <c r="AE766" s="54">
        <f>VLOOKUP(F766,[9]毕教同事分值收集!B:Q,16,0)</f>
        <v>0</v>
      </c>
      <c r="AF766" s="54">
        <f>VLOOKUP(F766,[9]毕教同事分值收集!B:P,15,0)</f>
        <v>0</v>
      </c>
      <c r="AG766" s="54">
        <f>VLOOKUP(F766,[6]毕教同事分值收集!$B:$M,12,0)</f>
        <v>-20</v>
      </c>
      <c r="AH766" s="54">
        <v>0</v>
      </c>
      <c r="AI766" s="54">
        <v>0</v>
      </c>
      <c r="AJ766" s="54">
        <v>0</v>
      </c>
      <c r="AK766" s="54">
        <v>0</v>
      </c>
      <c r="AL766" s="54">
        <v>0</v>
      </c>
      <c r="AM766" s="58">
        <f t="shared" si="75"/>
        <v>530</v>
      </c>
      <c r="AN766" s="54" t="str">
        <f>VLOOKUP(H766,'[2]最终 公布版'!$F:$AL,33,0)</f>
        <v>神经内科</v>
      </c>
      <c r="AO766" s="59">
        <f>SUMPRODUCT(($AN$4:$AN$1113=AN766)*($AM$4:$AM$1113&gt;AM766))+1</f>
        <v>41</v>
      </c>
      <c r="AP766" s="11">
        <f>COUNTIF(AN:AN,AN766)</f>
        <v>58</v>
      </c>
      <c r="AQ766" s="60">
        <f t="shared" si="71"/>
        <v>0.706896551724138</v>
      </c>
      <c r="AR766" s="11">
        <f t="shared" si="72"/>
        <v>0.75</v>
      </c>
      <c r="AS766" s="61">
        <v>1200</v>
      </c>
      <c r="AT766" s="62">
        <f>VLOOKUP(F766,[9]毕教同事分值收集!B:Y,24,0)</f>
        <v>21</v>
      </c>
      <c r="AU766" s="63">
        <f t="shared" si="73"/>
        <v>900</v>
      </c>
      <c r="AV766" s="63">
        <f t="shared" si="76"/>
        <v>900</v>
      </c>
      <c r="AW766" s="63">
        <v>0</v>
      </c>
      <c r="AX766" s="63">
        <f t="shared" si="74"/>
        <v>900</v>
      </c>
      <c r="AY766" s="65">
        <v>21</v>
      </c>
    </row>
    <row r="767" spans="1:51">
      <c r="A767" s="4"/>
      <c r="B767" s="4"/>
      <c r="C767" s="5" t="s">
        <v>157</v>
      </c>
      <c r="D767" s="6">
        <v>762</v>
      </c>
      <c r="E767" s="20" t="s">
        <v>943</v>
      </c>
      <c r="F767" s="8" t="str">
        <f>VLOOKUP(E767,[1]需科室上报名单!$A:$B,2,0)</f>
        <v>7AO454</v>
      </c>
      <c r="G767" s="6" t="str">
        <f>VLOOKUP(F767,[3]需科室上报名单!$B:$I,8,0)</f>
        <v>规培研究生</v>
      </c>
      <c r="H767" s="8" t="str">
        <f>VLOOKUP(F767,[3]需科室上报名单!$B:$D,3,0)</f>
        <v>神经内科</v>
      </c>
      <c r="I767" s="8" t="str">
        <f>VLOOKUP(F767,[3]需科室上报名单!$B:$F,5,0)</f>
        <v>2022年</v>
      </c>
      <c r="J767" s="35"/>
      <c r="K767" s="6" t="s">
        <v>106</v>
      </c>
      <c r="L767" s="6">
        <v>0</v>
      </c>
      <c r="M767" s="6">
        <v>0</v>
      </c>
      <c r="N767" s="6">
        <v>0</v>
      </c>
      <c r="O767" s="6">
        <v>160</v>
      </c>
      <c r="P767" s="30">
        <v>0</v>
      </c>
      <c r="Q767" s="48">
        <v>3</v>
      </c>
      <c r="R767" s="48">
        <v>2</v>
      </c>
      <c r="S767" s="30">
        <v>0</v>
      </c>
      <c r="T767" s="30">
        <v>0</v>
      </c>
      <c r="U767" s="43">
        <v>100</v>
      </c>
      <c r="V767" s="44">
        <f>VLOOKUP(F767,[9]毕教同事分值收集!B:X,23,0)</f>
        <v>100</v>
      </c>
      <c r="W767" s="49">
        <v>10</v>
      </c>
      <c r="X767" s="49">
        <v>60</v>
      </c>
      <c r="Y767" s="49">
        <v>30</v>
      </c>
      <c r="Z767" s="49">
        <v>60</v>
      </c>
      <c r="AA767" s="53">
        <v>0</v>
      </c>
      <c r="AB767" s="54">
        <f>VLOOKUP(F767,[9]毕教同事分值收集!B:R,17,0)</f>
        <v>0</v>
      </c>
      <c r="AC767" s="54">
        <f>VLOOKUP(F767,[9]毕教同事分值收集!B:T,19,0)</f>
        <v>0</v>
      </c>
      <c r="AD767" s="54">
        <f>VLOOKUP(F767,[9]毕教同事分值收集!B:V,21,0)</f>
        <v>0</v>
      </c>
      <c r="AE767" s="54">
        <f>VLOOKUP(F767,[9]毕教同事分值收集!B:Q,16,0)</f>
        <v>0</v>
      </c>
      <c r="AF767" s="54">
        <f>VLOOKUP(F767,[9]毕教同事分值收集!B:P,15,0)</f>
        <v>0</v>
      </c>
      <c r="AG767" s="54">
        <f>VLOOKUP(F767,[6]毕教同事分值收集!$B:$M,12,0)</f>
        <v>0</v>
      </c>
      <c r="AH767" s="54">
        <v>0</v>
      </c>
      <c r="AI767" s="54">
        <v>0</v>
      </c>
      <c r="AJ767" s="54">
        <v>0</v>
      </c>
      <c r="AK767" s="54">
        <v>0</v>
      </c>
      <c r="AL767" s="54">
        <v>0</v>
      </c>
      <c r="AM767" s="58">
        <f t="shared" si="75"/>
        <v>520</v>
      </c>
      <c r="AN767" s="54" t="str">
        <f>VLOOKUP(H767,'[2]最终 公布版'!$F:$AL,33,0)</f>
        <v>神经内科</v>
      </c>
      <c r="AO767" s="59">
        <f>SUMPRODUCT(($AN$4:$AN$1113=AN767)*($AM$4:$AM$1113&gt;AM767))+1</f>
        <v>42</v>
      </c>
      <c r="AP767" s="11">
        <f>COUNTIF(AN:AN,AN767)</f>
        <v>58</v>
      </c>
      <c r="AQ767" s="60">
        <f t="shared" si="71"/>
        <v>0.724137931034483</v>
      </c>
      <c r="AR767" s="11">
        <f t="shared" si="72"/>
        <v>0.75</v>
      </c>
      <c r="AS767" s="61">
        <v>1200</v>
      </c>
      <c r="AT767" s="62">
        <f>VLOOKUP(F767,[9]毕教同事分值收集!B:Y,24,0)</f>
        <v>21</v>
      </c>
      <c r="AU767" s="63">
        <f t="shared" si="73"/>
        <v>900</v>
      </c>
      <c r="AV767" s="63">
        <f t="shared" si="76"/>
        <v>900</v>
      </c>
      <c r="AW767" s="63">
        <v>0</v>
      </c>
      <c r="AX767" s="63">
        <f t="shared" si="74"/>
        <v>900</v>
      </c>
      <c r="AY767" s="65">
        <v>21</v>
      </c>
    </row>
    <row r="768" ht="16.5" spans="1:51">
      <c r="A768" s="4"/>
      <c r="B768" s="4"/>
      <c r="C768" s="5" t="s">
        <v>336</v>
      </c>
      <c r="D768" s="6">
        <v>765</v>
      </c>
      <c r="E768" s="106" t="s">
        <v>944</v>
      </c>
      <c r="F768" s="8" t="str">
        <f>VLOOKUP(E768,[1]需科室上报名单!$A:$B,2,0)</f>
        <v>7AM229</v>
      </c>
      <c r="G768" s="6" t="str">
        <f>VLOOKUP(F768,[3]需科室上报名单!$B:$I,8,0)</f>
        <v>规培研究生</v>
      </c>
      <c r="H768" s="8" t="str">
        <f>VLOOKUP(F768,[3]需科室上报名单!$B:$D,3,0)</f>
        <v>神经内科</v>
      </c>
      <c r="I768" s="8" t="str">
        <f>VLOOKUP(F768,[3]需科室上报名单!$B:$F,5,0)</f>
        <v>2021年</v>
      </c>
      <c r="J768" s="29"/>
      <c r="K768" s="6" t="s">
        <v>106</v>
      </c>
      <c r="L768" s="6">
        <v>0</v>
      </c>
      <c r="M768" s="6">
        <v>0</v>
      </c>
      <c r="N768" s="6">
        <v>0</v>
      </c>
      <c r="O768" s="6">
        <v>160</v>
      </c>
      <c r="P768" s="30">
        <v>0</v>
      </c>
      <c r="Q768" s="30">
        <v>2</v>
      </c>
      <c r="R768" s="30">
        <v>1</v>
      </c>
      <c r="S768" s="30">
        <v>0</v>
      </c>
      <c r="T768" s="30">
        <v>0</v>
      </c>
      <c r="U768" s="43">
        <v>60</v>
      </c>
      <c r="V768" s="44">
        <f>VLOOKUP(F768,[9]毕教同事分值收集!B:X,23,0)</f>
        <v>100</v>
      </c>
      <c r="W768" s="44">
        <v>10</v>
      </c>
      <c r="X768" s="44">
        <v>0</v>
      </c>
      <c r="Y768" s="44">
        <v>30</v>
      </c>
      <c r="Z768" s="44">
        <v>30</v>
      </c>
      <c r="AA768" s="53">
        <v>0</v>
      </c>
      <c r="AB768" s="54">
        <f>VLOOKUP(F768,[9]毕教同事分值收集!B:R,17,0)</f>
        <v>100</v>
      </c>
      <c r="AC768" s="54">
        <f>VLOOKUP(F768,[9]毕教同事分值收集!B:T,19,0)</f>
        <v>0</v>
      </c>
      <c r="AD768" s="54">
        <f>VLOOKUP(F768,[9]毕教同事分值收集!B:V,21,0)</f>
        <v>0</v>
      </c>
      <c r="AE768" s="54">
        <f>VLOOKUP(F768,[9]毕教同事分值收集!B:Q,16,0)</f>
        <v>0</v>
      </c>
      <c r="AF768" s="54">
        <f>VLOOKUP(F768,[9]毕教同事分值收集!B:P,15,0)</f>
        <v>20</v>
      </c>
      <c r="AG768" s="54">
        <f>VLOOKUP(F768,[6]毕教同事分值收集!$B:$M,12,0)</f>
        <v>0</v>
      </c>
      <c r="AH768" s="54">
        <v>0</v>
      </c>
      <c r="AI768" s="54">
        <v>0</v>
      </c>
      <c r="AJ768" s="54">
        <v>0</v>
      </c>
      <c r="AK768" s="54">
        <v>0</v>
      </c>
      <c r="AL768" s="54">
        <v>0</v>
      </c>
      <c r="AM768" s="58">
        <f t="shared" si="75"/>
        <v>510</v>
      </c>
      <c r="AN768" s="54" t="str">
        <f>VLOOKUP(H768,'[2]最终 公布版'!$F:$AL,33,0)</f>
        <v>神经内科</v>
      </c>
      <c r="AO768" s="59">
        <f>SUMPRODUCT(($AN$4:$AN$1113=AN768)*($AM$4:$AM$1113&gt;AM768))+1</f>
        <v>43</v>
      </c>
      <c r="AP768" s="11">
        <f>COUNTIF(AN:AN,AN768)</f>
        <v>58</v>
      </c>
      <c r="AQ768" s="60">
        <f t="shared" si="71"/>
        <v>0.741379310344828</v>
      </c>
      <c r="AR768" s="11">
        <f t="shared" si="72"/>
        <v>0.75</v>
      </c>
      <c r="AS768" s="61">
        <v>1200</v>
      </c>
      <c r="AT768" s="62">
        <f>VLOOKUP(F768,[9]毕教同事分值收集!B:Y,24,0)</f>
        <v>21</v>
      </c>
      <c r="AU768" s="63">
        <f t="shared" si="73"/>
        <v>900</v>
      </c>
      <c r="AV768" s="63">
        <f t="shared" si="76"/>
        <v>900</v>
      </c>
      <c r="AW768" s="63">
        <v>0</v>
      </c>
      <c r="AX768" s="63">
        <f t="shared" si="74"/>
        <v>900</v>
      </c>
      <c r="AY768" s="65">
        <v>21</v>
      </c>
    </row>
    <row r="769" spans="1:51">
      <c r="A769" s="4"/>
      <c r="B769" s="4"/>
      <c r="C769" s="5" t="s">
        <v>157</v>
      </c>
      <c r="D769" s="6">
        <v>763</v>
      </c>
      <c r="E769" s="20" t="s">
        <v>945</v>
      </c>
      <c r="F769" s="8" t="str">
        <f>VLOOKUP(E769,[1]需科室上报名单!$A:$B,2,0)</f>
        <v>7AO269</v>
      </c>
      <c r="G769" s="6" t="str">
        <f>VLOOKUP(F769,[3]需科室上报名单!$B:$I,8,0)</f>
        <v>规培研究生</v>
      </c>
      <c r="H769" s="8" t="str">
        <f>VLOOKUP(F769,[3]需科室上报名单!$B:$D,3,0)</f>
        <v>神经内科</v>
      </c>
      <c r="I769" s="8" t="str">
        <f>VLOOKUP(F769,[3]需科室上报名单!$B:$F,5,0)</f>
        <v>2022年</v>
      </c>
      <c r="J769" s="35"/>
      <c r="K769" s="6" t="s">
        <v>106</v>
      </c>
      <c r="L769" s="6">
        <v>0</v>
      </c>
      <c r="M769" s="6">
        <v>0</v>
      </c>
      <c r="N769" s="6">
        <v>0</v>
      </c>
      <c r="O769" s="6">
        <v>160</v>
      </c>
      <c r="P769" s="30">
        <v>0</v>
      </c>
      <c r="Q769" s="48">
        <v>3</v>
      </c>
      <c r="R769" s="6">
        <v>2</v>
      </c>
      <c r="S769" s="30">
        <v>0</v>
      </c>
      <c r="T769" s="30">
        <v>0</v>
      </c>
      <c r="U769" s="43">
        <v>100</v>
      </c>
      <c r="V769" s="44">
        <f>VLOOKUP(F769,[9]毕教同事分值收集!B:X,23,0)</f>
        <v>100</v>
      </c>
      <c r="W769" s="49">
        <v>10</v>
      </c>
      <c r="X769" s="49">
        <v>60</v>
      </c>
      <c r="Y769" s="49">
        <v>30</v>
      </c>
      <c r="Z769" s="49">
        <v>60</v>
      </c>
      <c r="AA769" s="53">
        <v>0</v>
      </c>
      <c r="AB769" s="54">
        <f>VLOOKUP(F769,[9]毕教同事分值收集!B:R,17,0)</f>
        <v>0</v>
      </c>
      <c r="AC769" s="54">
        <f>VLOOKUP(F769,[9]毕教同事分值收集!B:T,19,0)</f>
        <v>0</v>
      </c>
      <c r="AD769" s="54">
        <f>VLOOKUP(F769,[9]毕教同事分值收集!B:V,21,0)</f>
        <v>0</v>
      </c>
      <c r="AE769" s="54">
        <f>VLOOKUP(F769,[9]毕教同事分值收集!B:Q,16,0)</f>
        <v>0</v>
      </c>
      <c r="AF769" s="54">
        <f>VLOOKUP(F769,[9]毕教同事分值收集!B:P,15,0)</f>
        <v>0</v>
      </c>
      <c r="AG769" s="54">
        <f>VLOOKUP(F769,[6]毕教同事分值收集!$B:$M,12,0)</f>
        <v>-20</v>
      </c>
      <c r="AH769" s="54">
        <v>0</v>
      </c>
      <c r="AI769" s="54">
        <v>0</v>
      </c>
      <c r="AJ769" s="54">
        <v>0</v>
      </c>
      <c r="AK769" s="54">
        <v>0</v>
      </c>
      <c r="AL769" s="54">
        <v>0</v>
      </c>
      <c r="AM769" s="58">
        <f t="shared" si="75"/>
        <v>500</v>
      </c>
      <c r="AN769" s="54" t="str">
        <f>VLOOKUP(H769,'[2]最终 公布版'!$F:$AL,33,0)</f>
        <v>神经内科</v>
      </c>
      <c r="AO769" s="59">
        <f>SUMPRODUCT(($AN$4:$AN$1113=AN769)*($AM$4:$AM$1113&gt;AM769))+1</f>
        <v>44</v>
      </c>
      <c r="AP769" s="11">
        <f>COUNTIF(AN:AN,AN769)</f>
        <v>58</v>
      </c>
      <c r="AQ769" s="60">
        <f t="shared" si="71"/>
        <v>0.758620689655172</v>
      </c>
      <c r="AR769" s="11">
        <f t="shared" si="72"/>
        <v>0.75</v>
      </c>
      <c r="AS769" s="61">
        <v>1200</v>
      </c>
      <c r="AT769" s="62">
        <f>VLOOKUP(F769,[9]毕教同事分值收集!B:Y,24,0)</f>
        <v>21</v>
      </c>
      <c r="AU769" s="63">
        <f t="shared" si="73"/>
        <v>900</v>
      </c>
      <c r="AV769" s="63">
        <f t="shared" si="76"/>
        <v>900</v>
      </c>
      <c r="AW769" s="63">
        <v>0</v>
      </c>
      <c r="AX769" s="63">
        <f t="shared" si="74"/>
        <v>900</v>
      </c>
      <c r="AY769" s="65">
        <v>21</v>
      </c>
    </row>
    <row r="770" spans="1:51">
      <c r="A770" s="4"/>
      <c r="B770" s="4"/>
      <c r="C770" s="5" t="s">
        <v>197</v>
      </c>
      <c r="D770" s="6">
        <v>766</v>
      </c>
      <c r="E770" s="19" t="s">
        <v>946</v>
      </c>
      <c r="F770" s="8" t="str">
        <f>VLOOKUP(E770,[1]需科室上报名单!$A:$B,2,0)</f>
        <v>7AM225</v>
      </c>
      <c r="G770" s="6" t="str">
        <f>VLOOKUP(F770,[3]需科室上报名单!$B:$I,8,0)</f>
        <v>规培研究生</v>
      </c>
      <c r="H770" s="8" t="str">
        <f>VLOOKUP(F770,[3]需科室上报名单!$B:$D,3,0)</f>
        <v>神经内科</v>
      </c>
      <c r="I770" s="8" t="str">
        <f>VLOOKUP(F770,[3]需科室上报名单!$B:$F,5,0)</f>
        <v>2021年</v>
      </c>
      <c r="J770" s="29"/>
      <c r="K770" s="6" t="s">
        <v>106</v>
      </c>
      <c r="L770" s="6">
        <v>0</v>
      </c>
      <c r="M770" s="6">
        <v>0</v>
      </c>
      <c r="N770" s="36">
        <v>0</v>
      </c>
      <c r="O770" s="6">
        <v>120</v>
      </c>
      <c r="P770" s="30">
        <v>0</v>
      </c>
      <c r="Q770" s="30">
        <v>4</v>
      </c>
      <c r="R770" s="30">
        <v>1</v>
      </c>
      <c r="S770" s="30">
        <v>0</v>
      </c>
      <c r="T770" s="30">
        <v>0</v>
      </c>
      <c r="U770" s="43">
        <v>100</v>
      </c>
      <c r="V770" s="44">
        <f>VLOOKUP(F770,[9]毕教同事分值收集!B:X,23,0)</f>
        <v>100</v>
      </c>
      <c r="W770" s="44">
        <v>10</v>
      </c>
      <c r="X770" s="44">
        <v>80</v>
      </c>
      <c r="Y770" s="44">
        <v>30</v>
      </c>
      <c r="Z770" s="44">
        <v>60</v>
      </c>
      <c r="AA770" s="53">
        <v>0</v>
      </c>
      <c r="AB770" s="54">
        <f>VLOOKUP(F770,[9]毕教同事分值收集!B:R,17,0)</f>
        <v>0</v>
      </c>
      <c r="AC770" s="54">
        <f>VLOOKUP(F770,[9]毕教同事分值收集!B:T,19,0)</f>
        <v>0</v>
      </c>
      <c r="AD770" s="54">
        <f>VLOOKUP(F770,[9]毕教同事分值收集!B:V,21,0)</f>
        <v>0</v>
      </c>
      <c r="AE770" s="54">
        <f>VLOOKUP(F770,[9]毕教同事分值收集!B:Q,16,0)</f>
        <v>0</v>
      </c>
      <c r="AF770" s="54">
        <f>VLOOKUP(F770,[9]毕教同事分值收集!B:P,15,0)</f>
        <v>0</v>
      </c>
      <c r="AG770" s="54">
        <f>VLOOKUP(F770,[6]毕教同事分值收集!$B:$M,12,0)</f>
        <v>-20</v>
      </c>
      <c r="AH770" s="54">
        <v>0</v>
      </c>
      <c r="AI770" s="54">
        <v>0</v>
      </c>
      <c r="AJ770" s="54">
        <v>0</v>
      </c>
      <c r="AK770" s="54">
        <v>0</v>
      </c>
      <c r="AL770" s="54">
        <v>0</v>
      </c>
      <c r="AM770" s="58">
        <f t="shared" si="75"/>
        <v>480</v>
      </c>
      <c r="AN770" s="54" t="str">
        <f>VLOOKUP(H770,'[2]最终 公布版'!$F:$AL,33,0)</f>
        <v>神经内科</v>
      </c>
      <c r="AO770" s="59">
        <f>SUMPRODUCT(($AN$4:$AN$1113=AN770)*($AM$4:$AM$1113&gt;AM770))+1</f>
        <v>45</v>
      </c>
      <c r="AP770" s="11">
        <f>COUNTIF(AN:AN,AN770)</f>
        <v>58</v>
      </c>
      <c r="AQ770" s="60">
        <f t="shared" si="71"/>
        <v>0.775862068965517</v>
      </c>
      <c r="AR770" s="11">
        <f t="shared" si="72"/>
        <v>0.75</v>
      </c>
      <c r="AS770" s="61">
        <v>1200</v>
      </c>
      <c r="AT770" s="62">
        <f>VLOOKUP(F770,[9]毕教同事分值收集!B:Y,24,0)</f>
        <v>21</v>
      </c>
      <c r="AU770" s="63">
        <f t="shared" si="73"/>
        <v>900</v>
      </c>
      <c r="AV770" s="63">
        <f t="shared" si="76"/>
        <v>900</v>
      </c>
      <c r="AW770" s="63">
        <v>0</v>
      </c>
      <c r="AX770" s="63">
        <f t="shared" si="74"/>
        <v>900</v>
      </c>
      <c r="AY770" s="65">
        <v>21</v>
      </c>
    </row>
    <row r="771" spans="1:51">
      <c r="A771" s="4"/>
      <c r="B771" s="4"/>
      <c r="C771" s="5" t="s">
        <v>133</v>
      </c>
      <c r="D771" s="6">
        <v>764</v>
      </c>
      <c r="E771" s="6" t="s">
        <v>947</v>
      </c>
      <c r="F771" s="8" t="str">
        <f>VLOOKUP(E771,[1]需科室上报名单!$A:$B,2,0)</f>
        <v>7AM227</v>
      </c>
      <c r="G771" s="6" t="str">
        <f>VLOOKUP(F771,[3]需科室上报名单!$B:$I,8,0)</f>
        <v>规培研究生</v>
      </c>
      <c r="H771" s="6" t="s">
        <v>336</v>
      </c>
      <c r="I771" s="8" t="str">
        <f>VLOOKUP(F771,[3]需科室上报名单!$B:$F,5,0)</f>
        <v>2021年</v>
      </c>
      <c r="J771" s="29"/>
      <c r="K771" s="6" t="s">
        <v>106</v>
      </c>
      <c r="L771" s="6">
        <v>0</v>
      </c>
      <c r="M771" s="6">
        <v>0</v>
      </c>
      <c r="N771" s="6">
        <v>0</v>
      </c>
      <c r="O771" s="6">
        <v>120</v>
      </c>
      <c r="P771" s="30">
        <v>0</v>
      </c>
      <c r="Q771" s="30">
        <v>4</v>
      </c>
      <c r="R771" s="30">
        <v>4</v>
      </c>
      <c r="S771" s="30">
        <v>1</v>
      </c>
      <c r="T771" s="30">
        <v>0</v>
      </c>
      <c r="U771" s="43">
        <v>185</v>
      </c>
      <c r="V771" s="44">
        <f>VLOOKUP(F771,[9]毕教同事分值收集!B:X,23,0)</f>
        <v>100</v>
      </c>
      <c r="W771" s="44">
        <v>10</v>
      </c>
      <c r="X771" s="44">
        <v>20</v>
      </c>
      <c r="Y771" s="44">
        <v>30</v>
      </c>
      <c r="Z771" s="44">
        <v>30</v>
      </c>
      <c r="AA771" s="53">
        <v>20</v>
      </c>
      <c r="AB771" s="54">
        <f>VLOOKUP(F771,[9]毕教同事分值收集!B:R,17,0)</f>
        <v>0</v>
      </c>
      <c r="AC771" s="54">
        <f>VLOOKUP(F771,[9]毕教同事分值收集!B:T,19,0)</f>
        <v>0</v>
      </c>
      <c r="AD771" s="54">
        <f>VLOOKUP(F771,[9]毕教同事分值收集!B:V,21,0)</f>
        <v>0</v>
      </c>
      <c r="AE771" s="54">
        <f>VLOOKUP(F771,[9]毕教同事分值收集!B:Q,16,0)</f>
        <v>0</v>
      </c>
      <c r="AF771" s="54">
        <f>VLOOKUP(F771,[9]毕教同事分值收集!B:P,15,0)</f>
        <v>0</v>
      </c>
      <c r="AG771" s="54">
        <f>VLOOKUP(F771,[6]毕教同事分值收集!$B:$M,12,0)</f>
        <v>-40</v>
      </c>
      <c r="AH771" s="54">
        <v>0</v>
      </c>
      <c r="AI771" s="54">
        <v>0</v>
      </c>
      <c r="AJ771" s="54">
        <v>0</v>
      </c>
      <c r="AK771" s="54">
        <v>0</v>
      </c>
      <c r="AL771" s="54">
        <v>0</v>
      </c>
      <c r="AM771" s="58">
        <f t="shared" si="75"/>
        <v>475</v>
      </c>
      <c r="AN771" s="54" t="str">
        <f>VLOOKUP(H771,'[2]最终 公布版'!$F:$AL,33,0)</f>
        <v>神经内科</v>
      </c>
      <c r="AO771" s="59">
        <f>SUMPRODUCT(($AN$4:$AN$1113=AN771)*($AM$4:$AM$1113&gt;AM771))+1</f>
        <v>46</v>
      </c>
      <c r="AP771" s="11">
        <f>COUNTIF(AN:AN,AN771)</f>
        <v>58</v>
      </c>
      <c r="AQ771" s="60">
        <f t="shared" si="71"/>
        <v>0.793103448275862</v>
      </c>
      <c r="AR771" s="11">
        <f t="shared" si="72"/>
        <v>0.75</v>
      </c>
      <c r="AS771" s="61">
        <v>1200</v>
      </c>
      <c r="AT771" s="62">
        <f>VLOOKUP(F771,[9]毕教同事分值收集!B:Y,24,0)</f>
        <v>21</v>
      </c>
      <c r="AU771" s="63">
        <f t="shared" si="73"/>
        <v>900</v>
      </c>
      <c r="AV771" s="63">
        <f t="shared" si="76"/>
        <v>900</v>
      </c>
      <c r="AW771" s="63">
        <v>0</v>
      </c>
      <c r="AX771" s="63">
        <f t="shared" si="74"/>
        <v>900</v>
      </c>
      <c r="AY771" s="65">
        <v>21</v>
      </c>
    </row>
    <row r="772" spans="1:51">
      <c r="A772" s="4"/>
      <c r="B772" s="4"/>
      <c r="C772" s="5" t="s">
        <v>364</v>
      </c>
      <c r="D772" s="6">
        <v>767</v>
      </c>
      <c r="E772" s="108" t="s">
        <v>948</v>
      </c>
      <c r="F772" s="8" t="str">
        <f>VLOOKUP(E772,[1]需科室上报名单!$A:$B,2,0)</f>
        <v>7AM223</v>
      </c>
      <c r="G772" s="6" t="str">
        <f>VLOOKUP(F772,[3]需科室上报名单!$B:$I,8,0)</f>
        <v>规培研究生</v>
      </c>
      <c r="H772" s="8" t="str">
        <f>VLOOKUP(F772,[3]需科室上报名单!$B:$D,3,0)</f>
        <v>神经内科</v>
      </c>
      <c r="I772" s="8" t="str">
        <f>VLOOKUP(F772,[3]需科室上报名单!$B:$F,5,0)</f>
        <v>2021年</v>
      </c>
      <c r="J772" s="31"/>
      <c r="K772" s="6" t="s">
        <v>106</v>
      </c>
      <c r="L772" s="6">
        <v>0</v>
      </c>
      <c r="M772" s="6">
        <v>0</v>
      </c>
      <c r="N772" s="36">
        <v>0</v>
      </c>
      <c r="O772" s="6">
        <v>120</v>
      </c>
      <c r="P772" s="30">
        <v>0</v>
      </c>
      <c r="Q772" s="30">
        <v>2</v>
      </c>
      <c r="R772" s="30">
        <v>1</v>
      </c>
      <c r="S772" s="30">
        <v>0</v>
      </c>
      <c r="T772" s="30">
        <v>0</v>
      </c>
      <c r="U772" s="43">
        <v>60</v>
      </c>
      <c r="V772" s="44">
        <f>VLOOKUP(F772,[9]毕教同事分值收集!B:X,23,0)</f>
        <v>100</v>
      </c>
      <c r="W772" s="44">
        <v>10</v>
      </c>
      <c r="X772" s="44">
        <v>80</v>
      </c>
      <c r="Y772" s="44">
        <v>60</v>
      </c>
      <c r="Z772" s="44">
        <v>60</v>
      </c>
      <c r="AA772" s="53">
        <v>0</v>
      </c>
      <c r="AB772" s="54">
        <f>VLOOKUP(F772,[9]毕教同事分值收集!B:R,17,0)</f>
        <v>0</v>
      </c>
      <c r="AC772" s="54">
        <f>VLOOKUP(F772,[9]毕教同事分值收集!B:T,19,0)</f>
        <v>0</v>
      </c>
      <c r="AD772" s="54">
        <f>VLOOKUP(F772,[9]毕教同事分值收集!B:V,21,0)</f>
        <v>0</v>
      </c>
      <c r="AE772" s="54">
        <f>VLOOKUP(F772,[9]毕教同事分值收集!B:Q,16,0)</f>
        <v>0</v>
      </c>
      <c r="AF772" s="54">
        <f>VLOOKUP(F772,[9]毕教同事分值收集!B:P,15,0)</f>
        <v>0</v>
      </c>
      <c r="AG772" s="54">
        <f>VLOOKUP(F772,[6]毕教同事分值收集!$B:$M,12,0)</f>
        <v>-20</v>
      </c>
      <c r="AH772" s="54">
        <v>0</v>
      </c>
      <c r="AI772" s="54">
        <v>0</v>
      </c>
      <c r="AJ772" s="54">
        <v>0</v>
      </c>
      <c r="AK772" s="54">
        <v>0</v>
      </c>
      <c r="AL772" s="54">
        <v>0</v>
      </c>
      <c r="AM772" s="58">
        <f t="shared" si="75"/>
        <v>470</v>
      </c>
      <c r="AN772" s="54" t="str">
        <f>VLOOKUP(H772,'[2]最终 公布版'!$F:$AL,33,0)</f>
        <v>神经内科</v>
      </c>
      <c r="AO772" s="59">
        <f>SUMPRODUCT(($AN$4:$AN$1113=AN772)*($AM$4:$AM$1113&gt;AM772))+1</f>
        <v>47</v>
      </c>
      <c r="AP772" s="11">
        <f>COUNTIF(AN:AN,AN772)</f>
        <v>58</v>
      </c>
      <c r="AQ772" s="60">
        <f t="shared" si="71"/>
        <v>0.810344827586207</v>
      </c>
      <c r="AR772" s="11">
        <f t="shared" si="72"/>
        <v>0.75</v>
      </c>
      <c r="AS772" s="61">
        <v>1200</v>
      </c>
      <c r="AT772" s="62">
        <f>VLOOKUP(F772,[9]毕教同事分值收集!B:Y,24,0)</f>
        <v>21</v>
      </c>
      <c r="AU772" s="63">
        <f t="shared" si="73"/>
        <v>900</v>
      </c>
      <c r="AV772" s="63">
        <f t="shared" si="76"/>
        <v>900</v>
      </c>
      <c r="AW772" s="63">
        <v>0</v>
      </c>
      <c r="AX772" s="63">
        <f t="shared" si="74"/>
        <v>900</v>
      </c>
      <c r="AY772" s="65">
        <v>21</v>
      </c>
    </row>
    <row r="773" ht="16.5" spans="1:51">
      <c r="A773" s="4"/>
      <c r="B773" s="4"/>
      <c r="C773" s="5" t="s">
        <v>336</v>
      </c>
      <c r="D773" s="6">
        <v>772</v>
      </c>
      <c r="E773" s="106" t="s">
        <v>949</v>
      </c>
      <c r="F773" s="8" t="str">
        <f>VLOOKUP(E773,[1]需科室上报名单!$A:$B,2,0)</f>
        <v>7AO275</v>
      </c>
      <c r="G773" s="6" t="str">
        <f>VLOOKUP(F773,[3]需科室上报名单!$B:$I,8,0)</f>
        <v>规培研究生</v>
      </c>
      <c r="H773" s="8" t="str">
        <f>VLOOKUP(F773,[3]需科室上报名单!$B:$D,3,0)</f>
        <v>神经内科</v>
      </c>
      <c r="I773" s="8" t="str">
        <f>VLOOKUP(F773,[3]需科室上报名单!$B:$F,5,0)</f>
        <v>2022年</v>
      </c>
      <c r="J773" s="124"/>
      <c r="K773" s="6" t="s">
        <v>106</v>
      </c>
      <c r="L773" s="6">
        <v>0</v>
      </c>
      <c r="M773" s="6">
        <v>0</v>
      </c>
      <c r="N773" s="54">
        <v>0</v>
      </c>
      <c r="O773" s="6">
        <v>160</v>
      </c>
      <c r="P773" s="45">
        <v>0</v>
      </c>
      <c r="Q773" s="45">
        <v>2</v>
      </c>
      <c r="R773" s="45">
        <v>1.5</v>
      </c>
      <c r="S773" s="30">
        <v>0</v>
      </c>
      <c r="T773" s="30">
        <v>0</v>
      </c>
      <c r="U773" s="43">
        <v>70</v>
      </c>
      <c r="V773" s="44">
        <f>VLOOKUP(F773,[9]毕教同事分值收集!B:X,23,0)</f>
        <v>100</v>
      </c>
      <c r="W773" s="44">
        <v>10</v>
      </c>
      <c r="X773" s="44">
        <v>80</v>
      </c>
      <c r="Y773" s="44">
        <v>30</v>
      </c>
      <c r="Z773" s="44">
        <v>0</v>
      </c>
      <c r="AA773" s="53">
        <v>0</v>
      </c>
      <c r="AB773" s="54">
        <f>VLOOKUP(F773,[9]毕教同事分值收集!B:R,17,0)</f>
        <v>0</v>
      </c>
      <c r="AC773" s="54">
        <f>VLOOKUP(F773,[9]毕教同事分值收集!B:T,19,0)</f>
        <v>0</v>
      </c>
      <c r="AD773" s="54">
        <f>VLOOKUP(F773,[9]毕教同事分值收集!B:V,21,0)</f>
        <v>0</v>
      </c>
      <c r="AE773" s="54">
        <f>VLOOKUP(F773,[9]毕教同事分值收集!B:Q,16,0)</f>
        <v>0</v>
      </c>
      <c r="AF773" s="54">
        <f>VLOOKUP(F773,[9]毕教同事分值收集!B:P,15,0)</f>
        <v>20</v>
      </c>
      <c r="AG773" s="54">
        <f>VLOOKUP(F773,[6]毕教同事分值收集!$B:$M,12,0)</f>
        <v>0</v>
      </c>
      <c r="AH773" s="54">
        <v>0</v>
      </c>
      <c r="AI773" s="54">
        <v>0</v>
      </c>
      <c r="AJ773" s="54">
        <v>0</v>
      </c>
      <c r="AK773" s="54">
        <v>0</v>
      </c>
      <c r="AL773" s="54">
        <v>0</v>
      </c>
      <c r="AM773" s="58">
        <f t="shared" si="75"/>
        <v>470</v>
      </c>
      <c r="AN773" s="54" t="str">
        <f>VLOOKUP(H773,'[2]最终 公布版'!$F:$AL,33,0)</f>
        <v>神经内科</v>
      </c>
      <c r="AO773" s="59">
        <f>SUMPRODUCT(($AN$4:$AN$1113=AN773)*($AM$4:$AM$1113&gt;AM773))+1</f>
        <v>47</v>
      </c>
      <c r="AP773" s="11">
        <f>COUNTIF(AN:AN,AN773)</f>
        <v>58</v>
      </c>
      <c r="AQ773" s="60">
        <f t="shared" si="71"/>
        <v>0.810344827586207</v>
      </c>
      <c r="AR773" s="11">
        <f t="shared" si="72"/>
        <v>0.75</v>
      </c>
      <c r="AS773" s="61">
        <v>1200</v>
      </c>
      <c r="AT773" s="62">
        <f>VLOOKUP(F773,[9]毕教同事分值收集!B:Y,24,0)</f>
        <v>21</v>
      </c>
      <c r="AU773" s="63">
        <f t="shared" si="73"/>
        <v>900</v>
      </c>
      <c r="AV773" s="63">
        <f t="shared" si="76"/>
        <v>900</v>
      </c>
      <c r="AW773" s="63">
        <v>0</v>
      </c>
      <c r="AX773" s="63">
        <f t="shared" si="74"/>
        <v>900</v>
      </c>
      <c r="AY773" s="65">
        <v>21</v>
      </c>
    </row>
    <row r="774" spans="1:51">
      <c r="A774" s="4"/>
      <c r="B774" s="4"/>
      <c r="C774" s="5" t="s">
        <v>157</v>
      </c>
      <c r="D774" s="6">
        <v>773</v>
      </c>
      <c r="E774" s="20" t="s">
        <v>950</v>
      </c>
      <c r="F774" s="8" t="str">
        <f>VLOOKUP(E774,[1]需科室上报名单!$A:$B,2,0)</f>
        <v>7AO276</v>
      </c>
      <c r="G774" s="6" t="str">
        <f>VLOOKUP(F774,[3]需科室上报名单!$B:$I,8,0)</f>
        <v>规培研究生</v>
      </c>
      <c r="H774" s="8" t="str">
        <f>VLOOKUP(F774,[3]需科室上报名单!$B:$D,3,0)</f>
        <v>神经内科</v>
      </c>
      <c r="I774" s="8" t="str">
        <f>VLOOKUP(F774,[3]需科室上报名单!$B:$F,5,0)</f>
        <v>2022年</v>
      </c>
      <c r="J774" s="35"/>
      <c r="K774" s="6" t="s">
        <v>106</v>
      </c>
      <c r="L774" s="6">
        <v>0</v>
      </c>
      <c r="M774" s="6">
        <v>0</v>
      </c>
      <c r="N774" s="6">
        <v>0</v>
      </c>
      <c r="O774" s="6">
        <v>160</v>
      </c>
      <c r="P774" s="30">
        <v>0</v>
      </c>
      <c r="Q774" s="48">
        <v>2</v>
      </c>
      <c r="R774" s="48">
        <v>2</v>
      </c>
      <c r="S774" s="30">
        <v>0</v>
      </c>
      <c r="T774" s="30">
        <v>0</v>
      </c>
      <c r="U774" s="43">
        <v>80</v>
      </c>
      <c r="V774" s="44">
        <f>VLOOKUP(F774,[9]毕教同事分值收集!B:X,23,0)</f>
        <v>100</v>
      </c>
      <c r="W774" s="49">
        <v>10</v>
      </c>
      <c r="X774" s="49">
        <v>60</v>
      </c>
      <c r="Y774" s="49">
        <v>60</v>
      </c>
      <c r="Z774" s="49">
        <v>0</v>
      </c>
      <c r="AA774" s="53">
        <v>0</v>
      </c>
      <c r="AB774" s="54">
        <f>VLOOKUP(F774,[9]毕教同事分值收集!B:R,17,0)</f>
        <v>0</v>
      </c>
      <c r="AC774" s="54">
        <f>VLOOKUP(F774,[9]毕教同事分值收集!B:T,19,0)</f>
        <v>0</v>
      </c>
      <c r="AD774" s="54">
        <f>VLOOKUP(F774,[9]毕教同事分值收集!B:V,21,0)</f>
        <v>0</v>
      </c>
      <c r="AE774" s="54">
        <f>VLOOKUP(F774,[9]毕教同事分值收集!B:Q,16,0)</f>
        <v>0</v>
      </c>
      <c r="AF774" s="54">
        <f>VLOOKUP(F774,[9]毕教同事分值收集!B:P,15,0)</f>
        <v>0</v>
      </c>
      <c r="AG774" s="54">
        <f>VLOOKUP(F774,[6]毕教同事分值收集!$B:$M,12,0)</f>
        <v>-20</v>
      </c>
      <c r="AH774" s="54">
        <v>0</v>
      </c>
      <c r="AI774" s="54">
        <v>0</v>
      </c>
      <c r="AJ774" s="54">
        <v>0</v>
      </c>
      <c r="AK774" s="54">
        <v>0</v>
      </c>
      <c r="AL774" s="54">
        <v>0</v>
      </c>
      <c r="AM774" s="58">
        <f t="shared" si="75"/>
        <v>450</v>
      </c>
      <c r="AN774" s="54" t="str">
        <f>VLOOKUP(H774,'[2]最终 公布版'!$F:$AL,33,0)</f>
        <v>神经内科</v>
      </c>
      <c r="AO774" s="59">
        <f>SUMPRODUCT(($AN$4:$AN$1113=AN774)*($AM$4:$AM$1113&gt;AM774))+1</f>
        <v>49</v>
      </c>
      <c r="AP774" s="11">
        <f>COUNTIF(AN:AN,AN774)</f>
        <v>58</v>
      </c>
      <c r="AQ774" s="60">
        <f t="shared" ref="AQ774:AQ837" si="77">AO774/AP774</f>
        <v>0.844827586206897</v>
      </c>
      <c r="AR774" s="11">
        <f t="shared" ref="AR774:AR837" si="78">IF(AQ774&lt;=10%,1.5,(IF(AQ774&lt;=40%,1.25,IF(AQ774&lt;=60%,1,IF(AQ774&lt;90%,0.75,0.5)))))</f>
        <v>0.75</v>
      </c>
      <c r="AS774" s="61">
        <v>1200</v>
      </c>
      <c r="AT774" s="62">
        <f>VLOOKUP(F774,[9]毕教同事分值收集!B:Y,24,0)</f>
        <v>21</v>
      </c>
      <c r="AU774" s="63">
        <f t="shared" ref="AU774:AU837" si="79">AS774*AR774*(AT774/AY774)</f>
        <v>900</v>
      </c>
      <c r="AV774" s="63">
        <f t="shared" si="76"/>
        <v>900</v>
      </c>
      <c r="AW774" s="63">
        <v>0</v>
      </c>
      <c r="AX774" s="63">
        <f t="shared" ref="AX774:AX837" si="80">AV774+AW774</f>
        <v>900</v>
      </c>
      <c r="AY774" s="65">
        <v>21</v>
      </c>
    </row>
    <row r="775" spans="1:51">
      <c r="A775" s="4"/>
      <c r="B775" s="4"/>
      <c r="C775" s="5" t="s">
        <v>197</v>
      </c>
      <c r="D775" s="6">
        <v>775</v>
      </c>
      <c r="E775" s="19" t="s">
        <v>951</v>
      </c>
      <c r="F775" s="8" t="str">
        <f>VLOOKUP(E775,[1]需科室上报名单!$A:$B,2,0)</f>
        <v>7AO268</v>
      </c>
      <c r="G775" s="6" t="str">
        <f>VLOOKUP(F775,[3]需科室上报名单!$B:$I,8,0)</f>
        <v>规培研究生</v>
      </c>
      <c r="H775" s="8" t="str">
        <f>VLOOKUP(F775,[3]需科室上报名单!$B:$D,3,0)</f>
        <v>神经内科</v>
      </c>
      <c r="I775" s="8" t="str">
        <f>VLOOKUP(F775,[3]需科室上报名单!$B:$F,5,0)</f>
        <v>2022年</v>
      </c>
      <c r="J775" s="29"/>
      <c r="K775" s="6" t="s">
        <v>106</v>
      </c>
      <c r="L775" s="6">
        <v>0</v>
      </c>
      <c r="M775" s="6">
        <v>0</v>
      </c>
      <c r="N775" s="36">
        <v>0</v>
      </c>
      <c r="O775" s="6">
        <v>120</v>
      </c>
      <c r="P775" s="30">
        <v>0</v>
      </c>
      <c r="Q775" s="30">
        <v>3</v>
      </c>
      <c r="R775" s="30">
        <v>1</v>
      </c>
      <c r="S775" s="30">
        <v>0</v>
      </c>
      <c r="T775" s="30">
        <v>0</v>
      </c>
      <c r="U775" s="43">
        <v>80</v>
      </c>
      <c r="V775" s="44">
        <f>VLOOKUP(F775,[9]毕教同事分值收集!B:X,23,0)</f>
        <v>100</v>
      </c>
      <c r="W775" s="44">
        <v>10</v>
      </c>
      <c r="X775" s="44">
        <v>80</v>
      </c>
      <c r="Y775" s="44">
        <v>60</v>
      </c>
      <c r="Z775" s="44">
        <v>0</v>
      </c>
      <c r="AA775" s="53">
        <v>0</v>
      </c>
      <c r="AB775" s="54">
        <f>VLOOKUP(F775,[9]毕教同事分值收集!B:R,17,0)</f>
        <v>0</v>
      </c>
      <c r="AC775" s="54">
        <f>VLOOKUP(F775,[9]毕教同事分值收集!B:T,19,0)</f>
        <v>0</v>
      </c>
      <c r="AD775" s="54">
        <f>VLOOKUP(F775,[9]毕教同事分值收集!B:V,21,0)</f>
        <v>0</v>
      </c>
      <c r="AE775" s="54">
        <f>VLOOKUP(F775,[9]毕教同事分值收集!B:Q,16,0)</f>
        <v>0</v>
      </c>
      <c r="AF775" s="54">
        <f>VLOOKUP(F775,[9]毕教同事分值收集!B:P,15,0)</f>
        <v>0</v>
      </c>
      <c r="AG775" s="54">
        <f>VLOOKUP(F775,[6]毕教同事分值收集!$B:$M,12,0)</f>
        <v>0</v>
      </c>
      <c r="AH775" s="54">
        <v>0</v>
      </c>
      <c r="AI775" s="54">
        <v>0</v>
      </c>
      <c r="AJ775" s="54">
        <v>0</v>
      </c>
      <c r="AK775" s="54">
        <v>0</v>
      </c>
      <c r="AL775" s="54">
        <v>0</v>
      </c>
      <c r="AM775" s="58">
        <f t="shared" si="75"/>
        <v>450</v>
      </c>
      <c r="AN775" s="54" t="str">
        <f>VLOOKUP(H775,'[2]最终 公布版'!$F:$AL,33,0)</f>
        <v>神经内科</v>
      </c>
      <c r="AO775" s="59">
        <f>SUMPRODUCT(($AN$4:$AN$1113=AN775)*($AM$4:$AM$1113&gt;AM775))+1</f>
        <v>49</v>
      </c>
      <c r="AP775" s="11">
        <f>COUNTIF(AN:AN,AN775)</f>
        <v>58</v>
      </c>
      <c r="AQ775" s="60">
        <f t="shared" si="77"/>
        <v>0.844827586206897</v>
      </c>
      <c r="AR775" s="11">
        <f t="shared" si="78"/>
        <v>0.75</v>
      </c>
      <c r="AS775" s="61">
        <v>1200</v>
      </c>
      <c r="AT775" s="62">
        <f>VLOOKUP(F775,[9]毕教同事分值收集!B:Y,24,0)</f>
        <v>21</v>
      </c>
      <c r="AU775" s="63">
        <f t="shared" si="79"/>
        <v>900</v>
      </c>
      <c r="AV775" s="63">
        <f t="shared" si="76"/>
        <v>900</v>
      </c>
      <c r="AW775" s="63">
        <v>0</v>
      </c>
      <c r="AX775" s="63">
        <f t="shared" si="80"/>
        <v>900</v>
      </c>
      <c r="AY775" s="65">
        <v>21</v>
      </c>
    </row>
    <row r="776" ht="16.5" spans="1:51">
      <c r="A776" s="4"/>
      <c r="B776" s="4"/>
      <c r="C776" s="5" t="s">
        <v>336</v>
      </c>
      <c r="D776" s="6">
        <v>768</v>
      </c>
      <c r="E776" s="106" t="s">
        <v>952</v>
      </c>
      <c r="F776" s="8" t="str">
        <f>VLOOKUP(E776,[1]需科室上报名单!$A:$B,2,0)</f>
        <v>7AO057</v>
      </c>
      <c r="G776" s="6" t="str">
        <f>VLOOKUP(F776,[3]需科室上报名单!$B:$I,8,0)</f>
        <v>规培研究生</v>
      </c>
      <c r="H776" s="8" t="str">
        <f>VLOOKUP(F776,[3]需科室上报名单!$B:$D,3,0)</f>
        <v>神经内科</v>
      </c>
      <c r="I776" s="8" t="str">
        <f>VLOOKUP(F776,[3]需科室上报名单!$B:$F,5,0)</f>
        <v>2022年</v>
      </c>
      <c r="J776" s="29"/>
      <c r="K776" s="6" t="s">
        <v>106</v>
      </c>
      <c r="L776" s="6">
        <v>0</v>
      </c>
      <c r="M776" s="6">
        <v>0</v>
      </c>
      <c r="N776" s="6">
        <v>0</v>
      </c>
      <c r="O776" s="6">
        <v>160</v>
      </c>
      <c r="P776" s="30">
        <v>0</v>
      </c>
      <c r="Q776" s="30">
        <v>3</v>
      </c>
      <c r="R776" s="30">
        <v>1</v>
      </c>
      <c r="S776" s="30">
        <v>0</v>
      </c>
      <c r="T776" s="30">
        <v>0</v>
      </c>
      <c r="U776" s="43">
        <v>80</v>
      </c>
      <c r="V776" s="44">
        <f>VLOOKUP(F776,[9]毕教同事分值收集!B:X,23,0)</f>
        <v>100</v>
      </c>
      <c r="W776" s="44">
        <v>10</v>
      </c>
      <c r="X776" s="44">
        <v>80</v>
      </c>
      <c r="Y776" s="44">
        <v>30</v>
      </c>
      <c r="Z776" s="44">
        <v>30</v>
      </c>
      <c r="AA776" s="53">
        <v>0</v>
      </c>
      <c r="AB776" s="54">
        <f>VLOOKUP(F776,[9]毕教同事分值收集!B:R,17,0)</f>
        <v>0</v>
      </c>
      <c r="AC776" s="54">
        <f>VLOOKUP(F776,[9]毕教同事分值收集!B:T,19,0)</f>
        <v>0</v>
      </c>
      <c r="AD776" s="54">
        <f>VLOOKUP(F776,[9]毕教同事分值收集!B:V,21,0)</f>
        <v>0</v>
      </c>
      <c r="AE776" s="54">
        <f>VLOOKUP(F776,[9]毕教同事分值收集!B:Q,16,0)</f>
        <v>0</v>
      </c>
      <c r="AF776" s="54">
        <f>VLOOKUP(F776,[9]毕教同事分值收集!B:P,15,0)</f>
        <v>0</v>
      </c>
      <c r="AG776" s="54">
        <f>VLOOKUP(F776,[6]毕教同事分值收集!$B:$M,12,0)</f>
        <v>-60</v>
      </c>
      <c r="AH776" s="54">
        <v>0</v>
      </c>
      <c r="AI776" s="54">
        <v>0</v>
      </c>
      <c r="AJ776" s="54">
        <v>0</v>
      </c>
      <c r="AK776" s="54">
        <v>0</v>
      </c>
      <c r="AL776" s="54">
        <v>0</v>
      </c>
      <c r="AM776" s="58">
        <f t="shared" si="75"/>
        <v>430</v>
      </c>
      <c r="AN776" s="54" t="str">
        <f>VLOOKUP(H776,'[2]最终 公布版'!$F:$AL,33,0)</f>
        <v>神经内科</v>
      </c>
      <c r="AO776" s="59">
        <f>SUMPRODUCT(($AN$4:$AN$1113=AN776)*($AM$4:$AM$1113&gt;AM776))+1</f>
        <v>51</v>
      </c>
      <c r="AP776" s="11">
        <f>COUNTIF(AN:AN,AN776)</f>
        <v>58</v>
      </c>
      <c r="AQ776" s="60">
        <f t="shared" si="77"/>
        <v>0.879310344827586</v>
      </c>
      <c r="AR776" s="11">
        <f t="shared" si="78"/>
        <v>0.75</v>
      </c>
      <c r="AS776" s="61">
        <v>1200</v>
      </c>
      <c r="AT776" s="62">
        <f>VLOOKUP(F776,[9]毕教同事分值收集!B:Y,24,0)</f>
        <v>21</v>
      </c>
      <c r="AU776" s="63">
        <f t="shared" si="79"/>
        <v>900</v>
      </c>
      <c r="AV776" s="63">
        <f t="shared" si="76"/>
        <v>900</v>
      </c>
      <c r="AW776" s="63">
        <v>0</v>
      </c>
      <c r="AX776" s="63">
        <f t="shared" si="80"/>
        <v>900</v>
      </c>
      <c r="AY776" s="65">
        <v>21</v>
      </c>
    </row>
    <row r="777" spans="1:51">
      <c r="A777" s="4"/>
      <c r="B777" s="4"/>
      <c r="C777" s="5" t="s">
        <v>157</v>
      </c>
      <c r="D777" s="6">
        <v>769</v>
      </c>
      <c r="E777" s="20" t="s">
        <v>953</v>
      </c>
      <c r="F777" s="8" t="str">
        <f>VLOOKUP(E777,[1]需科室上报名单!$A:$B,2,0)</f>
        <v>7AM361</v>
      </c>
      <c r="G777" s="6" t="str">
        <f>VLOOKUP(F777,[3]需科室上报名单!$B:$I,8,0)</f>
        <v>规培研究生</v>
      </c>
      <c r="H777" s="8" t="str">
        <f>VLOOKUP(F777,[3]需科室上报名单!$B:$D,3,0)</f>
        <v>神经内科</v>
      </c>
      <c r="I777" s="8" t="str">
        <f>VLOOKUP(F777,[3]需科室上报名单!$B:$F,5,0)</f>
        <v>2021年</v>
      </c>
      <c r="J777" s="35"/>
      <c r="K777" s="6" t="s">
        <v>106</v>
      </c>
      <c r="L777" s="6">
        <v>0</v>
      </c>
      <c r="M777" s="6">
        <v>0</v>
      </c>
      <c r="N777" s="6">
        <v>0</v>
      </c>
      <c r="O777" s="6">
        <v>160</v>
      </c>
      <c r="P777" s="30">
        <v>0</v>
      </c>
      <c r="Q777" s="30">
        <v>2</v>
      </c>
      <c r="R777" s="30">
        <v>3</v>
      </c>
      <c r="S777" s="30">
        <v>0</v>
      </c>
      <c r="T777" s="30">
        <v>0</v>
      </c>
      <c r="U777" s="43">
        <v>100</v>
      </c>
      <c r="V777" s="44">
        <f>VLOOKUP(F777,[9]毕教同事分值收集!B:X,23,0)</f>
        <v>100</v>
      </c>
      <c r="W777" s="49">
        <v>0</v>
      </c>
      <c r="X777" s="49">
        <v>0</v>
      </c>
      <c r="Y777" s="49">
        <v>0</v>
      </c>
      <c r="Z777" s="49">
        <v>0</v>
      </c>
      <c r="AA777" s="53">
        <v>0</v>
      </c>
      <c r="AB777" s="54">
        <f>VLOOKUP(F777,[9]毕教同事分值收集!B:R,17,0)</f>
        <v>100</v>
      </c>
      <c r="AC777" s="54">
        <f>VLOOKUP(F777,[9]毕教同事分值收集!B:T,19,0)</f>
        <v>0</v>
      </c>
      <c r="AD777" s="54">
        <f>VLOOKUP(F777,[9]毕教同事分值收集!B:V,21,0)</f>
        <v>0</v>
      </c>
      <c r="AE777" s="54">
        <f>VLOOKUP(F777,[9]毕教同事分值收集!B:Q,16,0)</f>
        <v>0</v>
      </c>
      <c r="AF777" s="54">
        <f>VLOOKUP(F777,[9]毕教同事分值收集!B:P,15,0)</f>
        <v>20</v>
      </c>
      <c r="AG777" s="54">
        <f>VLOOKUP(F777,[6]毕教同事分值收集!$B:$M,12,0)</f>
        <v>-60</v>
      </c>
      <c r="AH777" s="54">
        <v>0</v>
      </c>
      <c r="AI777" s="54">
        <v>0</v>
      </c>
      <c r="AJ777" s="54">
        <v>0</v>
      </c>
      <c r="AK777" s="54">
        <v>0</v>
      </c>
      <c r="AL777" s="54">
        <v>0</v>
      </c>
      <c r="AM777" s="58">
        <f t="shared" si="75"/>
        <v>420</v>
      </c>
      <c r="AN777" s="54" t="str">
        <f>VLOOKUP(H777,'[2]最终 公布版'!$F:$AL,33,0)</f>
        <v>神经内科</v>
      </c>
      <c r="AO777" s="59">
        <f>SUMPRODUCT(($AN$4:$AN$1113=AN777)*($AM$4:$AM$1113&gt;AM777))+1</f>
        <v>52</v>
      </c>
      <c r="AP777" s="11">
        <f>COUNTIF(AN:AN,AN777)</f>
        <v>58</v>
      </c>
      <c r="AQ777" s="60">
        <f t="shared" si="77"/>
        <v>0.896551724137931</v>
      </c>
      <c r="AR777" s="11">
        <f t="shared" si="78"/>
        <v>0.75</v>
      </c>
      <c r="AS777" s="61">
        <v>1200</v>
      </c>
      <c r="AT777" s="62">
        <f>VLOOKUP(F777,[9]毕教同事分值收集!B:Y,24,0)</f>
        <v>21</v>
      </c>
      <c r="AU777" s="63">
        <f t="shared" si="79"/>
        <v>900</v>
      </c>
      <c r="AV777" s="63">
        <f t="shared" si="76"/>
        <v>900</v>
      </c>
      <c r="AW777" s="63">
        <v>0</v>
      </c>
      <c r="AX777" s="63">
        <f t="shared" si="80"/>
        <v>900</v>
      </c>
      <c r="AY777" s="65">
        <v>21</v>
      </c>
    </row>
    <row r="778" ht="16.5" spans="1:51">
      <c r="A778" s="4"/>
      <c r="B778" s="4"/>
      <c r="C778" s="5" t="s">
        <v>336</v>
      </c>
      <c r="D778" s="6">
        <v>770</v>
      </c>
      <c r="E778" s="106" t="s">
        <v>954</v>
      </c>
      <c r="F778" s="8" t="str">
        <f>VLOOKUP(E778,[1]需科室上报名单!$A:$B,2,0)</f>
        <v>7AO049</v>
      </c>
      <c r="G778" s="6" t="str">
        <f>VLOOKUP(F778,[3]需科室上报名单!$B:$I,8,0)</f>
        <v>规培研究生</v>
      </c>
      <c r="H778" s="8" t="str">
        <f>VLOOKUP(F778,[3]需科室上报名单!$B:$D,3,0)</f>
        <v>神经内科</v>
      </c>
      <c r="I778" s="8" t="str">
        <f>VLOOKUP(F778,[3]需科室上报名单!$B:$F,5,0)</f>
        <v>2022年</v>
      </c>
      <c r="J778" s="124"/>
      <c r="K778" s="6" t="s">
        <v>106</v>
      </c>
      <c r="L778" s="6">
        <v>0</v>
      </c>
      <c r="M778" s="6">
        <v>0</v>
      </c>
      <c r="N778" s="54">
        <v>0</v>
      </c>
      <c r="O778" s="6">
        <v>160</v>
      </c>
      <c r="P778" s="45">
        <v>0</v>
      </c>
      <c r="Q778" s="45">
        <v>3</v>
      </c>
      <c r="R778" s="45">
        <v>6</v>
      </c>
      <c r="S778" s="30">
        <v>1</v>
      </c>
      <c r="T778" s="30">
        <v>0</v>
      </c>
      <c r="U778" s="43">
        <v>205</v>
      </c>
      <c r="V778" s="44">
        <f>VLOOKUP(F778,[9]毕教同事分值收集!B:X,23,0)</f>
        <v>100</v>
      </c>
      <c r="W778" s="44">
        <v>10</v>
      </c>
      <c r="X778" s="44">
        <v>0</v>
      </c>
      <c r="Y778" s="44">
        <v>0</v>
      </c>
      <c r="Z778" s="44">
        <v>0</v>
      </c>
      <c r="AA778" s="53">
        <v>0</v>
      </c>
      <c r="AB778" s="54">
        <f>VLOOKUP(F778,[9]毕教同事分值收集!B:R,17,0)</f>
        <v>0</v>
      </c>
      <c r="AC778" s="54">
        <f>VLOOKUP(F778,[9]毕教同事分值收集!B:T,19,0)</f>
        <v>0</v>
      </c>
      <c r="AD778" s="54">
        <f>VLOOKUP(F778,[9]毕教同事分值收集!B:V,21,0)</f>
        <v>0</v>
      </c>
      <c r="AE778" s="54">
        <f>VLOOKUP(F778,[9]毕教同事分值收集!B:Q,16,0)</f>
        <v>0</v>
      </c>
      <c r="AF778" s="54">
        <f>VLOOKUP(F778,[9]毕教同事分值收集!B:P,15,0)</f>
        <v>0</v>
      </c>
      <c r="AG778" s="54">
        <f>VLOOKUP(F778,[6]毕教同事分值收集!$B:$M,12,0)</f>
        <v>-60</v>
      </c>
      <c r="AH778" s="54">
        <v>0</v>
      </c>
      <c r="AI778" s="54">
        <v>0</v>
      </c>
      <c r="AJ778" s="54">
        <v>0</v>
      </c>
      <c r="AK778" s="54">
        <v>0</v>
      </c>
      <c r="AL778" s="54">
        <v>0</v>
      </c>
      <c r="AM778" s="58">
        <f t="shared" si="75"/>
        <v>415</v>
      </c>
      <c r="AN778" s="54" t="str">
        <f>VLOOKUP(H778,'[2]最终 公布版'!$F:$AL,33,0)</f>
        <v>神经内科</v>
      </c>
      <c r="AO778" s="59">
        <f>SUMPRODUCT(($AN$4:$AN$1113=AN778)*($AM$4:$AM$1113&gt;AM778))+1</f>
        <v>53</v>
      </c>
      <c r="AP778" s="11">
        <f>COUNTIF(AN:AN,AN778)</f>
        <v>58</v>
      </c>
      <c r="AQ778" s="60">
        <f t="shared" si="77"/>
        <v>0.913793103448276</v>
      </c>
      <c r="AR778" s="11">
        <f t="shared" si="78"/>
        <v>0.5</v>
      </c>
      <c r="AS778" s="61">
        <v>1200</v>
      </c>
      <c r="AT778" s="62">
        <f>VLOOKUP(F778,[9]毕教同事分值收集!B:Y,24,0)</f>
        <v>21</v>
      </c>
      <c r="AU778" s="63">
        <f t="shared" si="79"/>
        <v>600</v>
      </c>
      <c r="AV778" s="63">
        <f t="shared" si="76"/>
        <v>600</v>
      </c>
      <c r="AW778" s="63">
        <v>0</v>
      </c>
      <c r="AX778" s="63">
        <f t="shared" si="80"/>
        <v>600</v>
      </c>
      <c r="AY778" s="65">
        <v>21</v>
      </c>
    </row>
    <row r="779" spans="1:51">
      <c r="A779" s="4"/>
      <c r="B779" s="4"/>
      <c r="C779" s="5" t="s">
        <v>646</v>
      </c>
      <c r="D779" s="6">
        <v>771</v>
      </c>
      <c r="E779" s="11" t="s">
        <v>955</v>
      </c>
      <c r="F779" s="8" t="str">
        <f>VLOOKUP(E779,[1]需科室上报名单!$A:$B,2,0)</f>
        <v>7AO265</v>
      </c>
      <c r="G779" s="6" t="str">
        <f>VLOOKUP(F779,[3]需科室上报名单!$B:$I,8,0)</f>
        <v>规培研究生</v>
      </c>
      <c r="H779" s="8" t="str">
        <f>VLOOKUP(F779,[3]需科室上报名单!$B:$D,3,0)</f>
        <v>神经内科</v>
      </c>
      <c r="I779" s="8" t="str">
        <f>VLOOKUP(F779,[3]需科室上报名单!$B:$F,5,0)</f>
        <v>2022年</v>
      </c>
      <c r="J779" s="31"/>
      <c r="K779" s="6" t="s">
        <v>106</v>
      </c>
      <c r="L779" s="6">
        <v>0</v>
      </c>
      <c r="M779" s="6">
        <v>0</v>
      </c>
      <c r="N779" s="6">
        <v>0</v>
      </c>
      <c r="O779" s="6">
        <v>160</v>
      </c>
      <c r="P779" s="30">
        <v>0</v>
      </c>
      <c r="Q779" s="45">
        <v>1</v>
      </c>
      <c r="R779" s="45">
        <v>1</v>
      </c>
      <c r="S779" s="30">
        <v>0</v>
      </c>
      <c r="T779" s="30">
        <v>0</v>
      </c>
      <c r="U779" s="54">
        <v>40</v>
      </c>
      <c r="V779" s="44">
        <f>VLOOKUP(F779,[9]毕教同事分值收集!B:X,23,0)</f>
        <v>100</v>
      </c>
      <c r="W779" s="44">
        <v>10</v>
      </c>
      <c r="X779" s="44">
        <v>40</v>
      </c>
      <c r="Y779" s="44">
        <v>60</v>
      </c>
      <c r="Z779" s="44">
        <v>60</v>
      </c>
      <c r="AA779" s="53">
        <v>0</v>
      </c>
      <c r="AB779" s="54">
        <f>VLOOKUP(F779,[9]毕教同事分值收集!B:R,17,0)</f>
        <v>0</v>
      </c>
      <c r="AC779" s="54">
        <f>VLOOKUP(F779,[9]毕教同事分值收集!B:T,19,0)</f>
        <v>0</v>
      </c>
      <c r="AD779" s="54">
        <f>VLOOKUP(F779,[9]毕教同事分值收集!B:V,21,0)</f>
        <v>0</v>
      </c>
      <c r="AE779" s="54">
        <f>VLOOKUP(F779,[9]毕教同事分值收集!B:Q,16,0)</f>
        <v>0</v>
      </c>
      <c r="AF779" s="54">
        <f>VLOOKUP(F779,[9]毕教同事分值收集!B:P,15,0)</f>
        <v>0</v>
      </c>
      <c r="AG779" s="54">
        <f>VLOOKUP(F779,[6]毕教同事分值收集!$B:$M,12,0)</f>
        <v>-60</v>
      </c>
      <c r="AH779" s="54">
        <v>0</v>
      </c>
      <c r="AI779" s="54">
        <v>0</v>
      </c>
      <c r="AJ779" s="54">
        <v>0</v>
      </c>
      <c r="AK779" s="54">
        <v>0</v>
      </c>
      <c r="AL779" s="54">
        <v>0</v>
      </c>
      <c r="AM779" s="58">
        <f t="shared" si="75"/>
        <v>410</v>
      </c>
      <c r="AN779" s="54" t="str">
        <f>VLOOKUP(H779,'[2]最终 公布版'!$F:$AL,33,0)</f>
        <v>神经内科</v>
      </c>
      <c r="AO779" s="59">
        <f>SUMPRODUCT(($AN$4:$AN$1113=AN779)*($AM$4:$AM$1113&gt;AM779))+1</f>
        <v>54</v>
      </c>
      <c r="AP779" s="11">
        <f>COUNTIF(AN:AN,AN779)</f>
        <v>58</v>
      </c>
      <c r="AQ779" s="60">
        <f t="shared" si="77"/>
        <v>0.931034482758621</v>
      </c>
      <c r="AR779" s="11">
        <f t="shared" si="78"/>
        <v>0.5</v>
      </c>
      <c r="AS779" s="61">
        <v>1200</v>
      </c>
      <c r="AT779" s="62">
        <f>VLOOKUP(F779,[9]毕教同事分值收集!B:Y,24,0)</f>
        <v>21</v>
      </c>
      <c r="AU779" s="63">
        <f t="shared" si="79"/>
        <v>600</v>
      </c>
      <c r="AV779" s="63">
        <f t="shared" si="76"/>
        <v>600</v>
      </c>
      <c r="AW779" s="63">
        <v>0</v>
      </c>
      <c r="AX779" s="63">
        <f t="shared" si="80"/>
        <v>600</v>
      </c>
      <c r="AY779" s="65">
        <v>21</v>
      </c>
    </row>
    <row r="780" spans="1:51">
      <c r="A780" s="4"/>
      <c r="B780" s="4"/>
      <c r="C780" s="5" t="s">
        <v>157</v>
      </c>
      <c r="D780" s="6">
        <v>776</v>
      </c>
      <c r="E780" s="20" t="s">
        <v>956</v>
      </c>
      <c r="F780" s="8" t="str">
        <f>VLOOKUP(E780,[1]需科室上报名单!$A:$B,2,0)</f>
        <v>7AO270</v>
      </c>
      <c r="G780" s="6" t="str">
        <f>VLOOKUP(F780,[3]需科室上报名单!$B:$I,8,0)</f>
        <v>规培研究生</v>
      </c>
      <c r="H780" s="20" t="s">
        <v>336</v>
      </c>
      <c r="I780" s="8" t="str">
        <f>VLOOKUP(F780,[3]需科室上报名单!$B:$F,5,0)</f>
        <v>2022年</v>
      </c>
      <c r="J780" s="35"/>
      <c r="K780" s="6" t="s">
        <v>106</v>
      </c>
      <c r="L780" s="6">
        <v>0</v>
      </c>
      <c r="M780" s="6">
        <v>0</v>
      </c>
      <c r="N780" s="6">
        <v>0</v>
      </c>
      <c r="O780" s="6">
        <v>160</v>
      </c>
      <c r="P780" s="30">
        <v>0</v>
      </c>
      <c r="Q780" s="48">
        <v>5</v>
      </c>
      <c r="R780" s="36">
        <v>0</v>
      </c>
      <c r="S780" s="30">
        <v>0</v>
      </c>
      <c r="T780" s="30">
        <v>0</v>
      </c>
      <c r="U780" s="43">
        <v>100</v>
      </c>
      <c r="V780" s="44">
        <f>VLOOKUP(F780,[9]毕教同事分值收集!B:X,23,0)</f>
        <v>100</v>
      </c>
      <c r="W780" s="49">
        <v>10</v>
      </c>
      <c r="X780" s="49">
        <v>60</v>
      </c>
      <c r="Y780" s="49">
        <v>0</v>
      </c>
      <c r="Z780" s="49">
        <v>0</v>
      </c>
      <c r="AA780" s="53">
        <v>0</v>
      </c>
      <c r="AB780" s="54">
        <f>VLOOKUP(F780,[9]毕教同事分值收集!B:R,17,0)</f>
        <v>0</v>
      </c>
      <c r="AC780" s="54">
        <f>VLOOKUP(F780,[9]毕教同事分值收集!B:T,19,0)</f>
        <v>0</v>
      </c>
      <c r="AD780" s="54">
        <f>VLOOKUP(F780,[9]毕教同事分值收集!B:V,21,0)</f>
        <v>0</v>
      </c>
      <c r="AE780" s="54">
        <f>VLOOKUP(F780,[9]毕教同事分值收集!B:Q,16,0)</f>
        <v>0</v>
      </c>
      <c r="AF780" s="54">
        <f>VLOOKUP(F780,[9]毕教同事分值收集!B:P,15,0)</f>
        <v>0</v>
      </c>
      <c r="AG780" s="54">
        <f>VLOOKUP(F780,[6]毕教同事分值收集!$B:$M,12,0)</f>
        <v>-20</v>
      </c>
      <c r="AH780" s="54">
        <v>0</v>
      </c>
      <c r="AI780" s="54">
        <v>0</v>
      </c>
      <c r="AJ780" s="54">
        <v>0</v>
      </c>
      <c r="AK780" s="54">
        <v>0</v>
      </c>
      <c r="AL780" s="54">
        <v>0</v>
      </c>
      <c r="AM780" s="58">
        <f t="shared" si="75"/>
        <v>410</v>
      </c>
      <c r="AN780" s="54" t="str">
        <f>VLOOKUP(H780,'[2]最终 公布版'!$F:$AL,33,0)</f>
        <v>神经内科</v>
      </c>
      <c r="AO780" s="59">
        <f>SUMPRODUCT(($AN$4:$AN$1113=AN780)*($AM$4:$AM$1113&gt;AM780))+1</f>
        <v>54</v>
      </c>
      <c r="AP780" s="11">
        <f>COUNTIF(AN:AN,AN780)</f>
        <v>58</v>
      </c>
      <c r="AQ780" s="60">
        <f t="shared" si="77"/>
        <v>0.931034482758621</v>
      </c>
      <c r="AR780" s="11">
        <f t="shared" si="78"/>
        <v>0.5</v>
      </c>
      <c r="AS780" s="61">
        <v>1200</v>
      </c>
      <c r="AT780" s="62">
        <f>VLOOKUP(F780,[9]毕教同事分值收集!B:Y,24,0)</f>
        <v>21</v>
      </c>
      <c r="AU780" s="63">
        <f t="shared" si="79"/>
        <v>600</v>
      </c>
      <c r="AV780" s="63">
        <f t="shared" si="76"/>
        <v>600</v>
      </c>
      <c r="AW780" s="63">
        <v>0</v>
      </c>
      <c r="AX780" s="63">
        <f t="shared" si="80"/>
        <v>600</v>
      </c>
      <c r="AY780" s="65">
        <v>21</v>
      </c>
    </row>
    <row r="781" spans="1:51">
      <c r="A781" s="4"/>
      <c r="B781" s="4"/>
      <c r="C781" s="5" t="s">
        <v>157</v>
      </c>
      <c r="D781" s="6">
        <v>774</v>
      </c>
      <c r="E781" s="20" t="s">
        <v>957</v>
      </c>
      <c r="F781" s="8" t="str">
        <f>VLOOKUP(E781,[1]需科室上报名单!$A:$B,2,0)</f>
        <v>7AO266</v>
      </c>
      <c r="G781" s="6" t="str">
        <f>VLOOKUP(F781,[3]需科室上报名单!$B:$I,8,0)</f>
        <v>规培研究生</v>
      </c>
      <c r="H781" s="20" t="s">
        <v>336</v>
      </c>
      <c r="I781" s="8" t="str">
        <f>VLOOKUP(F781,[3]需科室上报名单!$B:$F,5,0)</f>
        <v>2022年</v>
      </c>
      <c r="J781" s="35"/>
      <c r="K781" s="6" t="s">
        <v>106</v>
      </c>
      <c r="L781" s="6">
        <v>0</v>
      </c>
      <c r="M781" s="6">
        <v>0</v>
      </c>
      <c r="N781" s="6">
        <v>0</v>
      </c>
      <c r="O781" s="6">
        <v>160</v>
      </c>
      <c r="P781" s="30">
        <v>0</v>
      </c>
      <c r="Q781" s="48">
        <v>4</v>
      </c>
      <c r="R781" s="48">
        <v>1</v>
      </c>
      <c r="S781" s="30">
        <v>0</v>
      </c>
      <c r="T781" s="30">
        <v>0</v>
      </c>
      <c r="U781" s="43">
        <v>100</v>
      </c>
      <c r="V781" s="44">
        <f>VLOOKUP(F781,[9]毕教同事分值收集!B:X,23,0)</f>
        <v>100</v>
      </c>
      <c r="W781" s="49">
        <v>10</v>
      </c>
      <c r="X781" s="49">
        <v>60</v>
      </c>
      <c r="Y781" s="49">
        <v>30</v>
      </c>
      <c r="Z781" s="49">
        <v>0</v>
      </c>
      <c r="AA781" s="53">
        <v>0</v>
      </c>
      <c r="AB781" s="54">
        <f>VLOOKUP(F781,[9]毕教同事分值收集!B:R,17,0)</f>
        <v>0</v>
      </c>
      <c r="AC781" s="54">
        <f>VLOOKUP(F781,[9]毕教同事分值收集!B:T,19,0)</f>
        <v>0</v>
      </c>
      <c r="AD781" s="54">
        <f>VLOOKUP(F781,[9]毕教同事分值收集!B:V,21,0)</f>
        <v>0</v>
      </c>
      <c r="AE781" s="54">
        <f>VLOOKUP(F781,[9]毕教同事分值收集!B:Q,16,0)</f>
        <v>0</v>
      </c>
      <c r="AF781" s="54">
        <f>VLOOKUP(F781,[9]毕教同事分值收集!B:P,15,0)</f>
        <v>0</v>
      </c>
      <c r="AG781" s="54">
        <f>VLOOKUP(F781,[6]毕教同事分值收集!$B:$M,12,0)</f>
        <v>-60</v>
      </c>
      <c r="AH781" s="54">
        <v>0</v>
      </c>
      <c r="AI781" s="54">
        <v>0</v>
      </c>
      <c r="AJ781" s="54">
        <v>0</v>
      </c>
      <c r="AK781" s="54">
        <v>0</v>
      </c>
      <c r="AL781" s="54">
        <v>0</v>
      </c>
      <c r="AM781" s="58">
        <f t="shared" si="75"/>
        <v>400</v>
      </c>
      <c r="AN781" s="54" t="str">
        <f>VLOOKUP(H781,'[2]最终 公布版'!$F:$AL,33,0)</f>
        <v>神经内科</v>
      </c>
      <c r="AO781" s="59">
        <f>SUMPRODUCT(($AN$4:$AN$1113=AN781)*($AM$4:$AM$1113&gt;AM781))+1</f>
        <v>56</v>
      </c>
      <c r="AP781" s="11">
        <f>COUNTIF(AN:AN,AN781)</f>
        <v>58</v>
      </c>
      <c r="AQ781" s="60">
        <f t="shared" si="77"/>
        <v>0.96551724137931</v>
      </c>
      <c r="AR781" s="11">
        <f t="shared" si="78"/>
        <v>0.5</v>
      </c>
      <c r="AS781" s="61">
        <v>1200</v>
      </c>
      <c r="AT781" s="62">
        <f>VLOOKUP(F781,[9]毕教同事分值收集!B:Y,24,0)</f>
        <v>21</v>
      </c>
      <c r="AU781" s="63">
        <f t="shared" si="79"/>
        <v>600</v>
      </c>
      <c r="AV781" s="63">
        <f t="shared" si="76"/>
        <v>600</v>
      </c>
      <c r="AW781" s="63">
        <v>0</v>
      </c>
      <c r="AX781" s="63">
        <f t="shared" si="80"/>
        <v>600</v>
      </c>
      <c r="AY781" s="65">
        <v>21</v>
      </c>
    </row>
    <row r="782" spans="1:51">
      <c r="A782" s="4"/>
      <c r="B782" s="4"/>
      <c r="C782" s="5" t="s">
        <v>646</v>
      </c>
      <c r="D782" s="6">
        <v>777</v>
      </c>
      <c r="E782" s="7" t="s">
        <v>958</v>
      </c>
      <c r="F782" s="8" t="str">
        <f>VLOOKUP(E782,[1]需科室上报名单!$A:$B,2,0)</f>
        <v>730L10</v>
      </c>
      <c r="G782" s="6" t="s">
        <v>104</v>
      </c>
      <c r="H782" s="8" t="str">
        <f>VLOOKUP(F782,[3]需科室上报名单!$B:$D,3,0)</f>
        <v>神经内科</v>
      </c>
      <c r="I782" s="8" t="str">
        <f>VLOOKUP(F782,[3]需科室上报名单!$B:$F,5,0)</f>
        <v>2022年</v>
      </c>
      <c r="J782" s="31"/>
      <c r="K782" s="6" t="s">
        <v>106</v>
      </c>
      <c r="L782" s="6">
        <v>0</v>
      </c>
      <c r="M782" s="6">
        <v>0</v>
      </c>
      <c r="N782" s="6">
        <v>0</v>
      </c>
      <c r="O782" s="6">
        <v>160</v>
      </c>
      <c r="P782" s="30">
        <v>0</v>
      </c>
      <c r="Q782" s="30">
        <v>1</v>
      </c>
      <c r="R782" s="36">
        <v>0</v>
      </c>
      <c r="S782" s="30">
        <v>0</v>
      </c>
      <c r="T782" s="30">
        <v>0</v>
      </c>
      <c r="U782" s="6">
        <v>20</v>
      </c>
      <c r="V782" s="44">
        <f>VLOOKUP(F782,[9]毕教同事分值收集!B:X,23,0)</f>
        <v>100</v>
      </c>
      <c r="W782" s="44">
        <v>10</v>
      </c>
      <c r="X782" s="44">
        <v>40</v>
      </c>
      <c r="Y782" s="44">
        <v>60</v>
      </c>
      <c r="Z782" s="44">
        <v>30</v>
      </c>
      <c r="AA782" s="53">
        <v>0</v>
      </c>
      <c r="AB782" s="54">
        <f>VLOOKUP(F782,[9]毕教同事分值收集!B:R,17,0)</f>
        <v>0</v>
      </c>
      <c r="AC782" s="54">
        <f>VLOOKUP(F782,[9]毕教同事分值收集!B:T,19,0)</f>
        <v>0</v>
      </c>
      <c r="AD782" s="54">
        <f>VLOOKUP(F782,[9]毕教同事分值收集!B:V,21,0)</f>
        <v>0</v>
      </c>
      <c r="AE782" s="54">
        <f>VLOOKUP(F782,[9]毕教同事分值收集!B:Q,16,0)</f>
        <v>0</v>
      </c>
      <c r="AF782" s="54">
        <f>VLOOKUP(F782,[9]毕教同事分值收集!B:P,15,0)</f>
        <v>0</v>
      </c>
      <c r="AG782" s="54">
        <f>VLOOKUP(F782,[6]毕教同事分值收集!$B:$M,12,0)</f>
        <v>-60</v>
      </c>
      <c r="AH782" s="54">
        <v>0</v>
      </c>
      <c r="AI782" s="54">
        <v>0</v>
      </c>
      <c r="AJ782" s="54">
        <v>0</v>
      </c>
      <c r="AK782" s="54">
        <v>0</v>
      </c>
      <c r="AL782" s="54">
        <v>0</v>
      </c>
      <c r="AM782" s="58">
        <f t="shared" si="75"/>
        <v>360</v>
      </c>
      <c r="AN782" s="54" t="str">
        <f>VLOOKUP(H782,'[2]最终 公布版'!$F:$AL,33,0)</f>
        <v>神经内科</v>
      </c>
      <c r="AO782" s="59">
        <f>SUMPRODUCT(($AN$4:$AN$1113=AN782)*($AM$4:$AM$1113&gt;AM782))+1</f>
        <v>57</v>
      </c>
      <c r="AP782" s="11">
        <f>COUNTIF(AN:AN,AN782)</f>
        <v>58</v>
      </c>
      <c r="AQ782" s="60">
        <f t="shared" si="77"/>
        <v>0.982758620689655</v>
      </c>
      <c r="AR782" s="11">
        <f t="shared" si="78"/>
        <v>0.5</v>
      </c>
      <c r="AS782" s="61">
        <v>1200</v>
      </c>
      <c r="AT782" s="62">
        <f>VLOOKUP(F782,[9]毕教同事分值收集!B:Y,24,0)</f>
        <v>21</v>
      </c>
      <c r="AU782" s="63">
        <f t="shared" si="79"/>
        <v>600</v>
      </c>
      <c r="AV782" s="63">
        <f t="shared" si="76"/>
        <v>600</v>
      </c>
      <c r="AW782" s="63">
        <v>0</v>
      </c>
      <c r="AX782" s="63">
        <f t="shared" si="80"/>
        <v>600</v>
      </c>
      <c r="AY782" s="65">
        <v>21</v>
      </c>
    </row>
    <row r="783" ht="16.5" spans="1:51">
      <c r="A783" s="4"/>
      <c r="B783" s="4"/>
      <c r="C783" s="5" t="s">
        <v>336</v>
      </c>
      <c r="D783" s="6">
        <v>778</v>
      </c>
      <c r="E783" s="106" t="s">
        <v>959</v>
      </c>
      <c r="F783" s="8" t="str">
        <f>VLOOKUP(E783,[1]需科室上报名单!$A:$B,2,0)</f>
        <v>7AO013</v>
      </c>
      <c r="G783" s="6" t="str">
        <f>VLOOKUP(F783,[3]需科室上报名单!$B:$I,8,0)</f>
        <v>规培研究生</v>
      </c>
      <c r="H783" s="8" t="str">
        <f>VLOOKUP(F783,[3]需科室上报名单!$B:$D,3,0)</f>
        <v>神经内科</v>
      </c>
      <c r="I783" s="8" t="str">
        <f>VLOOKUP(F783,[3]需科室上报名单!$B:$F,5,0)</f>
        <v>2022年</v>
      </c>
      <c r="J783" s="29"/>
      <c r="K783" s="6" t="s">
        <v>106</v>
      </c>
      <c r="L783" s="6">
        <v>0</v>
      </c>
      <c r="M783" s="6">
        <v>0</v>
      </c>
      <c r="N783" s="6">
        <v>0</v>
      </c>
      <c r="O783" s="6">
        <v>160</v>
      </c>
      <c r="P783" s="30">
        <v>0</v>
      </c>
      <c r="Q783" s="30">
        <v>0</v>
      </c>
      <c r="R783" s="30">
        <v>0</v>
      </c>
      <c r="S783" s="30">
        <v>0</v>
      </c>
      <c r="T783" s="30">
        <v>0</v>
      </c>
      <c r="U783" s="43">
        <v>0</v>
      </c>
      <c r="V783" s="44">
        <f>VLOOKUP(F783,[9]毕教同事分值收集!B:X,23,0)</f>
        <v>100</v>
      </c>
      <c r="W783" s="44">
        <v>0</v>
      </c>
      <c r="X783" s="44">
        <v>0</v>
      </c>
      <c r="Y783" s="44">
        <v>0</v>
      </c>
      <c r="Z783" s="44">
        <v>0</v>
      </c>
      <c r="AA783" s="53">
        <v>0</v>
      </c>
      <c r="AB783" s="54">
        <f>VLOOKUP(F783,[9]毕教同事分值收集!B:R,17,0)</f>
        <v>0</v>
      </c>
      <c r="AC783" s="54">
        <f>VLOOKUP(F783,[9]毕教同事分值收集!B:T,19,0)</f>
        <v>0</v>
      </c>
      <c r="AD783" s="54">
        <f>VLOOKUP(F783,[9]毕教同事分值收集!B:V,21,0)</f>
        <v>0</v>
      </c>
      <c r="AE783" s="54">
        <f>VLOOKUP(F783,[9]毕教同事分值收集!B:Q,16,0)</f>
        <v>0</v>
      </c>
      <c r="AF783" s="54">
        <f>VLOOKUP(F783,[9]毕教同事分值收集!B:P,15,0)</f>
        <v>0</v>
      </c>
      <c r="AG783" s="54">
        <f>VLOOKUP(F783,[6]毕教同事分值收集!$B:$M,12,0)</f>
        <v>-40</v>
      </c>
      <c r="AH783" s="54">
        <v>0</v>
      </c>
      <c r="AI783" s="54">
        <v>0</v>
      </c>
      <c r="AJ783" s="54">
        <v>0</v>
      </c>
      <c r="AK783" s="54">
        <v>0</v>
      </c>
      <c r="AL783" s="54">
        <v>0</v>
      </c>
      <c r="AM783" s="58">
        <f t="shared" si="75"/>
        <v>220</v>
      </c>
      <c r="AN783" s="54" t="str">
        <f>VLOOKUP(H783,'[2]最终 公布版'!$F:$AL,33,0)</f>
        <v>神经内科</v>
      </c>
      <c r="AO783" s="59">
        <f>SUMPRODUCT(($AN$4:$AN$1113=AN783)*($AM$4:$AM$1113&gt;AM783))+1</f>
        <v>58</v>
      </c>
      <c r="AP783" s="11">
        <f>COUNTIF(AN:AN,AN783)</f>
        <v>58</v>
      </c>
      <c r="AQ783" s="60">
        <f t="shared" si="77"/>
        <v>1</v>
      </c>
      <c r="AR783" s="11">
        <f t="shared" si="78"/>
        <v>0.5</v>
      </c>
      <c r="AS783" s="61">
        <v>1200</v>
      </c>
      <c r="AT783" s="62">
        <f>VLOOKUP(F783,[9]毕教同事分值收集!B:Y,24,0)</f>
        <v>21</v>
      </c>
      <c r="AU783" s="63">
        <f t="shared" si="79"/>
        <v>600</v>
      </c>
      <c r="AV783" s="63">
        <f t="shared" si="76"/>
        <v>600</v>
      </c>
      <c r="AW783" s="63">
        <v>0</v>
      </c>
      <c r="AX783" s="63">
        <f t="shared" si="80"/>
        <v>600</v>
      </c>
      <c r="AY783" s="65">
        <v>21</v>
      </c>
    </row>
    <row r="784" ht="36" spans="1:51">
      <c r="A784" s="4"/>
      <c r="B784" s="4"/>
      <c r="C784" s="5" t="s">
        <v>336</v>
      </c>
      <c r="D784" s="6">
        <v>779</v>
      </c>
      <c r="E784" s="106" t="s">
        <v>960</v>
      </c>
      <c r="F784" s="8" t="str">
        <f>VLOOKUP(E784,[1]需科室上报名单!$A:$B,2,0)</f>
        <v>7AM281</v>
      </c>
      <c r="G784" s="6" t="str">
        <f>VLOOKUP(F784,[3]需科室上报名单!$B:$I,8,0)</f>
        <v>规培研究生</v>
      </c>
      <c r="H784" s="8" t="str">
        <f>VLOOKUP(F784,[3]需科室上报名单!$B:$D,3,0)</f>
        <v>外科（神经外科方向）</v>
      </c>
      <c r="I784" s="8" t="str">
        <f>VLOOKUP(F784,[3]需科室上报名单!$B:$F,5,0)</f>
        <v>2021年</v>
      </c>
      <c r="J784" s="124"/>
      <c r="K784" s="6" t="s">
        <v>106</v>
      </c>
      <c r="L784" s="6">
        <v>0</v>
      </c>
      <c r="M784" s="6">
        <v>0</v>
      </c>
      <c r="N784" s="54">
        <v>0</v>
      </c>
      <c r="O784" s="6">
        <v>160</v>
      </c>
      <c r="P784" s="45">
        <v>0</v>
      </c>
      <c r="Q784" s="45">
        <v>3</v>
      </c>
      <c r="R784" s="45">
        <v>6</v>
      </c>
      <c r="S784" s="30">
        <v>1</v>
      </c>
      <c r="T784" s="30">
        <v>0</v>
      </c>
      <c r="U784" s="43">
        <v>205</v>
      </c>
      <c r="V784" s="44">
        <f>VLOOKUP(F784,[9]毕教同事分值收集!B:X,23,0)</f>
        <v>100</v>
      </c>
      <c r="W784" s="44">
        <v>10</v>
      </c>
      <c r="X784" s="44">
        <v>80</v>
      </c>
      <c r="Y784" s="44">
        <v>30</v>
      </c>
      <c r="Z784" s="44">
        <v>0</v>
      </c>
      <c r="AA784" s="53">
        <v>40</v>
      </c>
      <c r="AB784" s="54">
        <f>VLOOKUP(F784,[9]毕教同事分值收集!B:R,17,0)</f>
        <v>100</v>
      </c>
      <c r="AC784" s="54">
        <f>VLOOKUP(F784,[9]毕教同事分值收集!B:T,19,0)</f>
        <v>150</v>
      </c>
      <c r="AD784" s="54">
        <f>VLOOKUP(F784,[9]毕教同事分值收集!B:V,21,0)</f>
        <v>100</v>
      </c>
      <c r="AE784" s="54">
        <f>VLOOKUP(F784,[9]毕教同事分值收集!B:Q,16,0)</f>
        <v>0</v>
      </c>
      <c r="AF784" s="54">
        <f>VLOOKUP(F784,[9]毕教同事分值收集!B:P,15,0)</f>
        <v>0</v>
      </c>
      <c r="AG784" s="54">
        <f>VLOOKUP(F784,[6]毕教同事分值收集!$B:$M,12,0)</f>
        <v>0</v>
      </c>
      <c r="AH784" s="54">
        <v>0</v>
      </c>
      <c r="AI784" s="54">
        <v>0</v>
      </c>
      <c r="AJ784" s="54">
        <v>0</v>
      </c>
      <c r="AK784" s="54">
        <v>0</v>
      </c>
      <c r="AL784" s="54">
        <v>0</v>
      </c>
      <c r="AM784" s="58">
        <f t="shared" si="75"/>
        <v>975</v>
      </c>
      <c r="AN784" s="54" t="str">
        <f>VLOOKUP(H784,'[2]最终 公布版'!$F:$AL,33,0)</f>
        <v>神经外科</v>
      </c>
      <c r="AO784" s="59">
        <f>SUMPRODUCT(($AN$4:$AN$1113=AN784)*($AM$4:$AM$1113&gt;AM784))+1</f>
        <v>1</v>
      </c>
      <c r="AP784" s="11">
        <f>COUNTIF(AN:AN,AN784)</f>
        <v>34</v>
      </c>
      <c r="AQ784" s="60">
        <f t="shared" si="77"/>
        <v>0.0294117647058824</v>
      </c>
      <c r="AR784" s="11">
        <f t="shared" si="78"/>
        <v>1.5</v>
      </c>
      <c r="AS784" s="61">
        <v>1200</v>
      </c>
      <c r="AT784" s="62">
        <f>VLOOKUP(F784,[9]毕教同事分值收集!B:Y,24,0)</f>
        <v>21</v>
      </c>
      <c r="AU784" s="63">
        <f t="shared" si="79"/>
        <v>1800</v>
      </c>
      <c r="AV784" s="63">
        <f t="shared" si="76"/>
        <v>1800</v>
      </c>
      <c r="AW784" s="63">
        <v>0</v>
      </c>
      <c r="AX784" s="63">
        <f t="shared" si="80"/>
        <v>1800</v>
      </c>
      <c r="AY784" s="65">
        <v>21</v>
      </c>
    </row>
    <row r="785" ht="36" spans="1:51">
      <c r="A785" s="4"/>
      <c r="B785" s="4"/>
      <c r="C785" s="5" t="s">
        <v>192</v>
      </c>
      <c r="D785" s="6">
        <v>782</v>
      </c>
      <c r="E785" s="105" t="s">
        <v>961</v>
      </c>
      <c r="F785" s="8" t="str">
        <f>VLOOKUP(E785,[1]需科室上报名单!$A:$B,2,0)</f>
        <v>7AK323</v>
      </c>
      <c r="G785" s="6" t="str">
        <f>VLOOKUP(F785,[3]需科室上报名单!$B:$I,8,0)</f>
        <v>规培研究生</v>
      </c>
      <c r="H785" s="8" t="str">
        <f>VLOOKUP(F785,[3]需科室上报名单!$B:$D,3,0)</f>
        <v>外科（神经外科方向）</v>
      </c>
      <c r="I785" s="8" t="str">
        <f>VLOOKUP(F785,[3]需科室上报名单!$B:$F,5,0)</f>
        <v>2020年</v>
      </c>
      <c r="J785" s="70"/>
      <c r="K785" s="71" t="s">
        <v>106</v>
      </c>
      <c r="L785" s="36">
        <v>0</v>
      </c>
      <c r="M785" s="36">
        <v>0</v>
      </c>
      <c r="N785" s="36">
        <v>0</v>
      </c>
      <c r="O785" s="36">
        <v>160</v>
      </c>
      <c r="P785" s="36">
        <v>0</v>
      </c>
      <c r="Q785" s="36">
        <v>4</v>
      </c>
      <c r="R785" s="36">
        <v>4</v>
      </c>
      <c r="S785" s="36">
        <v>0</v>
      </c>
      <c r="T785" s="36">
        <v>0</v>
      </c>
      <c r="U785" s="75">
        <v>160</v>
      </c>
      <c r="V785" s="44">
        <f>VLOOKUP(F785,[9]毕教同事分值收集!B:X,23,0)</f>
        <v>100</v>
      </c>
      <c r="W785" s="76">
        <v>10</v>
      </c>
      <c r="X785" s="76">
        <v>40</v>
      </c>
      <c r="Y785" s="76">
        <v>60</v>
      </c>
      <c r="Z785" s="76">
        <v>60</v>
      </c>
      <c r="AA785" s="82">
        <v>0</v>
      </c>
      <c r="AB785" s="54">
        <f>VLOOKUP(F785,[9]毕教同事分值收集!B:R,17,0)</f>
        <v>100</v>
      </c>
      <c r="AC785" s="54">
        <f>VLOOKUP(F785,[9]毕教同事分值收集!B:T,19,0)</f>
        <v>150</v>
      </c>
      <c r="AD785" s="54">
        <f>VLOOKUP(F785,[9]毕教同事分值收集!B:V,21,0)</f>
        <v>100</v>
      </c>
      <c r="AE785" s="54">
        <f>VLOOKUP(F785,[9]毕教同事分值收集!B:Q,16,0)</f>
        <v>0</v>
      </c>
      <c r="AF785" s="54">
        <f>VLOOKUP(F785,[9]毕教同事分值收集!B:P,15,0)</f>
        <v>0</v>
      </c>
      <c r="AG785" s="54">
        <f>VLOOKUP(F785,[6]毕教同事分值收集!$B:$M,12,0)</f>
        <v>-20</v>
      </c>
      <c r="AH785" s="54">
        <v>0</v>
      </c>
      <c r="AI785" s="54">
        <v>0</v>
      </c>
      <c r="AJ785" s="54">
        <v>0</v>
      </c>
      <c r="AK785" s="54">
        <v>0</v>
      </c>
      <c r="AL785" s="54">
        <v>0</v>
      </c>
      <c r="AM785" s="58">
        <f t="shared" si="75"/>
        <v>920</v>
      </c>
      <c r="AN785" s="54" t="str">
        <f>VLOOKUP(H785,'[2]最终 公布版'!$F:$AL,33,0)</f>
        <v>神经外科</v>
      </c>
      <c r="AO785" s="59">
        <f>SUMPRODUCT(($AN$4:$AN$1113=AN785)*($AM$4:$AM$1113&gt;AM785))+1</f>
        <v>2</v>
      </c>
      <c r="AP785" s="11">
        <f>COUNTIF(AN:AN,AN785)</f>
        <v>34</v>
      </c>
      <c r="AQ785" s="60">
        <f t="shared" si="77"/>
        <v>0.0588235294117647</v>
      </c>
      <c r="AR785" s="11">
        <f t="shared" si="78"/>
        <v>1.5</v>
      </c>
      <c r="AS785" s="61">
        <v>1200</v>
      </c>
      <c r="AT785" s="62">
        <f>VLOOKUP(F785,[9]毕教同事分值收集!B:Y,24,0)</f>
        <v>21</v>
      </c>
      <c r="AU785" s="63">
        <f t="shared" si="79"/>
        <v>1800</v>
      </c>
      <c r="AV785" s="63">
        <f t="shared" si="76"/>
        <v>1800</v>
      </c>
      <c r="AW785" s="63">
        <v>0</v>
      </c>
      <c r="AX785" s="63">
        <f t="shared" si="80"/>
        <v>1800</v>
      </c>
      <c r="AY785" s="65">
        <v>21</v>
      </c>
    </row>
    <row r="786" ht="36" spans="1:51">
      <c r="A786" s="4"/>
      <c r="B786" s="4"/>
      <c r="C786" s="5" t="s">
        <v>197</v>
      </c>
      <c r="D786" s="6">
        <v>780</v>
      </c>
      <c r="E786" s="19" t="s">
        <v>962</v>
      </c>
      <c r="F786" s="8" t="str">
        <f>VLOOKUP(E786,[1]需科室上报名单!$A:$B,2,0)</f>
        <v>7AM276</v>
      </c>
      <c r="G786" s="6" t="str">
        <f>VLOOKUP(F786,[3]需科室上报名单!$B:$I,8,0)</f>
        <v>规培研究生</v>
      </c>
      <c r="H786" s="8" t="str">
        <f>VLOOKUP(F786,[3]需科室上报名单!$B:$D,3,0)</f>
        <v>外科（神经外科方向）</v>
      </c>
      <c r="I786" s="8" t="str">
        <f>VLOOKUP(F786,[3]需科室上报名单!$B:$F,5,0)</f>
        <v>2021年</v>
      </c>
      <c r="J786" s="29"/>
      <c r="K786" s="6" t="s">
        <v>106</v>
      </c>
      <c r="L786" s="6">
        <v>0</v>
      </c>
      <c r="M786" s="6">
        <v>0</v>
      </c>
      <c r="N786" s="36">
        <v>0</v>
      </c>
      <c r="O786" s="6">
        <v>160</v>
      </c>
      <c r="P786" s="30">
        <v>0</v>
      </c>
      <c r="Q786" s="30">
        <v>9</v>
      </c>
      <c r="R786" s="36">
        <v>0</v>
      </c>
      <c r="S786" s="30">
        <v>0</v>
      </c>
      <c r="T786" s="30">
        <v>0</v>
      </c>
      <c r="U786" s="43">
        <v>180</v>
      </c>
      <c r="V786" s="44">
        <f>VLOOKUP(F786,[9]毕教同事分值收集!B:X,23,0)</f>
        <v>100</v>
      </c>
      <c r="W786" s="44">
        <v>10</v>
      </c>
      <c r="X786" s="44">
        <v>40</v>
      </c>
      <c r="Y786" s="44">
        <v>60</v>
      </c>
      <c r="Z786" s="44">
        <v>60</v>
      </c>
      <c r="AA786" s="53">
        <v>0</v>
      </c>
      <c r="AB786" s="54">
        <f>VLOOKUP(F786,[9]毕教同事分值收集!B:R,17,0)</f>
        <v>100</v>
      </c>
      <c r="AC786" s="54">
        <f>VLOOKUP(F786,[9]毕教同事分值收集!B:T,19,0)</f>
        <v>150</v>
      </c>
      <c r="AD786" s="54">
        <f>VLOOKUP(F786,[9]毕教同事分值收集!B:V,21,0)</f>
        <v>100</v>
      </c>
      <c r="AE786" s="54">
        <f>VLOOKUP(F786,[9]毕教同事分值收集!B:Q,16,0)</f>
        <v>0</v>
      </c>
      <c r="AF786" s="54">
        <f>VLOOKUP(F786,[9]毕教同事分值收集!B:P,15,0)</f>
        <v>0</v>
      </c>
      <c r="AG786" s="54">
        <f>VLOOKUP(F786,[6]毕教同事分值收集!$B:$M,12,0)</f>
        <v>-60</v>
      </c>
      <c r="AH786" s="54">
        <v>0</v>
      </c>
      <c r="AI786" s="54">
        <v>0</v>
      </c>
      <c r="AJ786" s="54">
        <v>0</v>
      </c>
      <c r="AK786" s="54">
        <v>0</v>
      </c>
      <c r="AL786" s="54">
        <v>0</v>
      </c>
      <c r="AM786" s="58">
        <f t="shared" si="75"/>
        <v>900</v>
      </c>
      <c r="AN786" s="54" t="str">
        <f>VLOOKUP(H786,'[2]最终 公布版'!$F:$AL,33,0)</f>
        <v>神经外科</v>
      </c>
      <c r="AO786" s="59">
        <f>SUMPRODUCT(($AN$4:$AN$1113=AN786)*($AM$4:$AM$1113&gt;AM786))+1</f>
        <v>3</v>
      </c>
      <c r="AP786" s="11">
        <f>COUNTIF(AN:AN,AN786)</f>
        <v>34</v>
      </c>
      <c r="AQ786" s="60">
        <f t="shared" si="77"/>
        <v>0.0882352941176471</v>
      </c>
      <c r="AR786" s="11">
        <f t="shared" si="78"/>
        <v>1.5</v>
      </c>
      <c r="AS786" s="61">
        <v>1200</v>
      </c>
      <c r="AT786" s="62">
        <f>VLOOKUP(F786,[9]毕教同事分值收集!B:Y,24,0)</f>
        <v>21</v>
      </c>
      <c r="AU786" s="63">
        <f t="shared" si="79"/>
        <v>1800</v>
      </c>
      <c r="AV786" s="63">
        <f t="shared" si="76"/>
        <v>1800</v>
      </c>
      <c r="AW786" s="63">
        <v>0</v>
      </c>
      <c r="AX786" s="63">
        <f t="shared" si="80"/>
        <v>1800</v>
      </c>
      <c r="AY786" s="65">
        <v>21</v>
      </c>
    </row>
    <row r="787" ht="36" spans="1:51">
      <c r="A787" s="4"/>
      <c r="B787" s="4"/>
      <c r="C787" s="5" t="s">
        <v>192</v>
      </c>
      <c r="D787" s="6">
        <v>781</v>
      </c>
      <c r="E787" s="105" t="s">
        <v>963</v>
      </c>
      <c r="F787" s="8" t="str">
        <f>VLOOKUP(E787,[1]需科室上报名单!$A:$B,2,0)</f>
        <v>7AK322</v>
      </c>
      <c r="G787" s="6" t="str">
        <f>VLOOKUP(F787,[3]需科室上报名单!$B:$I,8,0)</f>
        <v>规培研究生</v>
      </c>
      <c r="H787" s="8" t="str">
        <f>VLOOKUP(F787,[3]需科室上报名单!$B:$D,3,0)</f>
        <v>外科（神经外科方向）</v>
      </c>
      <c r="I787" s="8" t="str">
        <f>VLOOKUP(F787,[3]需科室上报名单!$B:$F,5,0)</f>
        <v>2020年</v>
      </c>
      <c r="J787" s="70"/>
      <c r="K787" s="71" t="s">
        <v>106</v>
      </c>
      <c r="L787" s="36">
        <v>0</v>
      </c>
      <c r="M787" s="36">
        <v>0</v>
      </c>
      <c r="N787" s="36">
        <v>0</v>
      </c>
      <c r="O787" s="36">
        <v>160</v>
      </c>
      <c r="P787" s="36">
        <v>0</v>
      </c>
      <c r="Q787" s="36">
        <v>4</v>
      </c>
      <c r="R787" s="36">
        <v>4</v>
      </c>
      <c r="S787" s="36">
        <v>0</v>
      </c>
      <c r="T787" s="36">
        <v>0</v>
      </c>
      <c r="U787" s="75">
        <v>160</v>
      </c>
      <c r="V787" s="44">
        <f>VLOOKUP(F787,[9]毕教同事分值收集!B:X,23,0)</f>
        <v>100</v>
      </c>
      <c r="W787" s="76">
        <v>10</v>
      </c>
      <c r="X787" s="76">
        <v>40</v>
      </c>
      <c r="Y787" s="76">
        <v>60</v>
      </c>
      <c r="Z787" s="76">
        <v>60</v>
      </c>
      <c r="AA787" s="82">
        <v>0</v>
      </c>
      <c r="AB787" s="54">
        <f>VLOOKUP(F787,[9]毕教同事分值收集!B:R,17,0)</f>
        <v>100</v>
      </c>
      <c r="AC787" s="54">
        <f>VLOOKUP(F787,[9]毕教同事分值收集!B:T,19,0)</f>
        <v>150</v>
      </c>
      <c r="AD787" s="54">
        <f>VLOOKUP(F787,[9]毕教同事分值收集!B:V,21,0)</f>
        <v>100</v>
      </c>
      <c r="AE787" s="54">
        <f>VLOOKUP(F787,[9]毕教同事分值收集!B:Q,16,0)</f>
        <v>0</v>
      </c>
      <c r="AF787" s="54">
        <f>VLOOKUP(F787,[9]毕教同事分值收集!B:P,15,0)</f>
        <v>0</v>
      </c>
      <c r="AG787" s="54">
        <f>VLOOKUP(F787,[6]毕教同事分值收集!$B:$M,12,0)</f>
        <v>-40</v>
      </c>
      <c r="AH787" s="54">
        <v>0</v>
      </c>
      <c r="AI787" s="54">
        <v>0</v>
      </c>
      <c r="AJ787" s="54">
        <v>0</v>
      </c>
      <c r="AK787" s="54">
        <v>0</v>
      </c>
      <c r="AL787" s="54">
        <v>0</v>
      </c>
      <c r="AM787" s="58">
        <f t="shared" si="75"/>
        <v>900</v>
      </c>
      <c r="AN787" s="54" t="str">
        <f>VLOOKUP(H787,'[2]最终 公布版'!$F:$AL,33,0)</f>
        <v>神经外科</v>
      </c>
      <c r="AO787" s="59">
        <f>SUMPRODUCT(($AN$4:$AN$1113=AN787)*($AM$4:$AM$1113&gt;AM787))+1</f>
        <v>3</v>
      </c>
      <c r="AP787" s="11">
        <f>COUNTIF(AN:AN,AN787)</f>
        <v>34</v>
      </c>
      <c r="AQ787" s="60">
        <f t="shared" si="77"/>
        <v>0.0882352941176471</v>
      </c>
      <c r="AR787" s="11">
        <f t="shared" si="78"/>
        <v>1.5</v>
      </c>
      <c r="AS787" s="61">
        <v>1200</v>
      </c>
      <c r="AT787" s="62">
        <f>VLOOKUP(F787,[9]毕教同事分值收集!B:Y,24,0)</f>
        <v>21</v>
      </c>
      <c r="AU787" s="63">
        <f t="shared" si="79"/>
        <v>1800</v>
      </c>
      <c r="AV787" s="63">
        <f t="shared" si="76"/>
        <v>1800</v>
      </c>
      <c r="AW787" s="63">
        <v>0</v>
      </c>
      <c r="AX787" s="63">
        <f t="shared" si="80"/>
        <v>1800</v>
      </c>
      <c r="AY787" s="65">
        <v>21</v>
      </c>
    </row>
    <row r="788" ht="36" spans="1:51">
      <c r="A788" s="4"/>
      <c r="B788" s="4"/>
      <c r="C788" s="5" t="s">
        <v>336</v>
      </c>
      <c r="D788" s="6">
        <v>784</v>
      </c>
      <c r="E788" s="106" t="s">
        <v>964</v>
      </c>
      <c r="F788" s="8" t="str">
        <f>VLOOKUP(E788,[1]需科室上报名单!$A:$B,2,0)</f>
        <v>7AM259</v>
      </c>
      <c r="G788" s="6" t="str">
        <f>VLOOKUP(F788,[3]需科室上报名单!$B:$I,8,0)</f>
        <v>规培研究生</v>
      </c>
      <c r="H788" s="8" t="str">
        <f>VLOOKUP(F788,[3]需科室上报名单!$B:$D,3,0)</f>
        <v>外科（神经外科方向）</v>
      </c>
      <c r="I788" s="8" t="str">
        <f>VLOOKUP(F788,[3]需科室上报名单!$B:$F,5,0)</f>
        <v>2021年</v>
      </c>
      <c r="J788" s="29"/>
      <c r="K788" s="6" t="s">
        <v>106</v>
      </c>
      <c r="L788" s="6">
        <v>0</v>
      </c>
      <c r="M788" s="6">
        <v>0</v>
      </c>
      <c r="N788" s="6">
        <v>0</v>
      </c>
      <c r="O788" s="6">
        <v>160</v>
      </c>
      <c r="P788" s="30">
        <v>0</v>
      </c>
      <c r="Q788" s="30">
        <v>2</v>
      </c>
      <c r="R788" s="30">
        <v>2</v>
      </c>
      <c r="S788" s="30">
        <v>0</v>
      </c>
      <c r="T788" s="30">
        <v>0</v>
      </c>
      <c r="U788" s="43">
        <v>80</v>
      </c>
      <c r="V788" s="44">
        <f>VLOOKUP(F788,[9]毕教同事分值收集!B:X,23,0)</f>
        <v>100</v>
      </c>
      <c r="W788" s="44">
        <v>0</v>
      </c>
      <c r="X788" s="44">
        <v>80</v>
      </c>
      <c r="Y788" s="44">
        <v>30</v>
      </c>
      <c r="Z788" s="44">
        <v>60</v>
      </c>
      <c r="AA788" s="53">
        <v>20</v>
      </c>
      <c r="AB788" s="54">
        <f>VLOOKUP(F788,[9]毕教同事分值收集!B:R,17,0)</f>
        <v>100</v>
      </c>
      <c r="AC788" s="54">
        <f>VLOOKUP(F788,[9]毕教同事分值收集!B:T,19,0)</f>
        <v>150</v>
      </c>
      <c r="AD788" s="54">
        <f>VLOOKUP(F788,[9]毕教同事分值收集!B:V,21,0)</f>
        <v>100</v>
      </c>
      <c r="AE788" s="54">
        <f>VLOOKUP(F788,[9]毕教同事分值收集!B:Q,16,0)</f>
        <v>20</v>
      </c>
      <c r="AF788" s="54">
        <f>VLOOKUP(F788,[9]毕教同事分值收集!B:P,15,0)</f>
        <v>0</v>
      </c>
      <c r="AG788" s="54">
        <f>VLOOKUP(F788,[6]毕教同事分值收集!$B:$M,12,0)</f>
        <v>0</v>
      </c>
      <c r="AH788" s="54">
        <v>0</v>
      </c>
      <c r="AI788" s="54">
        <v>0</v>
      </c>
      <c r="AJ788" s="54">
        <v>0</v>
      </c>
      <c r="AK788" s="54">
        <v>0</v>
      </c>
      <c r="AL788" s="54">
        <v>0</v>
      </c>
      <c r="AM788" s="58">
        <f t="shared" si="75"/>
        <v>900</v>
      </c>
      <c r="AN788" s="54" t="str">
        <f>VLOOKUP(H788,'[2]最终 公布版'!$F:$AL,33,0)</f>
        <v>神经外科</v>
      </c>
      <c r="AO788" s="59">
        <f>SUMPRODUCT(($AN$4:$AN$1113=AN788)*($AM$4:$AM$1113&gt;AM788))+1</f>
        <v>3</v>
      </c>
      <c r="AP788" s="11">
        <f>COUNTIF(AN:AN,AN788)</f>
        <v>34</v>
      </c>
      <c r="AQ788" s="60">
        <f t="shared" si="77"/>
        <v>0.0882352941176471</v>
      </c>
      <c r="AR788" s="11">
        <f t="shared" si="78"/>
        <v>1.5</v>
      </c>
      <c r="AS788" s="61">
        <v>1200</v>
      </c>
      <c r="AT788" s="62">
        <f>VLOOKUP(F788,[9]毕教同事分值收集!B:Y,24,0)</f>
        <v>21</v>
      </c>
      <c r="AU788" s="63">
        <f t="shared" si="79"/>
        <v>1800</v>
      </c>
      <c r="AV788" s="63">
        <f t="shared" si="76"/>
        <v>1800</v>
      </c>
      <c r="AW788" s="63">
        <v>0</v>
      </c>
      <c r="AX788" s="63">
        <f t="shared" si="80"/>
        <v>1800</v>
      </c>
      <c r="AY788" s="65">
        <v>21</v>
      </c>
    </row>
    <row r="789" ht="36" spans="1:51">
      <c r="A789" s="4"/>
      <c r="B789" s="4"/>
      <c r="C789" s="5" t="s">
        <v>192</v>
      </c>
      <c r="D789" s="6">
        <v>783</v>
      </c>
      <c r="E789" s="105" t="s">
        <v>965</v>
      </c>
      <c r="F789" s="8" t="str">
        <f>VLOOKUP(E789,[1]需科室上报名单!$A:$B,2,0)</f>
        <v>7AM278</v>
      </c>
      <c r="G789" s="6" t="str">
        <f>VLOOKUP(F789,[3]需科室上报名单!$B:$I,8,0)</f>
        <v>规培研究生</v>
      </c>
      <c r="H789" s="8" t="str">
        <f>VLOOKUP(F789,[3]需科室上报名单!$B:$D,3,0)</f>
        <v>外科（神经外科方向）</v>
      </c>
      <c r="I789" s="8" t="str">
        <f>VLOOKUP(F789,[3]需科室上报名单!$B:$F,5,0)</f>
        <v>2021年</v>
      </c>
      <c r="J789" s="70"/>
      <c r="K789" s="71" t="s">
        <v>106</v>
      </c>
      <c r="L789" s="36">
        <v>0</v>
      </c>
      <c r="M789" s="36">
        <v>0</v>
      </c>
      <c r="N789" s="36">
        <v>0</v>
      </c>
      <c r="O789" s="36">
        <v>160</v>
      </c>
      <c r="P789" s="36">
        <v>0</v>
      </c>
      <c r="Q789" s="36">
        <v>2</v>
      </c>
      <c r="R789" s="36">
        <v>2</v>
      </c>
      <c r="S789" s="36">
        <v>1</v>
      </c>
      <c r="T789" s="36">
        <v>1</v>
      </c>
      <c r="U789" s="101">
        <v>130</v>
      </c>
      <c r="V789" s="44">
        <f>VLOOKUP(F789,[9]毕教同事分值收集!B:X,23,0)</f>
        <v>100</v>
      </c>
      <c r="W789" s="76">
        <v>10</v>
      </c>
      <c r="X789" s="76">
        <v>40</v>
      </c>
      <c r="Y789" s="76">
        <v>60</v>
      </c>
      <c r="Z789" s="76">
        <v>60</v>
      </c>
      <c r="AA789" s="82">
        <v>0</v>
      </c>
      <c r="AB789" s="54">
        <f>VLOOKUP(F789,[9]毕教同事分值收集!B:R,17,0)</f>
        <v>100</v>
      </c>
      <c r="AC789" s="54">
        <f>VLOOKUP(F789,[9]毕教同事分值收集!B:T,19,0)</f>
        <v>150</v>
      </c>
      <c r="AD789" s="54">
        <f>VLOOKUP(F789,[9]毕教同事分值收集!B:V,21,0)</f>
        <v>100</v>
      </c>
      <c r="AE789" s="54">
        <f>VLOOKUP(F789,[9]毕教同事分值收集!B:Q,16,0)</f>
        <v>0</v>
      </c>
      <c r="AF789" s="54">
        <f>VLOOKUP(F789,[9]毕教同事分值收集!B:P,15,0)</f>
        <v>0</v>
      </c>
      <c r="AG789" s="54">
        <f>VLOOKUP(F789,[6]毕教同事分值收集!$B:$M,12,0)</f>
        <v>-20</v>
      </c>
      <c r="AH789" s="54">
        <v>0</v>
      </c>
      <c r="AI789" s="54">
        <v>0</v>
      </c>
      <c r="AJ789" s="54">
        <v>0</v>
      </c>
      <c r="AK789" s="54">
        <v>0</v>
      </c>
      <c r="AL789" s="54">
        <v>0</v>
      </c>
      <c r="AM789" s="58">
        <f t="shared" si="75"/>
        <v>890</v>
      </c>
      <c r="AN789" s="54" t="str">
        <f>VLOOKUP(H789,'[2]最终 公布版'!$F:$AL,33,0)</f>
        <v>神经外科</v>
      </c>
      <c r="AO789" s="59">
        <f>SUMPRODUCT(($AN$4:$AN$1113=AN789)*($AM$4:$AM$1113&gt;AM789))+1</f>
        <v>6</v>
      </c>
      <c r="AP789" s="11">
        <f>COUNTIF(AN:AN,AN789)</f>
        <v>34</v>
      </c>
      <c r="AQ789" s="60">
        <f t="shared" si="77"/>
        <v>0.176470588235294</v>
      </c>
      <c r="AR789" s="11">
        <f t="shared" si="78"/>
        <v>1.25</v>
      </c>
      <c r="AS789" s="61">
        <v>1200</v>
      </c>
      <c r="AT789" s="62">
        <f>VLOOKUP(F789,[9]毕教同事分值收集!B:Y,24,0)</f>
        <v>21</v>
      </c>
      <c r="AU789" s="63">
        <f t="shared" si="79"/>
        <v>1500</v>
      </c>
      <c r="AV789" s="63">
        <f t="shared" si="76"/>
        <v>1500</v>
      </c>
      <c r="AW789" s="63">
        <v>0</v>
      </c>
      <c r="AX789" s="63">
        <f t="shared" si="80"/>
        <v>1500</v>
      </c>
      <c r="AY789" s="65">
        <v>21</v>
      </c>
    </row>
    <row r="790" ht="36" spans="1:51">
      <c r="A790" s="4"/>
      <c r="B790" s="4"/>
      <c r="C790" s="5" t="s">
        <v>197</v>
      </c>
      <c r="D790" s="6">
        <v>785</v>
      </c>
      <c r="E790" s="15" t="s">
        <v>966</v>
      </c>
      <c r="F790" s="8" t="str">
        <f>VLOOKUP(E790,[1]需科室上报名单!$A:$B,2,0)</f>
        <v>7AK321</v>
      </c>
      <c r="G790" s="6" t="str">
        <f>VLOOKUP(F790,[3]需科室上报名单!$B:$I,8,0)</f>
        <v>规培研究生</v>
      </c>
      <c r="H790" s="8" t="str">
        <f>VLOOKUP(F790,[3]需科室上报名单!$B:$D,3,0)</f>
        <v>外科（神经外科方向）</v>
      </c>
      <c r="I790" s="8" t="str">
        <f>VLOOKUP(F790,[3]需科室上报名单!$B:$F,5,0)</f>
        <v>2020年</v>
      </c>
      <c r="J790" s="29"/>
      <c r="K790" s="6" t="s">
        <v>106</v>
      </c>
      <c r="L790" s="6">
        <v>0</v>
      </c>
      <c r="M790" s="6">
        <v>0</v>
      </c>
      <c r="N790" s="36">
        <v>0</v>
      </c>
      <c r="O790" s="6">
        <v>160</v>
      </c>
      <c r="P790" s="30">
        <v>0</v>
      </c>
      <c r="Q790" s="30">
        <v>4</v>
      </c>
      <c r="R790" s="30">
        <v>2</v>
      </c>
      <c r="S790" s="30">
        <v>0</v>
      </c>
      <c r="T790" s="30">
        <v>0</v>
      </c>
      <c r="U790" s="43">
        <v>120</v>
      </c>
      <c r="V790" s="44">
        <f>VLOOKUP(F790,[9]毕教同事分值收集!B:X,23,0)</f>
        <v>100</v>
      </c>
      <c r="W790" s="44">
        <v>10</v>
      </c>
      <c r="X790" s="44">
        <v>60</v>
      </c>
      <c r="Y790" s="44">
        <v>30</v>
      </c>
      <c r="Z790" s="44">
        <v>60</v>
      </c>
      <c r="AA790" s="53">
        <v>0</v>
      </c>
      <c r="AB790" s="54">
        <f>VLOOKUP(F790,[9]毕教同事分值收集!B:R,17,0)</f>
        <v>100</v>
      </c>
      <c r="AC790" s="54">
        <f>VLOOKUP(F790,[9]毕教同事分值收集!B:T,19,0)</f>
        <v>150</v>
      </c>
      <c r="AD790" s="54">
        <f>VLOOKUP(F790,[9]毕教同事分值收集!B:V,21,0)</f>
        <v>100</v>
      </c>
      <c r="AE790" s="54">
        <f>VLOOKUP(F790,[9]毕教同事分值收集!B:Q,16,0)</f>
        <v>0</v>
      </c>
      <c r="AF790" s="54">
        <f>VLOOKUP(F790,[9]毕教同事分值收集!B:P,15,0)</f>
        <v>0</v>
      </c>
      <c r="AG790" s="54">
        <f>VLOOKUP(F790,[6]毕教同事分值收集!$B:$M,12,0)</f>
        <v>0</v>
      </c>
      <c r="AH790" s="54">
        <v>0</v>
      </c>
      <c r="AI790" s="54">
        <v>0</v>
      </c>
      <c r="AJ790" s="54">
        <v>0</v>
      </c>
      <c r="AK790" s="54">
        <v>0</v>
      </c>
      <c r="AL790" s="54">
        <v>0</v>
      </c>
      <c r="AM790" s="58">
        <f t="shared" si="75"/>
        <v>890</v>
      </c>
      <c r="AN790" s="54" t="str">
        <f>VLOOKUP(H790,'[2]最终 公布版'!$F:$AL,33,0)</f>
        <v>神经外科</v>
      </c>
      <c r="AO790" s="59">
        <f>SUMPRODUCT(($AN$4:$AN$1113=AN790)*($AM$4:$AM$1113&gt;AM790))+1</f>
        <v>6</v>
      </c>
      <c r="AP790" s="11">
        <f>COUNTIF(AN:AN,AN790)</f>
        <v>34</v>
      </c>
      <c r="AQ790" s="60">
        <f t="shared" si="77"/>
        <v>0.176470588235294</v>
      </c>
      <c r="AR790" s="11">
        <f t="shared" si="78"/>
        <v>1.25</v>
      </c>
      <c r="AS790" s="61">
        <v>1200</v>
      </c>
      <c r="AT790" s="62">
        <f>VLOOKUP(F790,[9]毕教同事分值收集!B:Y,24,0)</f>
        <v>21</v>
      </c>
      <c r="AU790" s="63">
        <f t="shared" si="79"/>
        <v>1500</v>
      </c>
      <c r="AV790" s="63">
        <f t="shared" si="76"/>
        <v>1500</v>
      </c>
      <c r="AW790" s="63">
        <v>0</v>
      </c>
      <c r="AX790" s="63">
        <f t="shared" si="80"/>
        <v>1500</v>
      </c>
      <c r="AY790" s="65">
        <v>21</v>
      </c>
    </row>
    <row r="791" ht="24" spans="1:51">
      <c r="A791" s="4"/>
      <c r="B791" s="4"/>
      <c r="C791" s="5" t="s">
        <v>967</v>
      </c>
      <c r="D791" s="6">
        <v>788</v>
      </c>
      <c r="E791" s="19" t="s">
        <v>968</v>
      </c>
      <c r="F791" s="8" t="str">
        <f>VLOOKUP(E791,[1]需科室上报名单!$A:$B,2,0)</f>
        <v>7AM277</v>
      </c>
      <c r="G791" s="6" t="str">
        <f>VLOOKUP(F791,[3]需科室上报名单!$B:$I,8,0)</f>
        <v>规培研究生</v>
      </c>
      <c r="H791" s="19" t="s">
        <v>969</v>
      </c>
      <c r="I791" s="8" t="str">
        <f>VLOOKUP(F791,[3]需科室上报名单!$B:$F,5,0)</f>
        <v>2021年</v>
      </c>
      <c r="J791" s="29"/>
      <c r="K791" s="6" t="s">
        <v>106</v>
      </c>
      <c r="L791" s="6">
        <v>0</v>
      </c>
      <c r="M791" s="6">
        <v>0</v>
      </c>
      <c r="N791" s="6">
        <v>0</v>
      </c>
      <c r="O791" s="6">
        <v>160</v>
      </c>
      <c r="P791" s="30">
        <v>0</v>
      </c>
      <c r="Q791" s="30">
        <v>5</v>
      </c>
      <c r="R791" s="30">
        <v>2</v>
      </c>
      <c r="S791" s="30">
        <v>0</v>
      </c>
      <c r="T791" s="30">
        <v>0</v>
      </c>
      <c r="U791" s="43">
        <v>140</v>
      </c>
      <c r="V791" s="44">
        <f>VLOOKUP(F791,[9]毕教同事分值收集!B:X,23,0)</f>
        <v>100</v>
      </c>
      <c r="W791" s="44">
        <v>10</v>
      </c>
      <c r="X791" s="44">
        <v>20</v>
      </c>
      <c r="Y791" s="44">
        <v>60</v>
      </c>
      <c r="Z791" s="44">
        <v>30</v>
      </c>
      <c r="AA791" s="53">
        <v>0</v>
      </c>
      <c r="AB791" s="54">
        <f>VLOOKUP(F791,[9]毕教同事分值收集!B:R,17,0)</f>
        <v>100</v>
      </c>
      <c r="AC791" s="54">
        <f>VLOOKUP(F791,[9]毕教同事分值收集!B:T,19,0)</f>
        <v>150</v>
      </c>
      <c r="AD791" s="54">
        <f>VLOOKUP(F791,[9]毕教同事分值收集!B:V,21,0)</f>
        <v>100</v>
      </c>
      <c r="AE791" s="54">
        <f>VLOOKUP(F791,[9]毕教同事分值收集!B:Q,16,0)</f>
        <v>0</v>
      </c>
      <c r="AF791" s="54">
        <f>VLOOKUP(F791,[9]毕教同事分值收集!B:P,15,0)</f>
        <v>0</v>
      </c>
      <c r="AG791" s="54">
        <f>VLOOKUP(F791,[6]毕教同事分值收集!$B:$M,12,0)</f>
        <v>0</v>
      </c>
      <c r="AH791" s="54">
        <v>0</v>
      </c>
      <c r="AI791" s="54">
        <v>0</v>
      </c>
      <c r="AJ791" s="54">
        <v>0</v>
      </c>
      <c r="AK791" s="54">
        <v>0</v>
      </c>
      <c r="AL791" s="54">
        <v>0</v>
      </c>
      <c r="AM791" s="58">
        <f t="shared" si="75"/>
        <v>870</v>
      </c>
      <c r="AN791" s="54" t="str">
        <f>VLOOKUP(H791,'[2]最终 公布版'!$F:$AL,33,0)</f>
        <v>神经外科</v>
      </c>
      <c r="AO791" s="59">
        <f>SUMPRODUCT(($AN$4:$AN$1113=AN791)*($AM$4:$AM$1113&gt;AM791))+1</f>
        <v>8</v>
      </c>
      <c r="AP791" s="11">
        <f>COUNTIF(AN:AN,AN791)</f>
        <v>34</v>
      </c>
      <c r="AQ791" s="60">
        <f t="shared" si="77"/>
        <v>0.235294117647059</v>
      </c>
      <c r="AR791" s="11">
        <f t="shared" si="78"/>
        <v>1.25</v>
      </c>
      <c r="AS791" s="61">
        <v>1200</v>
      </c>
      <c r="AT791" s="62">
        <f>VLOOKUP(F791,[9]毕教同事分值收集!B:Y,24,0)</f>
        <v>21</v>
      </c>
      <c r="AU791" s="63">
        <f t="shared" si="79"/>
        <v>1500</v>
      </c>
      <c r="AV791" s="63">
        <f t="shared" si="76"/>
        <v>1500</v>
      </c>
      <c r="AW791" s="63">
        <v>0</v>
      </c>
      <c r="AX791" s="63">
        <f t="shared" si="80"/>
        <v>1500</v>
      </c>
      <c r="AY791" s="65">
        <v>21</v>
      </c>
    </row>
    <row r="792" ht="36" spans="1:51">
      <c r="A792" s="4"/>
      <c r="B792" s="4"/>
      <c r="C792" s="5" t="s">
        <v>197</v>
      </c>
      <c r="D792" s="6">
        <v>792</v>
      </c>
      <c r="E792" s="9" t="s">
        <v>970</v>
      </c>
      <c r="F792" s="8">
        <f>VLOOKUP(E792,[1]需科室上报名单!$A:$B,2,0)</f>
        <v>620015</v>
      </c>
      <c r="G792" s="6" t="s">
        <v>104</v>
      </c>
      <c r="H792" s="8" t="str">
        <f>VLOOKUP(F792,[3]需科室上报名单!$B:$D,3,0)</f>
        <v>外科（神经外科方向）</v>
      </c>
      <c r="I792" s="8" t="str">
        <f>VLOOKUP(F792,[3]需科室上报名单!$B:$F,5,0)</f>
        <v>2020年</v>
      </c>
      <c r="J792" s="29"/>
      <c r="K792" s="6" t="s">
        <v>106</v>
      </c>
      <c r="L792" s="6">
        <v>0</v>
      </c>
      <c r="M792" s="6">
        <v>0</v>
      </c>
      <c r="N792" s="36">
        <v>0</v>
      </c>
      <c r="O792" s="6">
        <v>160</v>
      </c>
      <c r="P792" s="30">
        <v>3</v>
      </c>
      <c r="Q792" s="30">
        <v>4</v>
      </c>
      <c r="R792" s="36">
        <v>0</v>
      </c>
      <c r="S792" s="30">
        <v>0</v>
      </c>
      <c r="T792" s="30">
        <v>0</v>
      </c>
      <c r="U792" s="43">
        <v>230</v>
      </c>
      <c r="V792" s="44">
        <f>VLOOKUP(F792,[9]毕教同事分值收集!B:X,23,0)</f>
        <v>100</v>
      </c>
      <c r="W792" s="44">
        <v>0</v>
      </c>
      <c r="X792" s="44">
        <v>0</v>
      </c>
      <c r="Y792" s="44">
        <v>0</v>
      </c>
      <c r="Z792" s="44">
        <v>0</v>
      </c>
      <c r="AA792" s="53">
        <v>0</v>
      </c>
      <c r="AB792" s="54">
        <f>VLOOKUP(F792,[9]毕教同事分值收集!B:R,17,0)</f>
        <v>100</v>
      </c>
      <c r="AC792" s="54">
        <f>VLOOKUP(F792,[9]毕教同事分值收集!B:T,19,0)</f>
        <v>150</v>
      </c>
      <c r="AD792" s="54">
        <f>VLOOKUP(F792,[9]毕教同事分值收集!B:V,21,0)</f>
        <v>100</v>
      </c>
      <c r="AE792" s="54">
        <f>VLOOKUP(F792,[9]毕教同事分值收集!B:Q,16,0)</f>
        <v>0</v>
      </c>
      <c r="AF792" s="54">
        <f>VLOOKUP(F792,[9]毕教同事分值收集!B:P,15,0)</f>
        <v>0</v>
      </c>
      <c r="AG792" s="54">
        <f>VLOOKUP(F792,[6]毕教同事分值收集!$B:$M,12,0)</f>
        <v>0</v>
      </c>
      <c r="AH792" s="54">
        <v>0</v>
      </c>
      <c r="AI792" s="54">
        <v>0</v>
      </c>
      <c r="AJ792" s="54">
        <v>0</v>
      </c>
      <c r="AK792" s="54">
        <v>0</v>
      </c>
      <c r="AL792" s="54">
        <v>0</v>
      </c>
      <c r="AM792" s="58">
        <f t="shared" si="75"/>
        <v>840</v>
      </c>
      <c r="AN792" s="54" t="str">
        <f>VLOOKUP(H792,'[2]最终 公布版'!$F:$AL,33,0)</f>
        <v>神经外科</v>
      </c>
      <c r="AO792" s="59">
        <f>SUMPRODUCT(($AN$4:$AN$1113=AN792)*($AM$4:$AM$1113&gt;AM792))+1</f>
        <v>9</v>
      </c>
      <c r="AP792" s="11">
        <f>COUNTIF(AN:AN,AN792)</f>
        <v>34</v>
      </c>
      <c r="AQ792" s="60">
        <f t="shared" si="77"/>
        <v>0.264705882352941</v>
      </c>
      <c r="AR792" s="11">
        <f t="shared" si="78"/>
        <v>1.25</v>
      </c>
      <c r="AS792" s="61">
        <v>1200</v>
      </c>
      <c r="AT792" s="62">
        <f>VLOOKUP(F792,[9]毕教同事分值收集!B:Y,24,0)</f>
        <v>21</v>
      </c>
      <c r="AU792" s="63">
        <f t="shared" si="79"/>
        <v>1500</v>
      </c>
      <c r="AV792" s="63">
        <f t="shared" si="76"/>
        <v>1500</v>
      </c>
      <c r="AW792" s="63">
        <v>0</v>
      </c>
      <c r="AX792" s="63">
        <f t="shared" si="80"/>
        <v>1500</v>
      </c>
      <c r="AY792" s="65">
        <v>21</v>
      </c>
    </row>
    <row r="793" ht="36" spans="1:51">
      <c r="A793" s="4"/>
      <c r="B793" s="4"/>
      <c r="C793" s="5" t="s">
        <v>277</v>
      </c>
      <c r="D793" s="6">
        <v>786</v>
      </c>
      <c r="E793" s="6" t="s">
        <v>971</v>
      </c>
      <c r="F793" s="8" t="str">
        <f>VLOOKUP(E793,[1]需科室上报名单!$A:$B,2,0)</f>
        <v>7AM266</v>
      </c>
      <c r="G793" s="6" t="str">
        <f>VLOOKUP(F793,[3]需科室上报名单!$B:$I,8,0)</f>
        <v>规培研究生</v>
      </c>
      <c r="H793" s="8" t="str">
        <f>VLOOKUP(F793,[3]需科室上报名单!$B:$D,3,0)</f>
        <v>外科（神经外科方向）</v>
      </c>
      <c r="I793" s="8" t="str">
        <f>VLOOKUP(F793,[3]需科室上报名单!$B:$F,5,0)</f>
        <v>2021年</v>
      </c>
      <c r="J793" s="31"/>
      <c r="K793" s="6" t="s">
        <v>106</v>
      </c>
      <c r="L793" s="6">
        <v>0</v>
      </c>
      <c r="M793" s="6">
        <v>0</v>
      </c>
      <c r="N793" s="6">
        <v>0</v>
      </c>
      <c r="O793" s="6">
        <v>160</v>
      </c>
      <c r="P793" s="30">
        <v>0</v>
      </c>
      <c r="Q793" s="30">
        <v>4</v>
      </c>
      <c r="R793" s="30">
        <v>0</v>
      </c>
      <c r="S793" s="30">
        <v>0</v>
      </c>
      <c r="T793" s="30">
        <v>0</v>
      </c>
      <c r="U793" s="43">
        <v>80</v>
      </c>
      <c r="V793" s="44">
        <f>VLOOKUP(F793,[9]毕教同事分值收集!B:X,23,0)</f>
        <v>100</v>
      </c>
      <c r="W793" s="44">
        <v>10</v>
      </c>
      <c r="X793" s="44">
        <v>40</v>
      </c>
      <c r="Y793" s="44">
        <v>60</v>
      </c>
      <c r="Z793" s="44">
        <v>60</v>
      </c>
      <c r="AA793" s="53">
        <v>20</v>
      </c>
      <c r="AB793" s="54">
        <f>VLOOKUP(F793,[9]毕教同事分值收集!B:R,17,0)</f>
        <v>100</v>
      </c>
      <c r="AC793" s="54">
        <f>VLOOKUP(F793,[9]毕教同事分值收集!B:T,19,0)</f>
        <v>150</v>
      </c>
      <c r="AD793" s="54">
        <f>VLOOKUP(F793,[9]毕教同事分值收集!B:V,21,0)</f>
        <v>100</v>
      </c>
      <c r="AE793" s="54">
        <f>VLOOKUP(F793,[9]毕教同事分值收集!B:Q,16,0)</f>
        <v>0</v>
      </c>
      <c r="AF793" s="54">
        <f>VLOOKUP(F793,[9]毕教同事分值收集!B:P,15,0)</f>
        <v>0</v>
      </c>
      <c r="AG793" s="54">
        <f>VLOOKUP(F793,[6]毕教同事分值收集!$B:$M,12,0)</f>
        <v>-60</v>
      </c>
      <c r="AH793" s="54">
        <v>0</v>
      </c>
      <c r="AI793" s="54">
        <v>0</v>
      </c>
      <c r="AJ793" s="54">
        <v>0</v>
      </c>
      <c r="AK793" s="54">
        <v>0</v>
      </c>
      <c r="AL793" s="54">
        <v>0</v>
      </c>
      <c r="AM793" s="58">
        <f t="shared" si="75"/>
        <v>820</v>
      </c>
      <c r="AN793" s="54" t="str">
        <f>VLOOKUP(H793,'[2]最终 公布版'!$F:$AL,33,0)</f>
        <v>神经外科</v>
      </c>
      <c r="AO793" s="59">
        <f>SUMPRODUCT(($AN$4:$AN$1113=AN793)*($AM$4:$AM$1113&gt;AM793))+1</f>
        <v>10</v>
      </c>
      <c r="AP793" s="11">
        <f>COUNTIF(AN:AN,AN793)</f>
        <v>34</v>
      </c>
      <c r="AQ793" s="60">
        <f t="shared" si="77"/>
        <v>0.294117647058824</v>
      </c>
      <c r="AR793" s="11">
        <f t="shared" si="78"/>
        <v>1.25</v>
      </c>
      <c r="AS793" s="61">
        <v>1200</v>
      </c>
      <c r="AT793" s="62">
        <f>VLOOKUP(F793,[9]毕教同事分值收集!B:Y,24,0)</f>
        <v>21</v>
      </c>
      <c r="AU793" s="63">
        <f t="shared" si="79"/>
        <v>1500</v>
      </c>
      <c r="AV793" s="63">
        <f t="shared" si="76"/>
        <v>1500</v>
      </c>
      <c r="AW793" s="63">
        <v>0</v>
      </c>
      <c r="AX793" s="63">
        <f t="shared" si="80"/>
        <v>1500</v>
      </c>
      <c r="AY793" s="65">
        <v>21</v>
      </c>
    </row>
    <row r="794" ht="36" spans="1:51">
      <c r="A794" s="4"/>
      <c r="B794" s="4"/>
      <c r="C794" s="5" t="s">
        <v>265</v>
      </c>
      <c r="D794" s="6">
        <v>787</v>
      </c>
      <c r="E794" s="87" t="s">
        <v>972</v>
      </c>
      <c r="F794" s="8">
        <f>VLOOKUP(E794,[1]需科室上报名单!$A:$B,2,0)</f>
        <v>122079</v>
      </c>
      <c r="G794" s="6" t="s">
        <v>104</v>
      </c>
      <c r="H794" s="8" t="str">
        <f>VLOOKUP(F794,[3]需科室上报名单!$B:$D,3,0)</f>
        <v>外科（神经外科方向）</v>
      </c>
      <c r="I794" s="8" t="str">
        <f>VLOOKUP(F794,[3]需科室上报名单!$B:$F,5,0)</f>
        <v>2022年</v>
      </c>
      <c r="J794" s="29"/>
      <c r="K794" s="6" t="s">
        <v>106</v>
      </c>
      <c r="L794" s="6">
        <v>0</v>
      </c>
      <c r="M794" s="6">
        <v>0</v>
      </c>
      <c r="N794" s="36">
        <v>0</v>
      </c>
      <c r="O794" s="6">
        <v>160</v>
      </c>
      <c r="P794" s="30">
        <v>3</v>
      </c>
      <c r="Q794" s="30">
        <v>2</v>
      </c>
      <c r="R794" s="30">
        <v>1</v>
      </c>
      <c r="S794" s="30">
        <v>0</v>
      </c>
      <c r="T794" s="30">
        <v>0</v>
      </c>
      <c r="U794" s="43">
        <v>210</v>
      </c>
      <c r="V794" s="44">
        <f>VLOOKUP(F794,[9]毕教同事分值收集!B:X,23,0)</f>
        <v>100</v>
      </c>
      <c r="W794" s="44">
        <v>0</v>
      </c>
      <c r="X794" s="44">
        <v>20</v>
      </c>
      <c r="Y794" s="44">
        <v>0</v>
      </c>
      <c r="Z794" s="44">
        <v>30</v>
      </c>
      <c r="AA794" s="53">
        <v>0</v>
      </c>
      <c r="AB794" s="54">
        <f>VLOOKUP(F794,[9]毕教同事分值收集!B:R,17,0)</f>
        <v>100</v>
      </c>
      <c r="AC794" s="54">
        <f>VLOOKUP(F794,[9]毕教同事分值收集!B:T,19,0)</f>
        <v>150</v>
      </c>
      <c r="AD794" s="54">
        <f>VLOOKUP(F794,[9]毕教同事分值收集!B:V,21,0)</f>
        <v>100</v>
      </c>
      <c r="AE794" s="54">
        <f>VLOOKUP(F794,[9]毕教同事分值收集!B:Q,16,0)</f>
        <v>0</v>
      </c>
      <c r="AF794" s="54">
        <f>VLOOKUP(F794,[9]毕教同事分值收集!B:P,15,0)</f>
        <v>0</v>
      </c>
      <c r="AG794" s="54">
        <f>VLOOKUP(F794,[6]毕教同事分值收集!$B:$M,12,0)</f>
        <v>-60</v>
      </c>
      <c r="AH794" s="54">
        <v>0</v>
      </c>
      <c r="AI794" s="54">
        <v>0</v>
      </c>
      <c r="AJ794" s="54">
        <v>0</v>
      </c>
      <c r="AK794" s="54">
        <v>0</v>
      </c>
      <c r="AL794" s="54">
        <v>0</v>
      </c>
      <c r="AM794" s="58">
        <f t="shared" si="75"/>
        <v>810</v>
      </c>
      <c r="AN794" s="54" t="str">
        <f>VLOOKUP(H794,'[2]最终 公布版'!$F:$AL,33,0)</f>
        <v>神经外科</v>
      </c>
      <c r="AO794" s="59">
        <f>SUMPRODUCT(($AN$4:$AN$1113=AN794)*($AM$4:$AM$1113&gt;AM794))+1</f>
        <v>11</v>
      </c>
      <c r="AP794" s="11">
        <f>COUNTIF(AN:AN,AN794)</f>
        <v>34</v>
      </c>
      <c r="AQ794" s="60">
        <f t="shared" si="77"/>
        <v>0.323529411764706</v>
      </c>
      <c r="AR794" s="11">
        <f t="shared" si="78"/>
        <v>1.25</v>
      </c>
      <c r="AS794" s="61">
        <v>1200</v>
      </c>
      <c r="AT794" s="62">
        <f>VLOOKUP(F794,[9]毕教同事分值收集!B:Y,24,0)</f>
        <v>21</v>
      </c>
      <c r="AU794" s="63">
        <f t="shared" si="79"/>
        <v>1500</v>
      </c>
      <c r="AV794" s="63">
        <f t="shared" si="76"/>
        <v>1500</v>
      </c>
      <c r="AW794" s="63">
        <v>0</v>
      </c>
      <c r="AX794" s="63">
        <f t="shared" si="80"/>
        <v>1500</v>
      </c>
      <c r="AY794" s="65">
        <v>21</v>
      </c>
    </row>
    <row r="795" ht="36" spans="1:51">
      <c r="A795" s="4"/>
      <c r="B795" s="4"/>
      <c r="C795" s="5" t="s">
        <v>197</v>
      </c>
      <c r="D795" s="6">
        <v>789</v>
      </c>
      <c r="E795" s="15" t="s">
        <v>973</v>
      </c>
      <c r="F795" s="8" t="str">
        <f>VLOOKUP(E795,[1]需科室上报名单!$A:$B,2,0)</f>
        <v>7AK327</v>
      </c>
      <c r="G795" s="6" t="str">
        <f>VLOOKUP(F795,[3]需科室上报名单!$B:$I,8,0)</f>
        <v>规培研究生</v>
      </c>
      <c r="H795" s="8" t="str">
        <f>VLOOKUP(F795,[3]需科室上报名单!$B:$D,3,0)</f>
        <v>外科（神经外科方向）</v>
      </c>
      <c r="I795" s="8" t="str">
        <f>VLOOKUP(F795,[3]需科室上报名单!$B:$F,5,0)</f>
        <v>2020年</v>
      </c>
      <c r="J795" s="29"/>
      <c r="K795" s="6" t="s">
        <v>106</v>
      </c>
      <c r="L795" s="6">
        <v>0</v>
      </c>
      <c r="M795" s="6">
        <v>0</v>
      </c>
      <c r="N795" s="36">
        <v>0</v>
      </c>
      <c r="O795" s="6">
        <v>160</v>
      </c>
      <c r="P795" s="30">
        <v>0</v>
      </c>
      <c r="Q795" s="30">
        <v>4</v>
      </c>
      <c r="R795" s="30">
        <v>2</v>
      </c>
      <c r="S795" s="30">
        <v>0</v>
      </c>
      <c r="T795" s="30">
        <v>0</v>
      </c>
      <c r="U795" s="43">
        <v>120</v>
      </c>
      <c r="V795" s="44">
        <f>VLOOKUP(F795,[9]毕教同事分值收集!B:X,23,0)</f>
        <v>100</v>
      </c>
      <c r="W795" s="44">
        <v>10</v>
      </c>
      <c r="X795" s="44">
        <v>60</v>
      </c>
      <c r="Y795" s="44">
        <v>30</v>
      </c>
      <c r="Z795" s="44">
        <v>30</v>
      </c>
      <c r="AA795" s="53">
        <v>0</v>
      </c>
      <c r="AB795" s="54">
        <f>VLOOKUP(F795,[9]毕教同事分值收集!B:R,17,0)</f>
        <v>100</v>
      </c>
      <c r="AC795" s="54">
        <f>VLOOKUP(F795,[9]毕教同事分值收集!B:T,19,0)</f>
        <v>150</v>
      </c>
      <c r="AD795" s="54">
        <f>VLOOKUP(F795,[9]毕教同事分值收集!B:V,21,0)</f>
        <v>100</v>
      </c>
      <c r="AE795" s="54">
        <f>VLOOKUP(F795,[9]毕教同事分值收集!B:Q,16,0)</f>
        <v>0</v>
      </c>
      <c r="AF795" s="54">
        <f>VLOOKUP(F795,[9]毕教同事分值收集!B:P,15,0)</f>
        <v>0</v>
      </c>
      <c r="AG795" s="54">
        <f>VLOOKUP(F795,[6]毕教同事分值收集!$B:$M,12,0)</f>
        <v>-60</v>
      </c>
      <c r="AH795" s="54">
        <v>0</v>
      </c>
      <c r="AI795" s="54">
        <v>0</v>
      </c>
      <c r="AJ795" s="54">
        <v>0</v>
      </c>
      <c r="AK795" s="54">
        <v>0</v>
      </c>
      <c r="AL795" s="54">
        <v>0</v>
      </c>
      <c r="AM795" s="58">
        <f t="shared" si="75"/>
        <v>800</v>
      </c>
      <c r="AN795" s="54" t="str">
        <f>VLOOKUP(H795,'[2]最终 公布版'!$F:$AL,33,0)</f>
        <v>神经外科</v>
      </c>
      <c r="AO795" s="59">
        <f>SUMPRODUCT(($AN$4:$AN$1113=AN795)*($AM$4:$AM$1113&gt;AM795))+1</f>
        <v>12</v>
      </c>
      <c r="AP795" s="11">
        <f>COUNTIF(AN:AN,AN795)</f>
        <v>34</v>
      </c>
      <c r="AQ795" s="60">
        <f t="shared" si="77"/>
        <v>0.352941176470588</v>
      </c>
      <c r="AR795" s="11">
        <f t="shared" si="78"/>
        <v>1.25</v>
      </c>
      <c r="AS795" s="61">
        <v>1200</v>
      </c>
      <c r="AT795" s="62">
        <f>VLOOKUP(F795,[9]毕教同事分值收集!B:Y,24,0)</f>
        <v>21</v>
      </c>
      <c r="AU795" s="63">
        <f t="shared" si="79"/>
        <v>1500</v>
      </c>
      <c r="AV795" s="63">
        <f t="shared" si="76"/>
        <v>1500</v>
      </c>
      <c r="AW795" s="63">
        <v>0</v>
      </c>
      <c r="AX795" s="63">
        <f t="shared" si="80"/>
        <v>1500</v>
      </c>
      <c r="AY795" s="65">
        <v>21</v>
      </c>
    </row>
    <row r="796" ht="36" spans="1:51">
      <c r="A796" s="4"/>
      <c r="B796" s="4"/>
      <c r="C796" s="5" t="s">
        <v>261</v>
      </c>
      <c r="D796" s="6">
        <v>790</v>
      </c>
      <c r="E796" s="86" t="s">
        <v>974</v>
      </c>
      <c r="F796" s="8" t="str">
        <f>VLOOKUP(E796,[1]需科室上报名单!$A:$B,2,0)</f>
        <v>7AM279</v>
      </c>
      <c r="G796" s="6" t="str">
        <f>VLOOKUP(F796,[3]需科室上报名单!$B:$I,8,0)</f>
        <v>规培研究生</v>
      </c>
      <c r="H796" s="8" t="str">
        <f>VLOOKUP(F796,[3]需科室上报名单!$B:$D,3,0)</f>
        <v>外科（神经外科方向）</v>
      </c>
      <c r="I796" s="8" t="str">
        <f>VLOOKUP(F796,[3]需科室上报名单!$B:$F,5,0)</f>
        <v>2021年</v>
      </c>
      <c r="J796" s="31"/>
      <c r="K796" s="93" t="s">
        <v>106</v>
      </c>
      <c r="L796" s="86">
        <v>0</v>
      </c>
      <c r="M796" s="86">
        <v>0</v>
      </c>
      <c r="N796" s="86">
        <v>0</v>
      </c>
      <c r="O796" s="86">
        <v>160</v>
      </c>
      <c r="P796" s="94">
        <v>0</v>
      </c>
      <c r="Q796" s="94">
        <v>3</v>
      </c>
      <c r="R796" s="94">
        <v>0</v>
      </c>
      <c r="S796" s="94">
        <v>0</v>
      </c>
      <c r="T796" s="94">
        <v>0</v>
      </c>
      <c r="U796" s="97">
        <v>60</v>
      </c>
      <c r="V796" s="44">
        <f>VLOOKUP(F796,[9]毕教同事分值收集!B:X,23,0)</f>
        <v>100</v>
      </c>
      <c r="W796" s="98">
        <v>10</v>
      </c>
      <c r="X796" s="98">
        <v>40</v>
      </c>
      <c r="Y796" s="98">
        <v>30</v>
      </c>
      <c r="Z796" s="98">
        <v>30</v>
      </c>
      <c r="AA796" s="102">
        <v>60</v>
      </c>
      <c r="AB796" s="54">
        <f>VLOOKUP(F796,[9]毕教同事分值收集!B:R,17,0)</f>
        <v>100</v>
      </c>
      <c r="AC796" s="54">
        <f>VLOOKUP(F796,[9]毕教同事分值收集!B:T,19,0)</f>
        <v>150</v>
      </c>
      <c r="AD796" s="54">
        <f>VLOOKUP(F796,[9]毕教同事分值收集!B:V,21,0)</f>
        <v>100</v>
      </c>
      <c r="AE796" s="54">
        <f>VLOOKUP(F796,[9]毕教同事分值收集!B:Q,16,0)</f>
        <v>0</v>
      </c>
      <c r="AF796" s="54">
        <f>VLOOKUP(F796,[9]毕教同事分值收集!B:P,15,0)</f>
        <v>0</v>
      </c>
      <c r="AG796" s="54">
        <f>VLOOKUP(F796,[6]毕教同事分值收集!$B:$M,12,0)</f>
        <v>-60</v>
      </c>
      <c r="AH796" s="54">
        <v>0</v>
      </c>
      <c r="AI796" s="54">
        <v>0</v>
      </c>
      <c r="AJ796" s="54">
        <v>0</v>
      </c>
      <c r="AK796" s="54">
        <v>0</v>
      </c>
      <c r="AL796" s="54">
        <v>0</v>
      </c>
      <c r="AM796" s="58">
        <f t="shared" si="75"/>
        <v>780</v>
      </c>
      <c r="AN796" s="54" t="str">
        <f>VLOOKUP(H796,'[2]最终 公布版'!$F:$AL,33,0)</f>
        <v>神经外科</v>
      </c>
      <c r="AO796" s="59">
        <f>SUMPRODUCT(($AN$4:$AN$1113=AN796)*($AM$4:$AM$1113&gt;AM796))+1</f>
        <v>13</v>
      </c>
      <c r="AP796" s="11">
        <f>COUNTIF(AN:AN,AN796)</f>
        <v>34</v>
      </c>
      <c r="AQ796" s="60">
        <f t="shared" si="77"/>
        <v>0.382352941176471</v>
      </c>
      <c r="AR796" s="11">
        <f t="shared" si="78"/>
        <v>1.25</v>
      </c>
      <c r="AS796" s="61">
        <v>1200</v>
      </c>
      <c r="AT796" s="62">
        <f>VLOOKUP(F796,[9]毕教同事分值收集!B:Y,24,0)</f>
        <v>21</v>
      </c>
      <c r="AU796" s="63">
        <f t="shared" si="79"/>
        <v>1500</v>
      </c>
      <c r="AV796" s="63">
        <f t="shared" si="76"/>
        <v>1500</v>
      </c>
      <c r="AW796" s="63">
        <v>0</v>
      </c>
      <c r="AX796" s="63">
        <f t="shared" si="80"/>
        <v>1500</v>
      </c>
      <c r="AY796" s="65">
        <v>21</v>
      </c>
    </row>
    <row r="797" ht="36" spans="1:51">
      <c r="A797" s="4"/>
      <c r="B797" s="4"/>
      <c r="C797" s="5" t="s">
        <v>197</v>
      </c>
      <c r="D797" s="6">
        <v>791</v>
      </c>
      <c r="E797" s="9" t="s">
        <v>975</v>
      </c>
      <c r="F797" s="8">
        <f>VLOOKUP(E797,[1]需科室上报名单!$A:$B,2,0)</f>
        <v>120069</v>
      </c>
      <c r="G797" s="6" t="s">
        <v>104</v>
      </c>
      <c r="H797" s="8" t="str">
        <f>VLOOKUP(F797,[3]需科室上报名单!$B:$D,3,0)</f>
        <v>外科（神经外科方向）</v>
      </c>
      <c r="I797" s="8" t="str">
        <f>VLOOKUP(F797,[3]需科室上报名单!$B:$F,5,0)</f>
        <v>2020年</v>
      </c>
      <c r="J797" s="29"/>
      <c r="K797" s="6" t="s">
        <v>106</v>
      </c>
      <c r="L797" s="6">
        <v>0</v>
      </c>
      <c r="M797" s="6">
        <v>0</v>
      </c>
      <c r="N797" s="36">
        <v>0</v>
      </c>
      <c r="O797" s="6">
        <v>160</v>
      </c>
      <c r="P797" s="30">
        <v>3</v>
      </c>
      <c r="Q797" s="30">
        <v>4</v>
      </c>
      <c r="R797" s="36">
        <v>0</v>
      </c>
      <c r="S797" s="30">
        <v>0</v>
      </c>
      <c r="T797" s="30">
        <v>0</v>
      </c>
      <c r="U797" s="43">
        <v>230</v>
      </c>
      <c r="V797" s="44">
        <f>VLOOKUP(F797,[9]毕教同事分值收集!B:X,23,0)</f>
        <v>100</v>
      </c>
      <c r="W797" s="44">
        <v>0</v>
      </c>
      <c r="X797" s="44">
        <v>0</v>
      </c>
      <c r="Y797" s="44">
        <v>0</v>
      </c>
      <c r="Z797" s="44">
        <v>0</v>
      </c>
      <c r="AA797" s="53">
        <v>0</v>
      </c>
      <c r="AB797" s="54">
        <f>VLOOKUP(F797,[9]毕教同事分值收集!B:R,17,0)</f>
        <v>100</v>
      </c>
      <c r="AC797" s="54">
        <f>VLOOKUP(F797,[9]毕教同事分值收集!B:T,19,0)</f>
        <v>150</v>
      </c>
      <c r="AD797" s="54">
        <f>VLOOKUP(F797,[9]毕教同事分值收集!B:V,21,0)</f>
        <v>100</v>
      </c>
      <c r="AE797" s="54">
        <f>VLOOKUP(F797,[9]毕教同事分值收集!B:Q,16,0)</f>
        <v>0</v>
      </c>
      <c r="AF797" s="54">
        <f>VLOOKUP(F797,[9]毕教同事分值收集!B:P,15,0)</f>
        <v>0</v>
      </c>
      <c r="AG797" s="54">
        <f>VLOOKUP(F797,[6]毕教同事分值收集!$B:$M,12,0)</f>
        <v>-60</v>
      </c>
      <c r="AH797" s="54">
        <v>0</v>
      </c>
      <c r="AI797" s="54">
        <v>0</v>
      </c>
      <c r="AJ797" s="54">
        <v>0</v>
      </c>
      <c r="AK797" s="54">
        <v>0</v>
      </c>
      <c r="AL797" s="54">
        <v>0</v>
      </c>
      <c r="AM797" s="58">
        <f t="shared" si="75"/>
        <v>780</v>
      </c>
      <c r="AN797" s="54" t="str">
        <f>VLOOKUP(H797,'[2]最终 公布版'!$F:$AL,33,0)</f>
        <v>神经外科</v>
      </c>
      <c r="AO797" s="59">
        <f>SUMPRODUCT(($AN$4:$AN$1113=AN797)*($AM$4:$AM$1113&gt;AM797))+1</f>
        <v>13</v>
      </c>
      <c r="AP797" s="11">
        <f>COUNTIF(AN:AN,AN797)</f>
        <v>34</v>
      </c>
      <c r="AQ797" s="60">
        <f t="shared" si="77"/>
        <v>0.382352941176471</v>
      </c>
      <c r="AR797" s="11">
        <f t="shared" si="78"/>
        <v>1.25</v>
      </c>
      <c r="AS797" s="61">
        <v>1200</v>
      </c>
      <c r="AT797" s="62">
        <f>VLOOKUP(F797,[9]毕教同事分值收集!B:Y,24,0)</f>
        <v>21</v>
      </c>
      <c r="AU797" s="63">
        <f t="shared" si="79"/>
        <v>1500</v>
      </c>
      <c r="AV797" s="63">
        <f t="shared" si="76"/>
        <v>1500</v>
      </c>
      <c r="AW797" s="63">
        <v>0</v>
      </c>
      <c r="AX797" s="63">
        <f t="shared" si="80"/>
        <v>1500</v>
      </c>
      <c r="AY797" s="65">
        <v>21</v>
      </c>
    </row>
    <row r="798" ht="36" spans="1:51">
      <c r="A798" s="4"/>
      <c r="B798" s="4"/>
      <c r="C798" s="5" t="s">
        <v>197</v>
      </c>
      <c r="D798" s="6">
        <v>794</v>
      </c>
      <c r="E798" s="15" t="s">
        <v>976</v>
      </c>
      <c r="F798" s="8" t="str">
        <f>VLOOKUP(E798,[1]需科室上报名单!$A:$B,2,0)</f>
        <v>7AK005</v>
      </c>
      <c r="G798" s="6" t="str">
        <f>VLOOKUP(F798,[3]需科室上报名单!$B:$I,8,0)</f>
        <v>规培研究生</v>
      </c>
      <c r="H798" s="8" t="str">
        <f>VLOOKUP(F798,[3]需科室上报名单!$B:$D,3,0)</f>
        <v>外科（神经外科方向）</v>
      </c>
      <c r="I798" s="8" t="str">
        <f>VLOOKUP(F798,[3]需科室上报名单!$B:$F,5,0)</f>
        <v>2020年</v>
      </c>
      <c r="J798" s="29"/>
      <c r="K798" s="6" t="s">
        <v>106</v>
      </c>
      <c r="L798" s="6">
        <v>0</v>
      </c>
      <c r="M798" s="6">
        <v>0</v>
      </c>
      <c r="N798" s="36">
        <v>0</v>
      </c>
      <c r="O798" s="6">
        <v>160</v>
      </c>
      <c r="P798" s="30">
        <v>0</v>
      </c>
      <c r="Q798" s="30">
        <v>4</v>
      </c>
      <c r="R798" s="30">
        <v>1</v>
      </c>
      <c r="S798" s="30">
        <v>0</v>
      </c>
      <c r="T798" s="30">
        <v>0</v>
      </c>
      <c r="U798" s="43">
        <v>100</v>
      </c>
      <c r="V798" s="44">
        <f>VLOOKUP(F798,[9]毕教同事分值收集!B:X,23,0)</f>
        <v>100</v>
      </c>
      <c r="W798" s="44">
        <v>0</v>
      </c>
      <c r="X798" s="44">
        <v>40</v>
      </c>
      <c r="Y798" s="44">
        <v>0</v>
      </c>
      <c r="Z798" s="44">
        <v>30</v>
      </c>
      <c r="AA798" s="53">
        <v>0</v>
      </c>
      <c r="AB798" s="54">
        <f>VLOOKUP(F798,[9]毕教同事分值收集!B:R,17,0)</f>
        <v>100</v>
      </c>
      <c r="AC798" s="54">
        <f>VLOOKUP(F798,[9]毕教同事分值收集!B:T,19,0)</f>
        <v>150</v>
      </c>
      <c r="AD798" s="54">
        <f>VLOOKUP(F798,[9]毕教同事分值收集!B:V,21,0)</f>
        <v>100</v>
      </c>
      <c r="AE798" s="54">
        <f>VLOOKUP(F798,[9]毕教同事分值收集!B:Q,16,0)</f>
        <v>0</v>
      </c>
      <c r="AF798" s="54">
        <f>VLOOKUP(F798,[9]毕教同事分值收集!B:P,15,0)</f>
        <v>0</v>
      </c>
      <c r="AG798" s="54">
        <f>VLOOKUP(F798,[6]毕教同事分值收集!$B:$M,12,0)</f>
        <v>0</v>
      </c>
      <c r="AH798" s="54">
        <v>0</v>
      </c>
      <c r="AI798" s="54">
        <v>0</v>
      </c>
      <c r="AJ798" s="54">
        <v>0</v>
      </c>
      <c r="AK798" s="54">
        <v>0</v>
      </c>
      <c r="AL798" s="54">
        <v>0</v>
      </c>
      <c r="AM798" s="58">
        <f t="shared" si="75"/>
        <v>780</v>
      </c>
      <c r="AN798" s="54" t="str">
        <f>VLOOKUP(H798,'[2]最终 公布版'!$F:$AL,33,0)</f>
        <v>神经外科</v>
      </c>
      <c r="AO798" s="59">
        <f>SUMPRODUCT(($AN$4:$AN$1113=AN798)*($AM$4:$AM$1113&gt;AM798))+1</f>
        <v>13</v>
      </c>
      <c r="AP798" s="11">
        <f>COUNTIF(AN:AN,AN798)</f>
        <v>34</v>
      </c>
      <c r="AQ798" s="60">
        <f t="shared" si="77"/>
        <v>0.382352941176471</v>
      </c>
      <c r="AR798" s="11">
        <f t="shared" si="78"/>
        <v>1.25</v>
      </c>
      <c r="AS798" s="61">
        <v>1200</v>
      </c>
      <c r="AT798" s="62">
        <f>VLOOKUP(F798,[9]毕教同事分值收集!B:Y,24,0)</f>
        <v>21</v>
      </c>
      <c r="AU798" s="63">
        <f t="shared" si="79"/>
        <v>1500</v>
      </c>
      <c r="AV798" s="63">
        <f t="shared" si="76"/>
        <v>1500</v>
      </c>
      <c r="AW798" s="63">
        <v>0</v>
      </c>
      <c r="AX798" s="63">
        <f t="shared" si="80"/>
        <v>1500</v>
      </c>
      <c r="AY798" s="65">
        <v>21</v>
      </c>
    </row>
    <row r="799" ht="36" spans="1:51">
      <c r="A799" s="4"/>
      <c r="B799" s="4"/>
      <c r="C799" s="5" t="s">
        <v>261</v>
      </c>
      <c r="D799" s="6">
        <v>793</v>
      </c>
      <c r="E799" s="86" t="s">
        <v>977</v>
      </c>
      <c r="F799" s="8" t="str">
        <f>VLOOKUP(E799,[1]需科室上报名单!$A:$B,2,0)</f>
        <v>7AK324</v>
      </c>
      <c r="G799" s="6" t="str">
        <f>VLOOKUP(F799,[3]需科室上报名单!$B:$I,8,0)</f>
        <v>规培研究生</v>
      </c>
      <c r="H799" s="8" t="str">
        <f>VLOOKUP(F799,[3]需科室上报名单!$B:$D,3,0)</f>
        <v>外科（神经外科方向）</v>
      </c>
      <c r="I799" s="8" t="str">
        <f>VLOOKUP(F799,[3]需科室上报名单!$B:$F,5,0)</f>
        <v>2020年</v>
      </c>
      <c r="J799" s="31"/>
      <c r="K799" s="93" t="s">
        <v>106</v>
      </c>
      <c r="L799" s="86">
        <v>0</v>
      </c>
      <c r="M799" s="86">
        <v>0</v>
      </c>
      <c r="N799" s="86">
        <v>0</v>
      </c>
      <c r="O799" s="86">
        <v>160</v>
      </c>
      <c r="P799" s="94">
        <v>0</v>
      </c>
      <c r="Q799" s="94">
        <v>5</v>
      </c>
      <c r="R799" s="94">
        <v>0</v>
      </c>
      <c r="S799" s="94">
        <v>0</v>
      </c>
      <c r="T799" s="94">
        <v>0</v>
      </c>
      <c r="U799" s="97">
        <v>100</v>
      </c>
      <c r="V799" s="44">
        <f>VLOOKUP(F799,[9]毕教同事分值收集!B:X,23,0)</f>
        <v>100</v>
      </c>
      <c r="W799" s="98">
        <v>10</v>
      </c>
      <c r="X799" s="98">
        <v>20</v>
      </c>
      <c r="Y799" s="98">
        <v>0</v>
      </c>
      <c r="Z799" s="98">
        <v>30</v>
      </c>
      <c r="AA799" s="102">
        <v>20</v>
      </c>
      <c r="AB799" s="54">
        <f>VLOOKUP(F799,[9]毕教同事分值收集!B:R,17,0)</f>
        <v>100</v>
      </c>
      <c r="AC799" s="54">
        <f>VLOOKUP(F799,[9]毕教同事分值收集!B:T,19,0)</f>
        <v>150</v>
      </c>
      <c r="AD799" s="54">
        <f>VLOOKUP(F799,[9]毕教同事分值收集!B:V,21,0)</f>
        <v>100</v>
      </c>
      <c r="AE799" s="54">
        <f>VLOOKUP(F799,[9]毕教同事分值收集!B:Q,16,0)</f>
        <v>0</v>
      </c>
      <c r="AF799" s="54">
        <f>VLOOKUP(F799,[9]毕教同事分值收集!B:P,15,0)</f>
        <v>0</v>
      </c>
      <c r="AG799" s="54">
        <f>VLOOKUP(F799,[6]毕教同事分值收集!$B:$M,12,0)</f>
        <v>-20</v>
      </c>
      <c r="AH799" s="54">
        <v>0</v>
      </c>
      <c r="AI799" s="54">
        <v>0</v>
      </c>
      <c r="AJ799" s="54">
        <v>0</v>
      </c>
      <c r="AK799" s="54">
        <v>0</v>
      </c>
      <c r="AL799" s="54">
        <v>0</v>
      </c>
      <c r="AM799" s="58">
        <f t="shared" si="75"/>
        <v>770</v>
      </c>
      <c r="AN799" s="54" t="str">
        <f>VLOOKUP(H799,'[2]最终 公布版'!$F:$AL,33,0)</f>
        <v>神经外科</v>
      </c>
      <c r="AO799" s="59">
        <f>SUMPRODUCT(($AN$4:$AN$1113=AN799)*($AM$4:$AM$1113&gt;AM799))+1</f>
        <v>16</v>
      </c>
      <c r="AP799" s="11">
        <f>COUNTIF(AN:AN,AN799)</f>
        <v>34</v>
      </c>
      <c r="AQ799" s="60">
        <f t="shared" si="77"/>
        <v>0.470588235294118</v>
      </c>
      <c r="AR799" s="11">
        <f t="shared" si="78"/>
        <v>1</v>
      </c>
      <c r="AS799" s="61">
        <v>1200</v>
      </c>
      <c r="AT799" s="62">
        <f>VLOOKUP(F799,[9]毕教同事分值收集!B:Y,24,0)</f>
        <v>21</v>
      </c>
      <c r="AU799" s="63">
        <f t="shared" si="79"/>
        <v>1200</v>
      </c>
      <c r="AV799" s="63">
        <f t="shared" si="76"/>
        <v>1200</v>
      </c>
      <c r="AW799" s="63">
        <v>0</v>
      </c>
      <c r="AX799" s="63">
        <f t="shared" si="80"/>
        <v>1200</v>
      </c>
      <c r="AY799" s="65">
        <v>21</v>
      </c>
    </row>
    <row r="800" ht="36" spans="1:51">
      <c r="A800" s="4"/>
      <c r="B800" s="4"/>
      <c r="C800" s="5" t="s">
        <v>197</v>
      </c>
      <c r="D800" s="6">
        <v>795</v>
      </c>
      <c r="E800" s="15" t="s">
        <v>978</v>
      </c>
      <c r="F800" s="8" t="str">
        <f>VLOOKUP(E800,[1]需科室上报名单!$A:$B,2,0)</f>
        <v>7AK328</v>
      </c>
      <c r="G800" s="6" t="str">
        <f>VLOOKUP(F800,[3]需科室上报名单!$B:$I,8,0)</f>
        <v>规培研究生</v>
      </c>
      <c r="H800" s="8" t="str">
        <f>VLOOKUP(F800,[3]需科室上报名单!$B:$D,3,0)</f>
        <v>外科（神经外科方向）</v>
      </c>
      <c r="I800" s="8" t="str">
        <f>VLOOKUP(F800,[3]需科室上报名单!$B:$F,5,0)</f>
        <v>2020年</v>
      </c>
      <c r="J800" s="29"/>
      <c r="K800" s="6" t="s">
        <v>106</v>
      </c>
      <c r="L800" s="6">
        <v>0</v>
      </c>
      <c r="M800" s="6">
        <v>0</v>
      </c>
      <c r="N800" s="36">
        <v>0</v>
      </c>
      <c r="O800" s="6">
        <v>160</v>
      </c>
      <c r="P800" s="30">
        <v>0</v>
      </c>
      <c r="Q800" s="30">
        <v>4</v>
      </c>
      <c r="R800" s="30">
        <v>2</v>
      </c>
      <c r="S800" s="30">
        <v>0</v>
      </c>
      <c r="T800" s="30">
        <v>0</v>
      </c>
      <c r="U800" s="43">
        <v>120</v>
      </c>
      <c r="V800" s="44">
        <f>VLOOKUP(F800,[9]毕教同事分值收集!B:X,23,0)</f>
        <v>100</v>
      </c>
      <c r="W800" s="44">
        <v>0</v>
      </c>
      <c r="X800" s="44">
        <v>40</v>
      </c>
      <c r="Y800" s="44">
        <v>0</v>
      </c>
      <c r="Z800" s="44">
        <v>0</v>
      </c>
      <c r="AA800" s="53">
        <v>0</v>
      </c>
      <c r="AB800" s="54">
        <f>VLOOKUP(F800,[9]毕教同事分值收集!B:R,17,0)</f>
        <v>100</v>
      </c>
      <c r="AC800" s="54">
        <f>VLOOKUP(F800,[9]毕教同事分值收集!B:T,19,0)</f>
        <v>150</v>
      </c>
      <c r="AD800" s="54">
        <f>VLOOKUP(F800,[9]毕教同事分值收集!B:V,21,0)</f>
        <v>100</v>
      </c>
      <c r="AE800" s="54">
        <f>VLOOKUP(F800,[9]毕教同事分值收集!B:Q,16,0)</f>
        <v>0</v>
      </c>
      <c r="AF800" s="54">
        <f>VLOOKUP(F800,[9]毕教同事分值收集!B:P,15,0)</f>
        <v>0</v>
      </c>
      <c r="AG800" s="54">
        <f>VLOOKUP(F800,[6]毕教同事分值收集!$B:$M,12,0)</f>
        <v>0</v>
      </c>
      <c r="AH800" s="54">
        <v>0</v>
      </c>
      <c r="AI800" s="54">
        <v>0</v>
      </c>
      <c r="AJ800" s="54">
        <v>0</v>
      </c>
      <c r="AK800" s="54">
        <v>0</v>
      </c>
      <c r="AL800" s="54">
        <v>0</v>
      </c>
      <c r="AM800" s="58">
        <f t="shared" si="75"/>
        <v>770</v>
      </c>
      <c r="AN800" s="54" t="str">
        <f>VLOOKUP(H800,'[2]最终 公布版'!$F:$AL,33,0)</f>
        <v>神经外科</v>
      </c>
      <c r="AO800" s="59">
        <f>SUMPRODUCT(($AN$4:$AN$1113=AN800)*($AM$4:$AM$1113&gt;AM800))+1</f>
        <v>16</v>
      </c>
      <c r="AP800" s="11">
        <f>COUNTIF(AN:AN,AN800)</f>
        <v>34</v>
      </c>
      <c r="AQ800" s="60">
        <f t="shared" si="77"/>
        <v>0.470588235294118</v>
      </c>
      <c r="AR800" s="11">
        <f t="shared" si="78"/>
        <v>1</v>
      </c>
      <c r="AS800" s="61">
        <v>1200</v>
      </c>
      <c r="AT800" s="62">
        <f>VLOOKUP(F800,[9]毕教同事分值收集!B:Y,24,0)</f>
        <v>21</v>
      </c>
      <c r="AU800" s="63">
        <f t="shared" si="79"/>
        <v>1200</v>
      </c>
      <c r="AV800" s="63">
        <f t="shared" si="76"/>
        <v>1200</v>
      </c>
      <c r="AW800" s="63">
        <v>0</v>
      </c>
      <c r="AX800" s="63">
        <f t="shared" si="80"/>
        <v>1200</v>
      </c>
      <c r="AY800" s="65">
        <v>21</v>
      </c>
    </row>
    <row r="801" ht="36" spans="1:51">
      <c r="A801" s="4"/>
      <c r="B801" s="4"/>
      <c r="C801" s="5" t="s">
        <v>197</v>
      </c>
      <c r="D801" s="6">
        <v>797</v>
      </c>
      <c r="E801" s="15" t="s">
        <v>979</v>
      </c>
      <c r="F801" s="8" t="str">
        <f>VLOOKUP(E801,[1]需科室上报名单!$A:$B,2,0)</f>
        <v>7AK325</v>
      </c>
      <c r="G801" s="6" t="str">
        <f>VLOOKUP(F801,[3]需科室上报名单!$B:$I,8,0)</f>
        <v>规培研究生</v>
      </c>
      <c r="H801" s="8" t="str">
        <f>VLOOKUP(F801,[3]需科室上报名单!$B:$D,3,0)</f>
        <v>外科（神经外科方向）</v>
      </c>
      <c r="I801" s="8" t="str">
        <f>VLOOKUP(F801,[3]需科室上报名单!$B:$F,5,0)</f>
        <v>2020年</v>
      </c>
      <c r="J801" s="29"/>
      <c r="K801" s="6" t="s">
        <v>106</v>
      </c>
      <c r="L801" s="6">
        <v>0</v>
      </c>
      <c r="M801" s="6">
        <v>0</v>
      </c>
      <c r="N801" s="36">
        <v>0</v>
      </c>
      <c r="O801" s="6">
        <v>160</v>
      </c>
      <c r="P801" s="30">
        <v>0</v>
      </c>
      <c r="Q801" s="30">
        <v>4</v>
      </c>
      <c r="R801" s="30">
        <v>1</v>
      </c>
      <c r="S801" s="30">
        <v>0</v>
      </c>
      <c r="T801" s="30">
        <v>0</v>
      </c>
      <c r="U801" s="43">
        <v>100</v>
      </c>
      <c r="V801" s="44">
        <f>VLOOKUP(F801,[9]毕教同事分值收集!B:X,23,0)</f>
        <v>100</v>
      </c>
      <c r="W801" s="44">
        <v>0</v>
      </c>
      <c r="X801" s="44">
        <v>20</v>
      </c>
      <c r="Y801" s="44">
        <v>0</v>
      </c>
      <c r="Z801" s="44">
        <v>0</v>
      </c>
      <c r="AA801" s="53">
        <v>0</v>
      </c>
      <c r="AB801" s="54">
        <f>VLOOKUP(F801,[9]毕教同事分值收集!B:R,17,0)</f>
        <v>100</v>
      </c>
      <c r="AC801" s="54">
        <f>VLOOKUP(F801,[9]毕教同事分值收集!B:T,19,0)</f>
        <v>150</v>
      </c>
      <c r="AD801" s="54">
        <f>VLOOKUP(F801,[9]毕教同事分值收集!B:V,21,0)</f>
        <v>100</v>
      </c>
      <c r="AE801" s="54">
        <f>VLOOKUP(F801,[9]毕教同事分值收集!B:Q,16,0)</f>
        <v>0</v>
      </c>
      <c r="AF801" s="54">
        <f>VLOOKUP(F801,[9]毕教同事分值收集!B:P,15,0)</f>
        <v>0</v>
      </c>
      <c r="AG801" s="54">
        <f>VLOOKUP(F801,[6]毕教同事分值收集!$B:$M,12,0)</f>
        <v>0</v>
      </c>
      <c r="AH801" s="54">
        <v>0</v>
      </c>
      <c r="AI801" s="54">
        <v>0</v>
      </c>
      <c r="AJ801" s="54">
        <v>0</v>
      </c>
      <c r="AK801" s="54">
        <v>0</v>
      </c>
      <c r="AL801" s="54">
        <v>0</v>
      </c>
      <c r="AM801" s="58">
        <f t="shared" si="75"/>
        <v>730</v>
      </c>
      <c r="AN801" s="54" t="str">
        <f>VLOOKUP(H801,'[2]最终 公布版'!$F:$AL,33,0)</f>
        <v>神经外科</v>
      </c>
      <c r="AO801" s="59">
        <f>SUMPRODUCT(($AN$4:$AN$1113=AN801)*($AM$4:$AM$1113&gt;AM801))+1</f>
        <v>18</v>
      </c>
      <c r="AP801" s="11">
        <f>COUNTIF(AN:AN,AN801)</f>
        <v>34</v>
      </c>
      <c r="AQ801" s="60">
        <f t="shared" si="77"/>
        <v>0.529411764705882</v>
      </c>
      <c r="AR801" s="11">
        <f t="shared" si="78"/>
        <v>1</v>
      </c>
      <c r="AS801" s="61">
        <v>1200</v>
      </c>
      <c r="AT801" s="62">
        <f>VLOOKUP(F801,[9]毕教同事分值收集!B:Y,24,0)</f>
        <v>21</v>
      </c>
      <c r="AU801" s="63">
        <f t="shared" si="79"/>
        <v>1200</v>
      </c>
      <c r="AV801" s="63">
        <f t="shared" si="76"/>
        <v>1200</v>
      </c>
      <c r="AW801" s="63">
        <v>0</v>
      </c>
      <c r="AX801" s="63">
        <f t="shared" si="80"/>
        <v>1200</v>
      </c>
      <c r="AY801" s="65">
        <v>21</v>
      </c>
    </row>
    <row r="802" ht="36" spans="1:51">
      <c r="A802" s="4"/>
      <c r="B802" s="4"/>
      <c r="C802" s="5" t="s">
        <v>336</v>
      </c>
      <c r="D802" s="6">
        <v>796</v>
      </c>
      <c r="E802" s="106" t="s">
        <v>980</v>
      </c>
      <c r="F802" s="8" t="str">
        <f>VLOOKUP(E802,[1]需科室上报名单!$A:$B,2,0)</f>
        <v>7AM280</v>
      </c>
      <c r="G802" s="6" t="str">
        <f>VLOOKUP(F802,[3]需科室上报名单!$B:$I,8,0)</f>
        <v>规培研究生</v>
      </c>
      <c r="H802" s="8" t="str">
        <f>VLOOKUP(F802,[3]需科室上报名单!$B:$D,3,0)</f>
        <v>外科（神经外科方向）</v>
      </c>
      <c r="I802" s="8" t="str">
        <f>VLOOKUP(F802,[3]需科室上报名单!$B:$F,5,0)</f>
        <v>2021年</v>
      </c>
      <c r="J802" s="29"/>
      <c r="K802" s="6" t="s">
        <v>106</v>
      </c>
      <c r="L802" s="6">
        <v>0</v>
      </c>
      <c r="M802" s="6">
        <v>0</v>
      </c>
      <c r="N802" s="6">
        <v>0</v>
      </c>
      <c r="O802" s="6">
        <v>160</v>
      </c>
      <c r="P802" s="30">
        <v>0</v>
      </c>
      <c r="Q802" s="30">
        <v>2</v>
      </c>
      <c r="R802" s="30">
        <v>1</v>
      </c>
      <c r="S802" s="30">
        <v>0</v>
      </c>
      <c r="T802" s="30">
        <v>0</v>
      </c>
      <c r="U802" s="43">
        <v>60</v>
      </c>
      <c r="V802" s="44">
        <f>VLOOKUP(F802,[9]毕教同事分值收集!B:X,23,0)</f>
        <v>100</v>
      </c>
      <c r="W802" s="44">
        <v>0</v>
      </c>
      <c r="X802" s="44">
        <v>40</v>
      </c>
      <c r="Y802" s="44">
        <v>0</v>
      </c>
      <c r="Z802" s="44">
        <v>0</v>
      </c>
      <c r="AA802" s="53">
        <v>20</v>
      </c>
      <c r="AB802" s="54">
        <f>VLOOKUP(F802,[9]毕教同事分值收集!B:R,17,0)</f>
        <v>100</v>
      </c>
      <c r="AC802" s="54">
        <f>VLOOKUP(F802,[9]毕教同事分值收集!B:T,19,0)</f>
        <v>150</v>
      </c>
      <c r="AD802" s="54">
        <f>VLOOKUP(F802,[9]毕教同事分值收集!B:V,21,0)</f>
        <v>100</v>
      </c>
      <c r="AE802" s="54">
        <f>VLOOKUP(F802,[9]毕教同事分值收集!B:Q,16,0)</f>
        <v>20</v>
      </c>
      <c r="AF802" s="54">
        <f>VLOOKUP(F802,[9]毕教同事分值收集!B:P,15,0)</f>
        <v>0</v>
      </c>
      <c r="AG802" s="54">
        <f>VLOOKUP(F802,[6]毕教同事分值收集!$B:$M,12,0)</f>
        <v>-60</v>
      </c>
      <c r="AH802" s="54">
        <v>0</v>
      </c>
      <c r="AI802" s="54">
        <v>0</v>
      </c>
      <c r="AJ802" s="54">
        <v>0</v>
      </c>
      <c r="AK802" s="54">
        <v>0</v>
      </c>
      <c r="AL802" s="54">
        <v>0</v>
      </c>
      <c r="AM802" s="58">
        <f t="shared" si="75"/>
        <v>690</v>
      </c>
      <c r="AN802" s="54" t="str">
        <f>VLOOKUP(H802,'[2]最终 公布版'!$F:$AL,33,0)</f>
        <v>神经外科</v>
      </c>
      <c r="AO802" s="59">
        <f>SUMPRODUCT(($AN$4:$AN$1113=AN802)*($AM$4:$AM$1113&gt;AM802))+1</f>
        <v>19</v>
      </c>
      <c r="AP802" s="11">
        <f>COUNTIF(AN:AN,AN802)</f>
        <v>34</v>
      </c>
      <c r="AQ802" s="60">
        <f t="shared" si="77"/>
        <v>0.558823529411765</v>
      </c>
      <c r="AR802" s="11">
        <f t="shared" si="78"/>
        <v>1</v>
      </c>
      <c r="AS802" s="61">
        <v>1200</v>
      </c>
      <c r="AT802" s="62">
        <f>VLOOKUP(F802,[9]毕教同事分值收集!B:Y,24,0)</f>
        <v>21</v>
      </c>
      <c r="AU802" s="63">
        <f t="shared" si="79"/>
        <v>1200</v>
      </c>
      <c r="AV802" s="63">
        <f t="shared" si="76"/>
        <v>1200</v>
      </c>
      <c r="AW802" s="63">
        <v>0</v>
      </c>
      <c r="AX802" s="63">
        <f t="shared" si="80"/>
        <v>1200</v>
      </c>
      <c r="AY802" s="65">
        <v>21</v>
      </c>
    </row>
    <row r="803" ht="36" spans="1:51">
      <c r="A803" s="4"/>
      <c r="B803" s="4"/>
      <c r="C803" s="5" t="s">
        <v>261</v>
      </c>
      <c r="D803" s="6">
        <v>799</v>
      </c>
      <c r="E803" s="86" t="s">
        <v>981</v>
      </c>
      <c r="F803" s="8" t="str">
        <f>VLOOKUP(E803,[1]需科室上报名单!$A:$B,2,0)</f>
        <v>7AK326</v>
      </c>
      <c r="G803" s="6" t="str">
        <f>VLOOKUP(F803,[3]需科室上报名单!$B:$I,8,0)</f>
        <v>规培研究生</v>
      </c>
      <c r="H803" s="8" t="str">
        <f>VLOOKUP(F803,[3]需科室上报名单!$B:$D,3,0)</f>
        <v>外科（神经外科方向）</v>
      </c>
      <c r="I803" s="8" t="str">
        <f>VLOOKUP(F803,[3]需科室上报名单!$B:$F,5,0)</f>
        <v>2020年</v>
      </c>
      <c r="J803" s="31"/>
      <c r="K803" s="93" t="s">
        <v>106</v>
      </c>
      <c r="L803" s="86">
        <v>0</v>
      </c>
      <c r="M803" s="86">
        <v>0</v>
      </c>
      <c r="N803" s="86">
        <v>0</v>
      </c>
      <c r="O803" s="86">
        <v>160</v>
      </c>
      <c r="P803" s="94">
        <v>0</v>
      </c>
      <c r="Q803" s="94">
        <v>3</v>
      </c>
      <c r="R803" s="94">
        <v>0</v>
      </c>
      <c r="S803" s="94">
        <v>0</v>
      </c>
      <c r="T803" s="94">
        <v>0</v>
      </c>
      <c r="U803" s="97">
        <v>60</v>
      </c>
      <c r="V803" s="44">
        <f>VLOOKUP(F803,[9]毕教同事分值收集!B:X,23,0)</f>
        <v>100</v>
      </c>
      <c r="W803" s="98">
        <v>10</v>
      </c>
      <c r="X803" s="98">
        <v>0</v>
      </c>
      <c r="Y803" s="98">
        <v>0</v>
      </c>
      <c r="Z803" s="98">
        <v>0</v>
      </c>
      <c r="AA803" s="102">
        <v>0</v>
      </c>
      <c r="AB803" s="54">
        <f>VLOOKUP(F803,[9]毕教同事分值收集!B:R,17,0)</f>
        <v>100</v>
      </c>
      <c r="AC803" s="54">
        <f>VLOOKUP(F803,[9]毕教同事分值收集!B:T,19,0)</f>
        <v>150</v>
      </c>
      <c r="AD803" s="54">
        <f>VLOOKUP(F803,[9]毕教同事分值收集!B:V,21,0)</f>
        <v>100</v>
      </c>
      <c r="AE803" s="54">
        <f>VLOOKUP(F803,[9]毕教同事分值收集!B:Q,16,0)</f>
        <v>0</v>
      </c>
      <c r="AF803" s="54">
        <f>VLOOKUP(F803,[9]毕教同事分值收集!B:P,15,0)</f>
        <v>0</v>
      </c>
      <c r="AG803" s="54">
        <f>VLOOKUP(F803,[6]毕教同事分值收集!$B:$M,12,0)</f>
        <v>-40</v>
      </c>
      <c r="AH803" s="54">
        <v>0</v>
      </c>
      <c r="AI803" s="54">
        <v>0</v>
      </c>
      <c r="AJ803" s="54">
        <v>0</v>
      </c>
      <c r="AK803" s="54">
        <v>0</v>
      </c>
      <c r="AL803" s="54">
        <v>0</v>
      </c>
      <c r="AM803" s="58">
        <f t="shared" si="75"/>
        <v>640</v>
      </c>
      <c r="AN803" s="54" t="str">
        <f>VLOOKUP(H803,'[2]最终 公布版'!$F:$AL,33,0)</f>
        <v>神经外科</v>
      </c>
      <c r="AO803" s="59">
        <f>SUMPRODUCT(($AN$4:$AN$1113=AN803)*($AM$4:$AM$1113&gt;AM803))+1</f>
        <v>20</v>
      </c>
      <c r="AP803" s="11">
        <f>COUNTIF(AN:AN,AN803)</f>
        <v>34</v>
      </c>
      <c r="AQ803" s="60">
        <f t="shared" si="77"/>
        <v>0.588235294117647</v>
      </c>
      <c r="AR803" s="11">
        <f t="shared" si="78"/>
        <v>1</v>
      </c>
      <c r="AS803" s="61">
        <v>1200</v>
      </c>
      <c r="AT803" s="62">
        <f>VLOOKUP(F803,[9]毕教同事分值收集!B:Y,24,0)</f>
        <v>21</v>
      </c>
      <c r="AU803" s="63">
        <f t="shared" si="79"/>
        <v>1200</v>
      </c>
      <c r="AV803" s="63">
        <f t="shared" si="76"/>
        <v>1200</v>
      </c>
      <c r="AW803" s="63">
        <v>0</v>
      </c>
      <c r="AX803" s="63">
        <f t="shared" si="80"/>
        <v>1200</v>
      </c>
      <c r="AY803" s="65">
        <v>21</v>
      </c>
    </row>
    <row r="804" ht="36" spans="1:51">
      <c r="A804" s="4"/>
      <c r="B804" s="4"/>
      <c r="C804" s="5" t="s">
        <v>261</v>
      </c>
      <c r="D804" s="6">
        <v>798</v>
      </c>
      <c r="E804" s="86" t="s">
        <v>982</v>
      </c>
      <c r="F804" s="8" t="str">
        <f>VLOOKUP(E804,[1]需科室上报名单!$A:$B,2,0)</f>
        <v>7AK320</v>
      </c>
      <c r="G804" s="6" t="str">
        <f>VLOOKUP(F804,[3]需科室上报名单!$B:$I,8,0)</f>
        <v>规培研究生</v>
      </c>
      <c r="H804" s="8" t="str">
        <f>VLOOKUP(F804,[3]需科室上报名单!$B:$D,3,0)</f>
        <v>外科（神经外科方向）</v>
      </c>
      <c r="I804" s="8" t="str">
        <f>VLOOKUP(F804,[3]需科室上报名单!$B:$F,5,0)</f>
        <v>2020年</v>
      </c>
      <c r="J804" s="31"/>
      <c r="K804" s="93" t="s">
        <v>106</v>
      </c>
      <c r="L804" s="86">
        <v>0</v>
      </c>
      <c r="M804" s="86">
        <v>0</v>
      </c>
      <c r="N804" s="86">
        <v>0</v>
      </c>
      <c r="O804" s="86">
        <v>160</v>
      </c>
      <c r="P804" s="94">
        <v>0</v>
      </c>
      <c r="Q804" s="94">
        <v>3</v>
      </c>
      <c r="R804" s="94">
        <v>0</v>
      </c>
      <c r="S804" s="94">
        <v>0</v>
      </c>
      <c r="T804" s="94">
        <v>0</v>
      </c>
      <c r="U804" s="97">
        <v>60</v>
      </c>
      <c r="V804" s="44">
        <f>VLOOKUP(F804,[9]毕教同事分值收集!B:X,23,0)</f>
        <v>100</v>
      </c>
      <c r="W804" s="98">
        <v>10</v>
      </c>
      <c r="X804" s="98">
        <v>0</v>
      </c>
      <c r="Y804" s="98">
        <v>0</v>
      </c>
      <c r="Z804" s="98">
        <v>0</v>
      </c>
      <c r="AA804" s="102">
        <v>0</v>
      </c>
      <c r="AB804" s="54">
        <f>VLOOKUP(F804,[9]毕教同事分值收集!B:R,17,0)</f>
        <v>100</v>
      </c>
      <c r="AC804" s="54">
        <f>VLOOKUP(F804,[9]毕教同事分值收集!B:T,19,0)</f>
        <v>150</v>
      </c>
      <c r="AD804" s="54">
        <f>VLOOKUP(F804,[9]毕教同事分值收集!B:V,21,0)</f>
        <v>100</v>
      </c>
      <c r="AE804" s="54">
        <f>VLOOKUP(F804,[9]毕教同事分值收集!B:Q,16,0)</f>
        <v>0</v>
      </c>
      <c r="AF804" s="54">
        <f>VLOOKUP(F804,[9]毕教同事分值收集!B:P,15,0)</f>
        <v>0</v>
      </c>
      <c r="AG804" s="54">
        <f>VLOOKUP(F804,[6]毕教同事分值收集!$B:$M,12,0)</f>
        <v>-60</v>
      </c>
      <c r="AH804" s="54">
        <v>0</v>
      </c>
      <c r="AI804" s="54">
        <v>0</v>
      </c>
      <c r="AJ804" s="54">
        <v>0</v>
      </c>
      <c r="AK804" s="54">
        <v>0</v>
      </c>
      <c r="AL804" s="54">
        <v>0</v>
      </c>
      <c r="AM804" s="58">
        <f t="shared" si="75"/>
        <v>620</v>
      </c>
      <c r="AN804" s="54" t="str">
        <f>VLOOKUP(H804,'[2]最终 公布版'!$F:$AL,33,0)</f>
        <v>神经外科</v>
      </c>
      <c r="AO804" s="59">
        <f>SUMPRODUCT(($AN$4:$AN$1113=AN804)*($AM$4:$AM$1113&gt;AM804))+1</f>
        <v>21</v>
      </c>
      <c r="AP804" s="11">
        <f>COUNTIF(AN:AN,AN804)</f>
        <v>34</v>
      </c>
      <c r="AQ804" s="60">
        <f t="shared" si="77"/>
        <v>0.617647058823529</v>
      </c>
      <c r="AR804" s="11">
        <f t="shared" si="78"/>
        <v>0.75</v>
      </c>
      <c r="AS804" s="61">
        <v>1200</v>
      </c>
      <c r="AT804" s="62">
        <f>VLOOKUP(F804,[9]毕教同事分值收集!B:Y,24,0)</f>
        <v>21</v>
      </c>
      <c r="AU804" s="63">
        <f t="shared" si="79"/>
        <v>900</v>
      </c>
      <c r="AV804" s="63">
        <f t="shared" si="76"/>
        <v>900</v>
      </c>
      <c r="AW804" s="63">
        <v>0</v>
      </c>
      <c r="AX804" s="63">
        <f t="shared" si="80"/>
        <v>900</v>
      </c>
      <c r="AY804" s="65">
        <v>21</v>
      </c>
    </row>
    <row r="805" ht="36" spans="1:51">
      <c r="A805" s="4"/>
      <c r="B805" s="4"/>
      <c r="C805" s="5" t="s">
        <v>197</v>
      </c>
      <c r="D805" s="6">
        <v>800</v>
      </c>
      <c r="E805" s="15" t="s">
        <v>983</v>
      </c>
      <c r="F805" s="8" t="str">
        <f>VLOOKUP(E805,[1]需科室上报名单!$A:$B,2,0)</f>
        <v>7AK319</v>
      </c>
      <c r="G805" s="6" t="str">
        <f>VLOOKUP(F805,[3]需科室上报名单!$B:$I,8,0)</f>
        <v>规培研究生</v>
      </c>
      <c r="H805" s="8" t="str">
        <f>VLOOKUP(F805,[3]需科室上报名单!$B:$D,3,0)</f>
        <v>外科（神经外科方向）</v>
      </c>
      <c r="I805" s="8" t="str">
        <f>VLOOKUP(F805,[3]需科室上报名单!$B:$F,5,0)</f>
        <v>2020年</v>
      </c>
      <c r="J805" s="29"/>
      <c r="K805" s="6" t="s">
        <v>106</v>
      </c>
      <c r="L805" s="6">
        <v>0</v>
      </c>
      <c r="M805" s="6">
        <v>0</v>
      </c>
      <c r="N805" s="36">
        <v>0</v>
      </c>
      <c r="O805" s="6">
        <v>160</v>
      </c>
      <c r="P805" s="30">
        <v>0</v>
      </c>
      <c r="Q805" s="30">
        <v>3</v>
      </c>
      <c r="R805" s="36">
        <v>0</v>
      </c>
      <c r="S805" s="30">
        <v>1</v>
      </c>
      <c r="T805" s="30">
        <v>1</v>
      </c>
      <c r="U805" s="43">
        <v>110</v>
      </c>
      <c r="V805" s="44">
        <f>VLOOKUP(F805,[9]毕教同事分值收集!B:X,23,0)</f>
        <v>100</v>
      </c>
      <c r="W805" s="44">
        <v>0</v>
      </c>
      <c r="X805" s="44">
        <v>20</v>
      </c>
      <c r="Y805" s="44">
        <v>0</v>
      </c>
      <c r="Z805" s="44">
        <v>0</v>
      </c>
      <c r="AA805" s="53">
        <v>0</v>
      </c>
      <c r="AB805" s="54">
        <f>VLOOKUP(F805,[9]毕教同事分值收集!B:R,17,0)</f>
        <v>100</v>
      </c>
      <c r="AC805" s="54">
        <f>VLOOKUP(F805,[9]毕教同事分值收集!B:T,19,0)</f>
        <v>150</v>
      </c>
      <c r="AD805" s="54">
        <f>VLOOKUP(F805,[9]毕教同事分值收集!B:V,21,0)</f>
        <v>0</v>
      </c>
      <c r="AE805" s="54">
        <f>VLOOKUP(F805,[9]毕教同事分值收集!B:Q,16,0)</f>
        <v>0</v>
      </c>
      <c r="AF805" s="54">
        <f>VLOOKUP(F805,[9]毕教同事分值收集!B:P,15,0)</f>
        <v>0</v>
      </c>
      <c r="AG805" s="54">
        <f>VLOOKUP(F805,[6]毕教同事分值收集!$B:$M,12,0)</f>
        <v>-20</v>
      </c>
      <c r="AH805" s="54">
        <v>0</v>
      </c>
      <c r="AI805" s="54">
        <v>0</v>
      </c>
      <c r="AJ805" s="54">
        <v>0</v>
      </c>
      <c r="AK805" s="54">
        <v>0</v>
      </c>
      <c r="AL805" s="54">
        <v>0</v>
      </c>
      <c r="AM805" s="58">
        <f t="shared" si="75"/>
        <v>620</v>
      </c>
      <c r="AN805" s="54" t="str">
        <f>VLOOKUP(H805,'[2]最终 公布版'!$F:$AL,33,0)</f>
        <v>神经外科</v>
      </c>
      <c r="AO805" s="59">
        <f>SUMPRODUCT(($AN$4:$AN$1113=AN805)*($AM$4:$AM$1113&gt;AM805))+1</f>
        <v>21</v>
      </c>
      <c r="AP805" s="11">
        <f>COUNTIF(AN:AN,AN805)</f>
        <v>34</v>
      </c>
      <c r="AQ805" s="60">
        <f t="shared" si="77"/>
        <v>0.617647058823529</v>
      </c>
      <c r="AR805" s="11">
        <f t="shared" si="78"/>
        <v>0.75</v>
      </c>
      <c r="AS805" s="61">
        <v>1200</v>
      </c>
      <c r="AT805" s="62">
        <f>VLOOKUP(F805,[9]毕教同事分值收集!B:Y,24,0)</f>
        <v>21</v>
      </c>
      <c r="AU805" s="63">
        <f t="shared" si="79"/>
        <v>900</v>
      </c>
      <c r="AV805" s="63">
        <f t="shared" si="76"/>
        <v>900</v>
      </c>
      <c r="AW805" s="63">
        <v>0</v>
      </c>
      <c r="AX805" s="63">
        <f t="shared" si="80"/>
        <v>900</v>
      </c>
      <c r="AY805" s="65">
        <v>21</v>
      </c>
    </row>
    <row r="806" ht="36" spans="1:51">
      <c r="A806" s="4"/>
      <c r="B806" s="4"/>
      <c r="C806" s="5" t="s">
        <v>192</v>
      </c>
      <c r="D806" s="6">
        <v>802</v>
      </c>
      <c r="E806" s="105" t="s">
        <v>984</v>
      </c>
      <c r="F806" s="8" t="str">
        <f>VLOOKUP(E806,[1]需科室上报名单!$A:$B,2,0)</f>
        <v>7AO313</v>
      </c>
      <c r="G806" s="6" t="str">
        <f>VLOOKUP(F806,[3]需科室上报名单!$B:$I,8,0)</f>
        <v>规培研究生</v>
      </c>
      <c r="H806" s="8" t="str">
        <f>VLOOKUP(F806,[3]需科室上报名单!$B:$D,3,0)</f>
        <v>外科（神经外科方向）</v>
      </c>
      <c r="I806" s="8" t="str">
        <f>VLOOKUP(F806,[3]需科室上报名单!$B:$F,5,0)</f>
        <v>2022年</v>
      </c>
      <c r="J806" s="70"/>
      <c r="K806" s="71" t="s">
        <v>106</v>
      </c>
      <c r="L806" s="36">
        <v>0</v>
      </c>
      <c r="M806" s="36">
        <v>0</v>
      </c>
      <c r="N806" s="36">
        <v>0</v>
      </c>
      <c r="O806" s="36">
        <v>160</v>
      </c>
      <c r="P806" s="36">
        <v>0</v>
      </c>
      <c r="Q806" s="36">
        <v>4</v>
      </c>
      <c r="R806" s="36">
        <v>4</v>
      </c>
      <c r="S806" s="36">
        <v>0</v>
      </c>
      <c r="T806" s="36">
        <v>0</v>
      </c>
      <c r="U806" s="75">
        <v>160</v>
      </c>
      <c r="V806" s="44">
        <f>VLOOKUP(F806,[9]毕教同事分值收集!B:X,23,0)</f>
        <v>100</v>
      </c>
      <c r="W806" s="76">
        <v>10</v>
      </c>
      <c r="X806" s="76">
        <v>40</v>
      </c>
      <c r="Y806" s="76">
        <v>60</v>
      </c>
      <c r="Z806" s="76">
        <v>60</v>
      </c>
      <c r="AA806" s="82">
        <v>0</v>
      </c>
      <c r="AB806" s="54">
        <f>VLOOKUP(F806,[9]毕教同事分值收集!B:R,17,0)</f>
        <v>0</v>
      </c>
      <c r="AC806" s="54">
        <f>VLOOKUP(F806,[9]毕教同事分值收集!B:T,19,0)</f>
        <v>0</v>
      </c>
      <c r="AD806" s="54">
        <f>VLOOKUP(F806,[9]毕教同事分值收集!B:V,21,0)</f>
        <v>0</v>
      </c>
      <c r="AE806" s="54">
        <f>VLOOKUP(F806,[9]毕教同事分值收集!B:Q,16,0)</f>
        <v>0</v>
      </c>
      <c r="AF806" s="54">
        <f>VLOOKUP(F806,[9]毕教同事分值收集!B:P,15,0)</f>
        <v>0</v>
      </c>
      <c r="AG806" s="54">
        <f>VLOOKUP(F806,[6]毕教同事分值收集!$B:$M,12,0)</f>
        <v>0</v>
      </c>
      <c r="AH806" s="54">
        <v>0</v>
      </c>
      <c r="AI806" s="54">
        <v>0</v>
      </c>
      <c r="AJ806" s="54">
        <v>0</v>
      </c>
      <c r="AK806" s="54">
        <v>0</v>
      </c>
      <c r="AL806" s="54">
        <v>0</v>
      </c>
      <c r="AM806" s="58">
        <f t="shared" si="75"/>
        <v>590</v>
      </c>
      <c r="AN806" s="54" t="str">
        <f>VLOOKUP(H806,'[2]最终 公布版'!$F:$AL,33,0)</f>
        <v>神经外科</v>
      </c>
      <c r="AO806" s="59">
        <f>SUMPRODUCT(($AN$4:$AN$1113=AN806)*($AM$4:$AM$1113&gt;AM806))+1</f>
        <v>23</v>
      </c>
      <c r="AP806" s="11">
        <f>COUNTIF(AN:AN,AN806)</f>
        <v>34</v>
      </c>
      <c r="AQ806" s="60">
        <f t="shared" si="77"/>
        <v>0.676470588235294</v>
      </c>
      <c r="AR806" s="11">
        <f t="shared" si="78"/>
        <v>0.75</v>
      </c>
      <c r="AS806" s="61">
        <v>1200</v>
      </c>
      <c r="AT806" s="62">
        <f>VLOOKUP(F806,[9]毕教同事分值收集!B:Y,24,0)</f>
        <v>21</v>
      </c>
      <c r="AU806" s="63">
        <f t="shared" si="79"/>
        <v>900</v>
      </c>
      <c r="AV806" s="63">
        <f t="shared" si="76"/>
        <v>900</v>
      </c>
      <c r="AW806" s="63">
        <v>0</v>
      </c>
      <c r="AX806" s="63">
        <f t="shared" si="80"/>
        <v>900</v>
      </c>
      <c r="AY806" s="65">
        <v>21</v>
      </c>
    </row>
    <row r="807" ht="36" spans="1:51">
      <c r="A807" s="4"/>
      <c r="B807" s="4"/>
      <c r="C807" s="5" t="s">
        <v>261</v>
      </c>
      <c r="D807" s="6">
        <v>803</v>
      </c>
      <c r="E807" s="86" t="s">
        <v>985</v>
      </c>
      <c r="F807" s="8" t="str">
        <f>VLOOKUP(E807,[1]需科室上报名单!$A:$B,2,0)</f>
        <v>7AO038</v>
      </c>
      <c r="G807" s="6" t="str">
        <f>VLOOKUP(F807,[3]需科室上报名单!$B:$I,8,0)</f>
        <v>规培研究生</v>
      </c>
      <c r="H807" s="8" t="str">
        <f>VLOOKUP(F807,[3]需科室上报名单!$B:$D,3,0)</f>
        <v>外科（神经外科方向）</v>
      </c>
      <c r="I807" s="8" t="str">
        <f>VLOOKUP(F807,[3]需科室上报名单!$B:$F,5,0)</f>
        <v>2022年</v>
      </c>
      <c r="J807" s="31"/>
      <c r="K807" s="93" t="s">
        <v>106</v>
      </c>
      <c r="L807" s="86">
        <v>0</v>
      </c>
      <c r="M807" s="86">
        <v>0</v>
      </c>
      <c r="N807" s="86">
        <v>0</v>
      </c>
      <c r="O807" s="86">
        <v>160</v>
      </c>
      <c r="P807" s="94">
        <v>0</v>
      </c>
      <c r="Q807" s="94">
        <v>5</v>
      </c>
      <c r="R807" s="94">
        <v>0</v>
      </c>
      <c r="S807" s="94">
        <v>0</v>
      </c>
      <c r="T807" s="94">
        <v>0</v>
      </c>
      <c r="U807" s="97">
        <v>100</v>
      </c>
      <c r="V807" s="44">
        <f>VLOOKUP(F807,[9]毕教同事分值收集!B:X,23,0)</f>
        <v>100</v>
      </c>
      <c r="W807" s="98">
        <v>10</v>
      </c>
      <c r="X807" s="98">
        <v>60</v>
      </c>
      <c r="Y807" s="98">
        <v>30</v>
      </c>
      <c r="Z807" s="98">
        <v>60</v>
      </c>
      <c r="AA807" s="102">
        <v>60</v>
      </c>
      <c r="AB807" s="54">
        <f>VLOOKUP(F807,[9]毕教同事分值收集!B:R,17,0)</f>
        <v>0</v>
      </c>
      <c r="AC807" s="54">
        <f>VLOOKUP(F807,[9]毕教同事分值收集!B:T,19,0)</f>
        <v>0</v>
      </c>
      <c r="AD807" s="54">
        <f>VLOOKUP(F807,[9]毕教同事分值收集!B:V,21,0)</f>
        <v>0</v>
      </c>
      <c r="AE807" s="54">
        <f>VLOOKUP(F807,[9]毕教同事分值收集!B:Q,16,0)</f>
        <v>0</v>
      </c>
      <c r="AF807" s="54">
        <f>VLOOKUP(F807,[9]毕教同事分值收集!B:P,15,0)</f>
        <v>0</v>
      </c>
      <c r="AG807" s="54">
        <f>VLOOKUP(F807,[6]毕教同事分值收集!$B:$M,12,0)</f>
        <v>-20</v>
      </c>
      <c r="AH807" s="54">
        <v>0</v>
      </c>
      <c r="AI807" s="54">
        <v>0</v>
      </c>
      <c r="AJ807" s="54">
        <v>0</v>
      </c>
      <c r="AK807" s="54">
        <v>0</v>
      </c>
      <c r="AL807" s="54">
        <v>0</v>
      </c>
      <c r="AM807" s="58">
        <f t="shared" si="75"/>
        <v>560</v>
      </c>
      <c r="AN807" s="54" t="str">
        <f>VLOOKUP(H807,'[2]最终 公布版'!$F:$AL,33,0)</f>
        <v>神经外科</v>
      </c>
      <c r="AO807" s="59">
        <f>SUMPRODUCT(($AN$4:$AN$1113=AN807)*($AM$4:$AM$1113&gt;AM807))+1</f>
        <v>24</v>
      </c>
      <c r="AP807" s="11">
        <f>COUNTIF(AN:AN,AN807)</f>
        <v>34</v>
      </c>
      <c r="AQ807" s="60">
        <f t="shared" si="77"/>
        <v>0.705882352941177</v>
      </c>
      <c r="AR807" s="11">
        <f t="shared" si="78"/>
        <v>0.75</v>
      </c>
      <c r="AS807" s="61">
        <v>1200</v>
      </c>
      <c r="AT807" s="62">
        <f>VLOOKUP(F807,[9]毕教同事分值收集!B:Y,24,0)</f>
        <v>21</v>
      </c>
      <c r="AU807" s="63">
        <f t="shared" si="79"/>
        <v>900</v>
      </c>
      <c r="AV807" s="63">
        <f t="shared" si="76"/>
        <v>900</v>
      </c>
      <c r="AW807" s="63">
        <v>0</v>
      </c>
      <c r="AX807" s="63">
        <f t="shared" si="80"/>
        <v>900</v>
      </c>
      <c r="AY807" s="65">
        <v>21</v>
      </c>
    </row>
    <row r="808" ht="36" spans="1:51">
      <c r="A808" s="4"/>
      <c r="B808" s="4"/>
      <c r="C808" s="5" t="s">
        <v>265</v>
      </c>
      <c r="D808" s="6">
        <v>801</v>
      </c>
      <c r="E808" s="87" t="s">
        <v>986</v>
      </c>
      <c r="F808" s="8" t="str">
        <f>VLOOKUP(E808,[1]需科室上报名单!$A:$B,2,0)</f>
        <v>7AM270</v>
      </c>
      <c r="G808" s="6" t="str">
        <f>VLOOKUP(F808,[3]需科室上报名单!$B:$I,8,0)</f>
        <v>规培研究生</v>
      </c>
      <c r="H808" s="8" t="str">
        <f>VLOOKUP(F808,[3]需科室上报名单!$B:$D,3,0)</f>
        <v>外科（神经外科方向）</v>
      </c>
      <c r="I808" s="8" t="str">
        <f>VLOOKUP(F808,[3]需科室上报名单!$B:$F,5,0)</f>
        <v>2021年</v>
      </c>
      <c r="J808" s="29"/>
      <c r="K808" s="6" t="s">
        <v>106</v>
      </c>
      <c r="L808" s="6">
        <v>0</v>
      </c>
      <c r="M808" s="6">
        <v>0</v>
      </c>
      <c r="N808" s="36">
        <v>0</v>
      </c>
      <c r="O808" s="6">
        <v>160</v>
      </c>
      <c r="P808" s="30">
        <v>0</v>
      </c>
      <c r="Q808" s="30">
        <v>3</v>
      </c>
      <c r="R808" s="30">
        <v>1</v>
      </c>
      <c r="S808" s="30">
        <v>0</v>
      </c>
      <c r="T808" s="30">
        <v>0</v>
      </c>
      <c r="U808" s="43">
        <v>80</v>
      </c>
      <c r="V808" s="44">
        <f>VLOOKUP(F808,[9]毕教同事分值收集!B:X,23,0)</f>
        <v>100</v>
      </c>
      <c r="W808" s="44">
        <v>10</v>
      </c>
      <c r="X808" s="44">
        <v>40</v>
      </c>
      <c r="Y808" s="44">
        <v>60</v>
      </c>
      <c r="Z808" s="44">
        <v>60</v>
      </c>
      <c r="AA808" s="53">
        <v>0</v>
      </c>
      <c r="AB808" s="54">
        <f>VLOOKUP(F808,[9]毕教同事分值收集!B:R,17,0)</f>
        <v>100</v>
      </c>
      <c r="AC808" s="54">
        <f>VLOOKUP(F808,[9]毕教同事分值收集!B:T,19,0)</f>
        <v>0</v>
      </c>
      <c r="AD808" s="54">
        <f>VLOOKUP(F808,[9]毕教同事分值收集!B:V,21,0)</f>
        <v>0</v>
      </c>
      <c r="AE808" s="54">
        <f>VLOOKUP(F808,[9]毕教同事分值收集!B:Q,16,0)</f>
        <v>0</v>
      </c>
      <c r="AF808" s="54">
        <f>VLOOKUP(F808,[9]毕教同事分值收集!B:P,15,0)</f>
        <v>0</v>
      </c>
      <c r="AG808" s="54">
        <f>VLOOKUP(F808,[6]毕教同事分值收集!$B:$M,12,0)</f>
        <v>-60</v>
      </c>
      <c r="AH808" s="54">
        <v>0</v>
      </c>
      <c r="AI808" s="54">
        <v>0</v>
      </c>
      <c r="AJ808" s="54">
        <v>0</v>
      </c>
      <c r="AK808" s="54">
        <v>0</v>
      </c>
      <c r="AL808" s="54">
        <v>0</v>
      </c>
      <c r="AM808" s="58">
        <f t="shared" si="75"/>
        <v>550</v>
      </c>
      <c r="AN808" s="54" t="str">
        <f>VLOOKUP(H808,'[2]最终 公布版'!$F:$AL,33,0)</f>
        <v>神经外科</v>
      </c>
      <c r="AO808" s="59">
        <f>SUMPRODUCT(($AN$4:$AN$1113=AN808)*($AM$4:$AM$1113&gt;AM808))+1</f>
        <v>25</v>
      </c>
      <c r="AP808" s="11">
        <f>COUNTIF(AN:AN,AN808)</f>
        <v>34</v>
      </c>
      <c r="AQ808" s="60">
        <f t="shared" si="77"/>
        <v>0.735294117647059</v>
      </c>
      <c r="AR808" s="11">
        <f t="shared" si="78"/>
        <v>0.75</v>
      </c>
      <c r="AS808" s="61">
        <v>1200</v>
      </c>
      <c r="AT808" s="62">
        <f>VLOOKUP(F808,[9]毕教同事分值收集!B:Y,24,0)</f>
        <v>21</v>
      </c>
      <c r="AU808" s="63">
        <f t="shared" si="79"/>
        <v>900</v>
      </c>
      <c r="AV808" s="63">
        <f t="shared" si="76"/>
        <v>900</v>
      </c>
      <c r="AW808" s="63">
        <v>0</v>
      </c>
      <c r="AX808" s="63">
        <f t="shared" si="80"/>
        <v>900</v>
      </c>
      <c r="AY808" s="65">
        <v>21</v>
      </c>
    </row>
    <row r="809" ht="36" spans="1:51">
      <c r="A809" s="4"/>
      <c r="B809" s="4"/>
      <c r="C809" s="5" t="s">
        <v>192</v>
      </c>
      <c r="D809" s="6">
        <v>804</v>
      </c>
      <c r="E809" s="105" t="s">
        <v>987</v>
      </c>
      <c r="F809" s="8" t="str">
        <f>VLOOKUP(E809,[1]需科室上报名单!$A:$B,2,0)</f>
        <v>7AO314</v>
      </c>
      <c r="G809" s="6" t="str">
        <f>VLOOKUP(F809,[3]需科室上报名单!$B:$I,8,0)</f>
        <v>规培研究生</v>
      </c>
      <c r="H809" s="8" t="str">
        <f>VLOOKUP(F809,[3]需科室上报名单!$B:$D,3,0)</f>
        <v>外科（神经外科方向）</v>
      </c>
      <c r="I809" s="8" t="str">
        <f>VLOOKUP(F809,[3]需科室上报名单!$B:$F,5,0)</f>
        <v>2022年</v>
      </c>
      <c r="J809" s="70"/>
      <c r="K809" s="71" t="s">
        <v>106</v>
      </c>
      <c r="L809" s="36">
        <v>0</v>
      </c>
      <c r="M809" s="36">
        <v>0</v>
      </c>
      <c r="N809" s="36">
        <v>0</v>
      </c>
      <c r="O809" s="36">
        <v>160</v>
      </c>
      <c r="P809" s="36">
        <v>0</v>
      </c>
      <c r="Q809" s="36">
        <v>4</v>
      </c>
      <c r="R809" s="36">
        <v>2</v>
      </c>
      <c r="S809" s="36">
        <v>0</v>
      </c>
      <c r="T809" s="36">
        <v>0</v>
      </c>
      <c r="U809" s="75">
        <v>120</v>
      </c>
      <c r="V809" s="44">
        <f>VLOOKUP(F809,[9]毕教同事分值收集!B:X,23,0)</f>
        <v>100</v>
      </c>
      <c r="W809" s="76">
        <v>10</v>
      </c>
      <c r="X809" s="76">
        <v>40</v>
      </c>
      <c r="Y809" s="76">
        <v>60</v>
      </c>
      <c r="Z809" s="76">
        <v>60</v>
      </c>
      <c r="AA809" s="82">
        <v>0</v>
      </c>
      <c r="AB809" s="54">
        <f>VLOOKUP(F809,[9]毕教同事分值收集!B:R,17,0)</f>
        <v>0</v>
      </c>
      <c r="AC809" s="54">
        <f>VLOOKUP(F809,[9]毕教同事分值收集!B:T,19,0)</f>
        <v>0</v>
      </c>
      <c r="AD809" s="54">
        <f>VLOOKUP(F809,[9]毕教同事分值收集!B:V,21,0)</f>
        <v>0</v>
      </c>
      <c r="AE809" s="54">
        <f>VLOOKUP(F809,[9]毕教同事分值收集!B:Q,16,0)</f>
        <v>0</v>
      </c>
      <c r="AF809" s="54">
        <f>VLOOKUP(F809,[9]毕教同事分值收集!B:P,15,0)</f>
        <v>0</v>
      </c>
      <c r="AG809" s="54">
        <f>VLOOKUP(F809,[6]毕教同事分值收集!$B:$M,12,0)</f>
        <v>-60</v>
      </c>
      <c r="AH809" s="54">
        <v>0</v>
      </c>
      <c r="AI809" s="54">
        <v>0</v>
      </c>
      <c r="AJ809" s="54">
        <v>0</v>
      </c>
      <c r="AK809" s="54">
        <v>0</v>
      </c>
      <c r="AL809" s="54">
        <v>0</v>
      </c>
      <c r="AM809" s="58">
        <f t="shared" si="75"/>
        <v>490</v>
      </c>
      <c r="AN809" s="54" t="str">
        <f>VLOOKUP(H809,'[2]最终 公布版'!$F:$AL,33,0)</f>
        <v>神经外科</v>
      </c>
      <c r="AO809" s="59">
        <f>SUMPRODUCT(($AN$4:$AN$1113=AN809)*($AM$4:$AM$1113&gt;AM809))+1</f>
        <v>26</v>
      </c>
      <c r="AP809" s="11">
        <f>COUNTIF(AN:AN,AN809)</f>
        <v>34</v>
      </c>
      <c r="AQ809" s="60">
        <f t="shared" si="77"/>
        <v>0.764705882352941</v>
      </c>
      <c r="AR809" s="11">
        <f t="shared" si="78"/>
        <v>0.75</v>
      </c>
      <c r="AS809" s="61">
        <v>1200</v>
      </c>
      <c r="AT809" s="62">
        <f>VLOOKUP(F809,[9]毕教同事分值收集!B:Y,24,0)</f>
        <v>21</v>
      </c>
      <c r="AU809" s="63">
        <f t="shared" si="79"/>
        <v>900</v>
      </c>
      <c r="AV809" s="63">
        <f t="shared" si="76"/>
        <v>900</v>
      </c>
      <c r="AW809" s="63">
        <v>0</v>
      </c>
      <c r="AX809" s="63">
        <f t="shared" si="80"/>
        <v>900</v>
      </c>
      <c r="AY809" s="65">
        <v>21</v>
      </c>
    </row>
    <row r="810" ht="36" spans="1:51">
      <c r="A810" s="4"/>
      <c r="B810" s="4"/>
      <c r="C810" s="5" t="s">
        <v>192</v>
      </c>
      <c r="D810" s="6">
        <v>806</v>
      </c>
      <c r="E810" s="105" t="s">
        <v>988</v>
      </c>
      <c r="F810" s="8" t="str">
        <f>VLOOKUP(E810,[1]需科室上报名单!$A:$B,2,0)</f>
        <v>7AO319</v>
      </c>
      <c r="G810" s="6" t="str">
        <f>VLOOKUP(F810,[3]需科室上报名单!$B:$I,8,0)</f>
        <v>规培研究生</v>
      </c>
      <c r="H810" s="8" t="str">
        <f>VLOOKUP(F810,[3]需科室上报名单!$B:$D,3,0)</f>
        <v>外科（神经外科方向）</v>
      </c>
      <c r="I810" s="8" t="str">
        <f>VLOOKUP(F810,[3]需科室上报名单!$B:$F,5,0)</f>
        <v>2022年</v>
      </c>
      <c r="J810" s="70"/>
      <c r="K810" s="71" t="s">
        <v>106</v>
      </c>
      <c r="L810" s="36">
        <v>0</v>
      </c>
      <c r="M810" s="36">
        <v>0</v>
      </c>
      <c r="N810" s="36">
        <v>0</v>
      </c>
      <c r="O810" s="36">
        <v>160</v>
      </c>
      <c r="P810" s="36">
        <v>0</v>
      </c>
      <c r="Q810" s="36">
        <v>1</v>
      </c>
      <c r="R810" s="36">
        <v>3</v>
      </c>
      <c r="S810" s="36">
        <v>0</v>
      </c>
      <c r="T810" s="36">
        <v>0</v>
      </c>
      <c r="U810" s="75">
        <v>80</v>
      </c>
      <c r="V810" s="44">
        <f>VLOOKUP(F810,[9]毕教同事分值收集!B:X,23,0)</f>
        <v>100</v>
      </c>
      <c r="W810" s="76">
        <v>10</v>
      </c>
      <c r="X810" s="76">
        <v>40</v>
      </c>
      <c r="Y810" s="76">
        <v>60</v>
      </c>
      <c r="Z810" s="76">
        <v>60</v>
      </c>
      <c r="AA810" s="82">
        <v>0</v>
      </c>
      <c r="AB810" s="54">
        <f>VLOOKUP(F810,[9]毕教同事分值收集!B:R,17,0)</f>
        <v>0</v>
      </c>
      <c r="AC810" s="54">
        <f>VLOOKUP(F810,[9]毕教同事分值收集!B:T,19,0)</f>
        <v>0</v>
      </c>
      <c r="AD810" s="54">
        <f>VLOOKUP(F810,[9]毕教同事分值收集!B:V,21,0)</f>
        <v>0</v>
      </c>
      <c r="AE810" s="54">
        <f>VLOOKUP(F810,[9]毕教同事分值收集!B:Q,16,0)</f>
        <v>0</v>
      </c>
      <c r="AF810" s="54">
        <f>VLOOKUP(F810,[9]毕教同事分值收集!B:P,15,0)</f>
        <v>0</v>
      </c>
      <c r="AG810" s="54">
        <f>VLOOKUP(F810,[6]毕教同事分值收集!$B:$M,12,0)</f>
        <v>-20</v>
      </c>
      <c r="AH810" s="54">
        <v>0</v>
      </c>
      <c r="AI810" s="54">
        <v>0</v>
      </c>
      <c r="AJ810" s="54">
        <v>0</v>
      </c>
      <c r="AK810" s="54">
        <v>0</v>
      </c>
      <c r="AL810" s="54">
        <v>0</v>
      </c>
      <c r="AM810" s="58">
        <f t="shared" ref="AM810:AM873" si="81">SUM(L810:O810,U810:AA810,AB810:AJ810)</f>
        <v>490</v>
      </c>
      <c r="AN810" s="54" t="str">
        <f>VLOOKUP(H810,'[2]最终 公布版'!$F:$AL,33,0)</f>
        <v>神经外科</v>
      </c>
      <c r="AO810" s="59">
        <f>SUMPRODUCT(($AN$4:$AN$1113=AN810)*($AM$4:$AM$1113&gt;AM810))+1</f>
        <v>26</v>
      </c>
      <c r="AP810" s="11">
        <f>COUNTIF(AN:AN,AN810)</f>
        <v>34</v>
      </c>
      <c r="AQ810" s="60">
        <f t="shared" si="77"/>
        <v>0.764705882352941</v>
      </c>
      <c r="AR810" s="11">
        <f t="shared" si="78"/>
        <v>0.75</v>
      </c>
      <c r="AS810" s="61">
        <v>1200</v>
      </c>
      <c r="AT810" s="62">
        <f>VLOOKUP(F810,[9]毕教同事分值收集!B:Y,24,0)</f>
        <v>21</v>
      </c>
      <c r="AU810" s="63">
        <f t="shared" si="79"/>
        <v>900</v>
      </c>
      <c r="AV810" s="63">
        <f t="shared" si="76"/>
        <v>900</v>
      </c>
      <c r="AW810" s="63">
        <v>0</v>
      </c>
      <c r="AX810" s="63">
        <f t="shared" si="80"/>
        <v>900</v>
      </c>
      <c r="AY810" s="65">
        <v>21</v>
      </c>
    </row>
    <row r="811" ht="36" spans="1:51">
      <c r="A811" s="4"/>
      <c r="B811" s="4"/>
      <c r="C811" s="5" t="s">
        <v>192</v>
      </c>
      <c r="D811" s="6">
        <v>805</v>
      </c>
      <c r="E811" s="105" t="s">
        <v>989</v>
      </c>
      <c r="F811" s="8" t="str">
        <f>VLOOKUP(E811,[1]需科室上报名单!$A:$B,2,0)</f>
        <v>7AO310</v>
      </c>
      <c r="G811" s="6" t="str">
        <f>VLOOKUP(F811,[3]需科室上报名单!$B:$I,8,0)</f>
        <v>规培研究生</v>
      </c>
      <c r="H811" s="8" t="str">
        <f>VLOOKUP(F811,[3]需科室上报名单!$B:$D,3,0)</f>
        <v>外科（神经外科方向）</v>
      </c>
      <c r="I811" s="8" t="str">
        <f>VLOOKUP(F811,[3]需科室上报名单!$B:$F,5,0)</f>
        <v>2022年</v>
      </c>
      <c r="J811" s="70"/>
      <c r="K811" s="71" t="s">
        <v>106</v>
      </c>
      <c r="L811" s="36">
        <v>0</v>
      </c>
      <c r="M811" s="36">
        <v>0</v>
      </c>
      <c r="N811" s="36">
        <v>0</v>
      </c>
      <c r="O811" s="36">
        <v>160</v>
      </c>
      <c r="P811" s="36">
        <v>0</v>
      </c>
      <c r="Q811" s="36">
        <v>3</v>
      </c>
      <c r="R811" s="36">
        <v>0</v>
      </c>
      <c r="S811" s="36">
        <v>1</v>
      </c>
      <c r="T811" s="36">
        <v>1</v>
      </c>
      <c r="U811" s="75">
        <v>110</v>
      </c>
      <c r="V811" s="44">
        <f>VLOOKUP(F811,[9]毕教同事分值收集!B:X,23,0)</f>
        <v>100</v>
      </c>
      <c r="W811" s="76">
        <v>10</v>
      </c>
      <c r="X811" s="76">
        <v>40</v>
      </c>
      <c r="Y811" s="76">
        <v>60</v>
      </c>
      <c r="Z811" s="76">
        <v>60</v>
      </c>
      <c r="AA811" s="82">
        <v>0</v>
      </c>
      <c r="AB811" s="54">
        <f>VLOOKUP(F811,[9]毕教同事分值收集!B:R,17,0)</f>
        <v>0</v>
      </c>
      <c r="AC811" s="54">
        <f>VLOOKUP(F811,[9]毕教同事分值收集!B:T,19,0)</f>
        <v>0</v>
      </c>
      <c r="AD811" s="54">
        <f>VLOOKUP(F811,[9]毕教同事分值收集!B:V,21,0)</f>
        <v>0</v>
      </c>
      <c r="AE811" s="54">
        <f>VLOOKUP(F811,[9]毕教同事分值收集!B:Q,16,0)</f>
        <v>0</v>
      </c>
      <c r="AF811" s="54">
        <f>VLOOKUP(F811,[9]毕教同事分值收集!B:P,15,0)</f>
        <v>0</v>
      </c>
      <c r="AG811" s="54">
        <f>VLOOKUP(F811,[6]毕教同事分值收集!$B:$M,12,0)</f>
        <v>-60</v>
      </c>
      <c r="AH811" s="54">
        <v>0</v>
      </c>
      <c r="AI811" s="54">
        <v>0</v>
      </c>
      <c r="AJ811" s="54">
        <v>0</v>
      </c>
      <c r="AK811" s="54">
        <v>0</v>
      </c>
      <c r="AL811" s="54">
        <v>0</v>
      </c>
      <c r="AM811" s="58">
        <f t="shared" si="81"/>
        <v>480</v>
      </c>
      <c r="AN811" s="54" t="str">
        <f>VLOOKUP(H811,'[2]最终 公布版'!$F:$AL,33,0)</f>
        <v>神经外科</v>
      </c>
      <c r="AO811" s="59">
        <f>SUMPRODUCT(($AN$4:$AN$1113=AN811)*($AM$4:$AM$1113&gt;AM811))+1</f>
        <v>28</v>
      </c>
      <c r="AP811" s="11">
        <f>COUNTIF(AN:AN,AN811)</f>
        <v>34</v>
      </c>
      <c r="AQ811" s="60">
        <f t="shared" si="77"/>
        <v>0.823529411764706</v>
      </c>
      <c r="AR811" s="11">
        <f t="shared" si="78"/>
        <v>0.75</v>
      </c>
      <c r="AS811" s="61">
        <v>1200</v>
      </c>
      <c r="AT811" s="62">
        <f>VLOOKUP(F811,[9]毕教同事分值收集!B:Y,24,0)</f>
        <v>21</v>
      </c>
      <c r="AU811" s="63">
        <f t="shared" si="79"/>
        <v>900</v>
      </c>
      <c r="AV811" s="63">
        <f t="shared" si="76"/>
        <v>900</v>
      </c>
      <c r="AW811" s="63">
        <v>0</v>
      </c>
      <c r="AX811" s="63">
        <f t="shared" si="80"/>
        <v>900</v>
      </c>
      <c r="AY811" s="65">
        <v>21</v>
      </c>
    </row>
    <row r="812" ht="36" spans="1:51">
      <c r="A812" s="4"/>
      <c r="B812" s="4"/>
      <c r="C812" s="5" t="s">
        <v>336</v>
      </c>
      <c r="D812" s="6">
        <v>808</v>
      </c>
      <c r="E812" s="106" t="s">
        <v>990</v>
      </c>
      <c r="F812" s="8" t="str">
        <f>VLOOKUP(E812,[1]需科室上报名单!$A:$B,2,0)</f>
        <v>7AO326</v>
      </c>
      <c r="G812" s="6" t="str">
        <f>VLOOKUP(F812,[3]需科室上报名单!$B:$I,8,0)</f>
        <v>规培研究生</v>
      </c>
      <c r="H812" s="8" t="str">
        <f>VLOOKUP(F812,[3]需科室上报名单!$B:$D,3,0)</f>
        <v>外科（神经外科方向）</v>
      </c>
      <c r="I812" s="8" t="str">
        <f>VLOOKUP(F812,[3]需科室上报名单!$B:$F,5,0)</f>
        <v>2022年</v>
      </c>
      <c r="J812" s="124"/>
      <c r="K812" s="6" t="s">
        <v>106</v>
      </c>
      <c r="L812" s="6">
        <v>0</v>
      </c>
      <c r="M812" s="6">
        <v>0</v>
      </c>
      <c r="N812" s="54">
        <v>0</v>
      </c>
      <c r="O812" s="6">
        <v>160</v>
      </c>
      <c r="P812" s="45">
        <v>0</v>
      </c>
      <c r="Q812" s="45">
        <v>2</v>
      </c>
      <c r="R812" s="45">
        <v>2</v>
      </c>
      <c r="S812" s="30">
        <v>0</v>
      </c>
      <c r="T812" s="30">
        <v>0</v>
      </c>
      <c r="U812" s="43">
        <v>80</v>
      </c>
      <c r="V812" s="44">
        <f>VLOOKUP(F812,[9]毕教同事分值收集!B:X,23,0)</f>
        <v>100</v>
      </c>
      <c r="W812" s="44">
        <v>10</v>
      </c>
      <c r="X812" s="44">
        <v>0</v>
      </c>
      <c r="Y812" s="44">
        <v>30</v>
      </c>
      <c r="Z812" s="44">
        <v>0</v>
      </c>
      <c r="AA812" s="53">
        <v>40</v>
      </c>
      <c r="AB812" s="54">
        <f>VLOOKUP(F812,[9]毕教同事分值收集!B:R,17,0)</f>
        <v>0</v>
      </c>
      <c r="AC812" s="54">
        <f>VLOOKUP(F812,[9]毕教同事分值收集!B:T,19,0)</f>
        <v>0</v>
      </c>
      <c r="AD812" s="54">
        <f>VLOOKUP(F812,[9]毕教同事分值收集!B:V,21,0)</f>
        <v>0</v>
      </c>
      <c r="AE812" s="54">
        <f>VLOOKUP(F812,[9]毕教同事分值收集!B:Q,16,0)</f>
        <v>0</v>
      </c>
      <c r="AF812" s="54">
        <f>VLOOKUP(F812,[9]毕教同事分值收集!B:P,15,0)</f>
        <v>0</v>
      </c>
      <c r="AG812" s="54">
        <f>VLOOKUP(F812,[6]毕教同事分值收集!$B:$M,12,0)</f>
        <v>-20</v>
      </c>
      <c r="AH812" s="54">
        <v>0</v>
      </c>
      <c r="AI812" s="54">
        <v>0</v>
      </c>
      <c r="AJ812" s="54">
        <v>0</v>
      </c>
      <c r="AK812" s="54">
        <v>0</v>
      </c>
      <c r="AL812" s="54">
        <v>0</v>
      </c>
      <c r="AM812" s="58">
        <f t="shared" si="81"/>
        <v>400</v>
      </c>
      <c r="AN812" s="54" t="str">
        <f>VLOOKUP(H812,'[2]最终 公布版'!$F:$AL,33,0)</f>
        <v>神经外科</v>
      </c>
      <c r="AO812" s="59">
        <f>SUMPRODUCT(($AN$4:$AN$1113=AN812)*($AM$4:$AM$1113&gt;AM812))+1</f>
        <v>29</v>
      </c>
      <c r="AP812" s="11">
        <f>COUNTIF(AN:AN,AN812)</f>
        <v>34</v>
      </c>
      <c r="AQ812" s="60">
        <f t="shared" si="77"/>
        <v>0.852941176470588</v>
      </c>
      <c r="AR812" s="11">
        <f t="shared" si="78"/>
        <v>0.75</v>
      </c>
      <c r="AS812" s="61">
        <v>1200</v>
      </c>
      <c r="AT812" s="62">
        <f>VLOOKUP(F812,[9]毕教同事分值收集!B:Y,24,0)</f>
        <v>21</v>
      </c>
      <c r="AU812" s="63">
        <f t="shared" si="79"/>
        <v>900</v>
      </c>
      <c r="AV812" s="63">
        <f t="shared" si="76"/>
        <v>900</v>
      </c>
      <c r="AW812" s="63">
        <v>0</v>
      </c>
      <c r="AX812" s="63">
        <f t="shared" si="80"/>
        <v>900</v>
      </c>
      <c r="AY812" s="65">
        <v>21</v>
      </c>
    </row>
    <row r="813" ht="36" spans="1:51">
      <c r="A813" s="4"/>
      <c r="B813" s="4"/>
      <c r="C813" s="5" t="s">
        <v>261</v>
      </c>
      <c r="D813" s="6">
        <v>807</v>
      </c>
      <c r="E813" s="86" t="s">
        <v>991</v>
      </c>
      <c r="F813" s="8" t="str">
        <f>VLOOKUP(E813,[1]需科室上报名单!$A:$B,2,0)</f>
        <v>7AO022</v>
      </c>
      <c r="G813" s="6" t="str">
        <f>VLOOKUP(F813,[3]需科室上报名单!$B:$I,8,0)</f>
        <v>规培研究生</v>
      </c>
      <c r="H813" s="8" t="str">
        <f>VLOOKUP(F813,[3]需科室上报名单!$B:$D,3,0)</f>
        <v>外科（神经外科方向）</v>
      </c>
      <c r="I813" s="8" t="str">
        <f>VLOOKUP(F813,[3]需科室上报名单!$B:$F,5,0)</f>
        <v>2022年</v>
      </c>
      <c r="J813" s="31"/>
      <c r="K813" s="93" t="s">
        <v>106</v>
      </c>
      <c r="L813" s="86">
        <v>0</v>
      </c>
      <c r="M813" s="86">
        <v>0</v>
      </c>
      <c r="N813" s="86">
        <v>0</v>
      </c>
      <c r="O813" s="86">
        <v>160</v>
      </c>
      <c r="P813" s="94">
        <v>0</v>
      </c>
      <c r="Q813" s="94">
        <v>3</v>
      </c>
      <c r="R813" s="94">
        <v>0</v>
      </c>
      <c r="S813" s="94">
        <v>0</v>
      </c>
      <c r="T813" s="94">
        <v>0</v>
      </c>
      <c r="U813" s="97">
        <v>60</v>
      </c>
      <c r="V813" s="44">
        <f>VLOOKUP(F813,[9]毕教同事分值收集!B:X,23,0)</f>
        <v>100</v>
      </c>
      <c r="W813" s="98">
        <v>10</v>
      </c>
      <c r="X813" s="98">
        <v>40</v>
      </c>
      <c r="Y813" s="98">
        <v>0</v>
      </c>
      <c r="Z813" s="98">
        <v>60</v>
      </c>
      <c r="AA813" s="102">
        <v>0</v>
      </c>
      <c r="AB813" s="54">
        <f>VLOOKUP(F813,[9]毕教同事分值收集!B:R,17,0)</f>
        <v>0</v>
      </c>
      <c r="AC813" s="54">
        <f>VLOOKUP(F813,[9]毕教同事分值收集!B:T,19,0)</f>
        <v>0</v>
      </c>
      <c r="AD813" s="54">
        <f>VLOOKUP(F813,[9]毕教同事分值收集!B:V,21,0)</f>
        <v>0</v>
      </c>
      <c r="AE813" s="54">
        <f>VLOOKUP(F813,[9]毕教同事分值收集!B:Q,16,0)</f>
        <v>0</v>
      </c>
      <c r="AF813" s="54">
        <f>VLOOKUP(F813,[9]毕教同事分值收集!B:P,15,0)</f>
        <v>0</v>
      </c>
      <c r="AG813" s="54">
        <f>VLOOKUP(F813,[6]毕教同事分值收集!$B:$M,12,0)</f>
        <v>-40</v>
      </c>
      <c r="AH813" s="54">
        <v>0</v>
      </c>
      <c r="AI813" s="54">
        <v>0</v>
      </c>
      <c r="AJ813" s="54">
        <v>0</v>
      </c>
      <c r="AK813" s="54">
        <v>0</v>
      </c>
      <c r="AL813" s="54">
        <v>0</v>
      </c>
      <c r="AM813" s="58">
        <f t="shared" si="81"/>
        <v>390</v>
      </c>
      <c r="AN813" s="54" t="str">
        <f>VLOOKUP(H813,'[2]最终 公布版'!$F:$AL,33,0)</f>
        <v>神经外科</v>
      </c>
      <c r="AO813" s="59">
        <f>SUMPRODUCT(($AN$4:$AN$1113=AN813)*($AM$4:$AM$1113&gt;AM813))+1</f>
        <v>30</v>
      </c>
      <c r="AP813" s="11">
        <f>COUNTIF(AN:AN,AN813)</f>
        <v>34</v>
      </c>
      <c r="AQ813" s="60">
        <f t="shared" si="77"/>
        <v>0.882352941176471</v>
      </c>
      <c r="AR813" s="11">
        <f t="shared" si="78"/>
        <v>0.75</v>
      </c>
      <c r="AS813" s="61">
        <v>1200</v>
      </c>
      <c r="AT813" s="62">
        <f>VLOOKUP(F813,[9]毕教同事分值收集!B:Y,24,0)</f>
        <v>21</v>
      </c>
      <c r="AU813" s="63">
        <f t="shared" si="79"/>
        <v>900</v>
      </c>
      <c r="AV813" s="63">
        <f t="shared" si="76"/>
        <v>900</v>
      </c>
      <c r="AW813" s="63">
        <v>0</v>
      </c>
      <c r="AX813" s="63">
        <f t="shared" si="80"/>
        <v>900</v>
      </c>
      <c r="AY813" s="65">
        <v>21</v>
      </c>
    </row>
    <row r="814" ht="36" spans="1:51">
      <c r="A814" s="4"/>
      <c r="B814" s="4"/>
      <c r="C814" s="5" t="s">
        <v>261</v>
      </c>
      <c r="D814" s="6">
        <v>809</v>
      </c>
      <c r="E814" s="86" t="s">
        <v>992</v>
      </c>
      <c r="F814" s="8" t="str">
        <f>VLOOKUP(E814,[1]需科室上报名单!$A:$B,2,0)</f>
        <v>7AO304</v>
      </c>
      <c r="G814" s="6" t="str">
        <f>VLOOKUP(F814,[3]需科室上报名单!$B:$I,8,0)</f>
        <v>规培研究生</v>
      </c>
      <c r="H814" s="8" t="str">
        <f>VLOOKUP(F814,[3]需科室上报名单!$B:$D,3,0)</f>
        <v>外科（神经外科方向）</v>
      </c>
      <c r="I814" s="8" t="str">
        <f>VLOOKUP(F814,[3]需科室上报名单!$B:$F,5,0)</f>
        <v>2022年</v>
      </c>
      <c r="J814" s="31"/>
      <c r="K814" s="93" t="s">
        <v>106</v>
      </c>
      <c r="L814" s="86">
        <v>0</v>
      </c>
      <c r="M814" s="86">
        <v>0</v>
      </c>
      <c r="N814" s="86">
        <v>0</v>
      </c>
      <c r="O814" s="86">
        <v>160</v>
      </c>
      <c r="P814" s="94">
        <v>0</v>
      </c>
      <c r="Q814" s="94">
        <v>3</v>
      </c>
      <c r="R814" s="94">
        <v>0</v>
      </c>
      <c r="S814" s="94">
        <v>0</v>
      </c>
      <c r="T814" s="94">
        <v>0</v>
      </c>
      <c r="U814" s="97">
        <v>60</v>
      </c>
      <c r="V814" s="44">
        <f>VLOOKUP(F814,[9]毕教同事分值收集!B:X,23,0)</f>
        <v>100</v>
      </c>
      <c r="W814" s="98">
        <v>10</v>
      </c>
      <c r="X814" s="98">
        <v>20</v>
      </c>
      <c r="Y814" s="98">
        <v>0</v>
      </c>
      <c r="Z814" s="98">
        <v>30</v>
      </c>
      <c r="AA814" s="102">
        <v>0</v>
      </c>
      <c r="AB814" s="54">
        <f>VLOOKUP(F814,[9]毕教同事分值收集!B:R,17,0)</f>
        <v>0</v>
      </c>
      <c r="AC814" s="54">
        <f>VLOOKUP(F814,[9]毕教同事分值收集!B:T,19,0)</f>
        <v>0</v>
      </c>
      <c r="AD814" s="54">
        <f>VLOOKUP(F814,[9]毕教同事分值收集!B:V,21,0)</f>
        <v>0</v>
      </c>
      <c r="AE814" s="54">
        <f>VLOOKUP(F814,[9]毕教同事分值收集!B:Q,16,0)</f>
        <v>0</v>
      </c>
      <c r="AF814" s="54">
        <f>VLOOKUP(F814,[9]毕教同事分值收集!B:P,15,0)</f>
        <v>0</v>
      </c>
      <c r="AG814" s="54">
        <f>VLOOKUP(F814,[6]毕教同事分值收集!$B:$M,12,0)</f>
        <v>0</v>
      </c>
      <c r="AH814" s="54">
        <v>0</v>
      </c>
      <c r="AI814" s="54">
        <v>0</v>
      </c>
      <c r="AJ814" s="54">
        <v>0</v>
      </c>
      <c r="AK814" s="54">
        <v>0</v>
      </c>
      <c r="AL814" s="54">
        <v>0</v>
      </c>
      <c r="AM814" s="58">
        <f t="shared" si="81"/>
        <v>380</v>
      </c>
      <c r="AN814" s="54" t="str">
        <f>VLOOKUP(H814,'[2]最终 公布版'!$F:$AL,33,0)</f>
        <v>神经外科</v>
      </c>
      <c r="AO814" s="59">
        <f>SUMPRODUCT(($AN$4:$AN$1113=AN814)*($AM$4:$AM$1113&gt;AM814))+1</f>
        <v>31</v>
      </c>
      <c r="AP814" s="11">
        <f>COUNTIF(AN:AN,AN814)</f>
        <v>34</v>
      </c>
      <c r="AQ814" s="60">
        <f t="shared" si="77"/>
        <v>0.911764705882353</v>
      </c>
      <c r="AR814" s="11">
        <f t="shared" si="78"/>
        <v>0.5</v>
      </c>
      <c r="AS814" s="61">
        <v>1200</v>
      </c>
      <c r="AT814" s="62">
        <f>VLOOKUP(F814,[9]毕教同事分值收集!B:Y,24,0)</f>
        <v>21</v>
      </c>
      <c r="AU814" s="63">
        <f t="shared" si="79"/>
        <v>600</v>
      </c>
      <c r="AV814" s="63">
        <f t="shared" si="76"/>
        <v>600</v>
      </c>
      <c r="AW814" s="63">
        <v>0</v>
      </c>
      <c r="AX814" s="63">
        <f t="shared" si="80"/>
        <v>600</v>
      </c>
      <c r="AY814" s="65">
        <v>21</v>
      </c>
    </row>
    <row r="815" ht="36" spans="1:51">
      <c r="A815" s="4"/>
      <c r="B815" s="4"/>
      <c r="C815" s="5" t="s">
        <v>261</v>
      </c>
      <c r="D815" s="6">
        <v>811</v>
      </c>
      <c r="E815" s="86" t="s">
        <v>993</v>
      </c>
      <c r="F815" s="8" t="str">
        <f>VLOOKUP(E815,[1]需科室上报名单!$A:$B,2,0)</f>
        <v>7AO299</v>
      </c>
      <c r="G815" s="6" t="str">
        <f>VLOOKUP(F815,[3]需科室上报名单!$B:$I,8,0)</f>
        <v>规培研究生</v>
      </c>
      <c r="H815" s="8" t="str">
        <f>VLOOKUP(F815,[3]需科室上报名单!$B:$D,3,0)</f>
        <v>外科（神经外科方向）</v>
      </c>
      <c r="I815" s="8" t="str">
        <f>VLOOKUP(F815,[3]需科室上报名单!$B:$F,5,0)</f>
        <v>2022年</v>
      </c>
      <c r="J815" s="31"/>
      <c r="K815" s="93" t="s">
        <v>106</v>
      </c>
      <c r="L815" s="86">
        <v>0</v>
      </c>
      <c r="M815" s="86">
        <v>0</v>
      </c>
      <c r="N815" s="86">
        <v>0</v>
      </c>
      <c r="O815" s="86">
        <v>160</v>
      </c>
      <c r="P815" s="94">
        <v>0</v>
      </c>
      <c r="Q815" s="94">
        <v>3</v>
      </c>
      <c r="R815" s="94">
        <v>0</v>
      </c>
      <c r="S815" s="94">
        <v>0</v>
      </c>
      <c r="T815" s="94">
        <v>0</v>
      </c>
      <c r="U815" s="97">
        <v>60</v>
      </c>
      <c r="V815" s="44">
        <f>VLOOKUP(F815,[9]毕教同事分值收集!B:X,23,0)</f>
        <v>100</v>
      </c>
      <c r="W815" s="98">
        <v>10</v>
      </c>
      <c r="X815" s="98">
        <v>0</v>
      </c>
      <c r="Y815" s="98">
        <v>0</v>
      </c>
      <c r="Z815" s="98">
        <v>0</v>
      </c>
      <c r="AA815" s="102">
        <v>0</v>
      </c>
      <c r="AB815" s="54">
        <f>VLOOKUP(F815,[9]毕教同事分值收集!B:R,17,0)</f>
        <v>0</v>
      </c>
      <c r="AC815" s="54">
        <f>VLOOKUP(F815,[9]毕教同事分值收集!B:T,19,0)</f>
        <v>0</v>
      </c>
      <c r="AD815" s="54">
        <f>VLOOKUP(F815,[9]毕教同事分值收集!B:V,21,0)</f>
        <v>0</v>
      </c>
      <c r="AE815" s="54">
        <f>VLOOKUP(F815,[9]毕教同事分值收集!B:Q,16,0)</f>
        <v>0</v>
      </c>
      <c r="AF815" s="54">
        <f>VLOOKUP(F815,[9]毕教同事分值收集!B:P,15,0)</f>
        <v>0</v>
      </c>
      <c r="AG815" s="54">
        <f>VLOOKUP(F815,[6]毕教同事分值收集!$B:$M,12,0)</f>
        <v>0</v>
      </c>
      <c r="AH815" s="54">
        <v>0</v>
      </c>
      <c r="AI815" s="54">
        <v>0</v>
      </c>
      <c r="AJ815" s="54">
        <v>0</v>
      </c>
      <c r="AK815" s="54">
        <v>0</v>
      </c>
      <c r="AL815" s="54">
        <v>0</v>
      </c>
      <c r="AM815" s="58">
        <f t="shared" si="81"/>
        <v>330</v>
      </c>
      <c r="AN815" s="54" t="str">
        <f>VLOOKUP(H815,'[2]最终 公布版'!$F:$AL,33,0)</f>
        <v>神经外科</v>
      </c>
      <c r="AO815" s="59">
        <f>SUMPRODUCT(($AN$4:$AN$1113=AN815)*($AM$4:$AM$1113&gt;AM815))+1</f>
        <v>32</v>
      </c>
      <c r="AP815" s="11">
        <f>COUNTIF(AN:AN,AN815)</f>
        <v>34</v>
      </c>
      <c r="AQ815" s="60">
        <f t="shared" si="77"/>
        <v>0.941176470588235</v>
      </c>
      <c r="AR815" s="11">
        <f t="shared" si="78"/>
        <v>0.5</v>
      </c>
      <c r="AS815" s="61">
        <v>1200</v>
      </c>
      <c r="AT815" s="62">
        <f>VLOOKUP(F815,[9]毕教同事分值收集!B:Y,24,0)</f>
        <v>21</v>
      </c>
      <c r="AU815" s="63">
        <f t="shared" si="79"/>
        <v>600</v>
      </c>
      <c r="AV815" s="63">
        <f t="shared" si="76"/>
        <v>600</v>
      </c>
      <c r="AW815" s="63">
        <v>0</v>
      </c>
      <c r="AX815" s="63">
        <f t="shared" si="80"/>
        <v>600</v>
      </c>
      <c r="AY815" s="65">
        <v>21</v>
      </c>
    </row>
    <row r="816" ht="36" spans="1:51">
      <c r="A816" s="4"/>
      <c r="B816" s="4"/>
      <c r="C816" s="5" t="s">
        <v>261</v>
      </c>
      <c r="D816" s="6">
        <v>810</v>
      </c>
      <c r="E816" s="86" t="s">
        <v>994</v>
      </c>
      <c r="F816" s="8" t="str">
        <f>VLOOKUP(E816,[1]需科室上报名单!$A:$B,2,0)</f>
        <v>7AO029</v>
      </c>
      <c r="G816" s="6" t="str">
        <f>VLOOKUP(F816,[3]需科室上报名单!$B:$I,8,0)</f>
        <v>规培研究生</v>
      </c>
      <c r="H816" s="8" t="str">
        <f>VLOOKUP(F816,[3]需科室上报名单!$B:$D,3,0)</f>
        <v>外科（神经外科方向）</v>
      </c>
      <c r="I816" s="8" t="str">
        <f>VLOOKUP(F816,[3]需科室上报名单!$B:$F,5,0)</f>
        <v>2022年</v>
      </c>
      <c r="J816" s="31"/>
      <c r="K816" s="93" t="s">
        <v>106</v>
      </c>
      <c r="L816" s="86">
        <v>0</v>
      </c>
      <c r="M816" s="86">
        <v>0</v>
      </c>
      <c r="N816" s="86">
        <v>0</v>
      </c>
      <c r="O816" s="86">
        <v>160</v>
      </c>
      <c r="P816" s="94">
        <v>0</v>
      </c>
      <c r="Q816" s="94">
        <v>3</v>
      </c>
      <c r="R816" s="94">
        <v>0</v>
      </c>
      <c r="S816" s="94">
        <v>0</v>
      </c>
      <c r="T816" s="94">
        <v>0</v>
      </c>
      <c r="U816" s="97">
        <v>60</v>
      </c>
      <c r="V816" s="44">
        <f>VLOOKUP(F816,[9]毕教同事分值收集!B:X,23,0)</f>
        <v>100</v>
      </c>
      <c r="W816" s="98">
        <v>10</v>
      </c>
      <c r="X816" s="98">
        <v>20</v>
      </c>
      <c r="Y816" s="98">
        <v>0</v>
      </c>
      <c r="Z816" s="98">
        <v>0</v>
      </c>
      <c r="AA816" s="102">
        <v>0</v>
      </c>
      <c r="AB816" s="54">
        <f>VLOOKUP(F816,[9]毕教同事分值收集!B:R,17,0)</f>
        <v>0</v>
      </c>
      <c r="AC816" s="54">
        <f>VLOOKUP(F816,[9]毕教同事分值收集!B:T,19,0)</f>
        <v>0</v>
      </c>
      <c r="AD816" s="54">
        <f>VLOOKUP(F816,[9]毕教同事分值收集!B:V,21,0)</f>
        <v>0</v>
      </c>
      <c r="AE816" s="54">
        <f>VLOOKUP(F816,[9]毕教同事分值收集!B:Q,16,0)</f>
        <v>20</v>
      </c>
      <c r="AF816" s="54">
        <f>VLOOKUP(F816,[9]毕教同事分值收集!B:P,15,0)</f>
        <v>0</v>
      </c>
      <c r="AG816" s="54">
        <f>VLOOKUP(F816,[6]毕教同事分值收集!$B:$M,12,0)</f>
        <v>-60</v>
      </c>
      <c r="AH816" s="54">
        <v>0</v>
      </c>
      <c r="AI816" s="54">
        <v>0</v>
      </c>
      <c r="AJ816" s="54">
        <v>0</v>
      </c>
      <c r="AK816" s="54">
        <v>0</v>
      </c>
      <c r="AL816" s="54">
        <v>0</v>
      </c>
      <c r="AM816" s="58">
        <f t="shared" si="81"/>
        <v>310</v>
      </c>
      <c r="AN816" s="54" t="str">
        <f>VLOOKUP(H816,'[2]最终 公布版'!$F:$AL,33,0)</f>
        <v>神经外科</v>
      </c>
      <c r="AO816" s="59">
        <f>SUMPRODUCT(($AN$4:$AN$1113=AN816)*($AM$4:$AM$1113&gt;AM816))+1</f>
        <v>33</v>
      </c>
      <c r="AP816" s="11">
        <f>COUNTIF(AN:AN,AN816)</f>
        <v>34</v>
      </c>
      <c r="AQ816" s="60">
        <f t="shared" si="77"/>
        <v>0.970588235294118</v>
      </c>
      <c r="AR816" s="11">
        <f t="shared" si="78"/>
        <v>0.5</v>
      </c>
      <c r="AS816" s="61">
        <v>1200</v>
      </c>
      <c r="AT816" s="62">
        <f>VLOOKUP(F816,[9]毕教同事分值收集!B:Y,24,0)</f>
        <v>21</v>
      </c>
      <c r="AU816" s="63">
        <f t="shared" si="79"/>
        <v>600</v>
      </c>
      <c r="AV816" s="63">
        <f t="shared" si="76"/>
        <v>600</v>
      </c>
      <c r="AW816" s="63">
        <v>0</v>
      </c>
      <c r="AX816" s="63">
        <f t="shared" si="80"/>
        <v>600</v>
      </c>
      <c r="AY816" s="65">
        <v>21</v>
      </c>
    </row>
    <row r="817" ht="36" spans="1:51">
      <c r="A817" s="4"/>
      <c r="B817" s="4"/>
      <c r="C817" s="5" t="s">
        <v>836</v>
      </c>
      <c r="D817" s="6">
        <v>812</v>
      </c>
      <c r="E817" s="19" t="s">
        <v>995</v>
      </c>
      <c r="F817" s="8" t="str">
        <f>VLOOKUP(E817,[1]需科室上报名单!$A:$B,2,0)</f>
        <v>7AO316</v>
      </c>
      <c r="G817" s="6" t="str">
        <f>VLOOKUP(F817,[3]需科室上报名单!$B:$I,8,0)</f>
        <v>规培研究生</v>
      </c>
      <c r="H817" s="8" t="str">
        <f>VLOOKUP(F817,[3]需科室上报名单!$B:$D,3,0)</f>
        <v>外科（神经外科方向）</v>
      </c>
      <c r="I817" s="8" t="str">
        <f>VLOOKUP(F817,[3]需科室上报名单!$B:$F,5,0)</f>
        <v>2022年</v>
      </c>
      <c r="J817" s="31"/>
      <c r="K817" s="6" t="s">
        <v>106</v>
      </c>
      <c r="L817" s="6">
        <v>0</v>
      </c>
      <c r="M817" s="6">
        <v>0</v>
      </c>
      <c r="N817" s="6">
        <v>0</v>
      </c>
      <c r="O817" s="6">
        <v>160</v>
      </c>
      <c r="P817" s="6">
        <v>0</v>
      </c>
      <c r="Q817" s="6">
        <v>0</v>
      </c>
      <c r="R817" s="6">
        <v>0</v>
      </c>
      <c r="S817" s="6">
        <v>0</v>
      </c>
      <c r="T817" s="6">
        <v>0</v>
      </c>
      <c r="U817" s="43">
        <v>0</v>
      </c>
      <c r="V817" s="44">
        <f>VLOOKUP(F817,[9]毕教同事分值收集!B:X,23,0)</f>
        <v>100</v>
      </c>
      <c r="W817" s="44">
        <v>0</v>
      </c>
      <c r="X817" s="44">
        <v>0</v>
      </c>
      <c r="Y817" s="44">
        <v>0</v>
      </c>
      <c r="Z817" s="44">
        <v>0</v>
      </c>
      <c r="AA817" s="53">
        <v>0</v>
      </c>
      <c r="AB817" s="54">
        <f>VLOOKUP(F817,[9]毕教同事分值收集!B:R,17,0)</f>
        <v>0</v>
      </c>
      <c r="AC817" s="54">
        <f>VLOOKUP(F817,[9]毕教同事分值收集!B:T,19,0)</f>
        <v>0</v>
      </c>
      <c r="AD817" s="54">
        <f>VLOOKUP(F817,[9]毕教同事分值收集!B:V,21,0)</f>
        <v>0</v>
      </c>
      <c r="AE817" s="54">
        <f>VLOOKUP(F817,[9]毕教同事分值收集!B:Q,16,0)</f>
        <v>0</v>
      </c>
      <c r="AF817" s="54">
        <f>VLOOKUP(F817,[9]毕教同事分值收集!B:P,15,0)</f>
        <v>0</v>
      </c>
      <c r="AG817" s="54">
        <f>VLOOKUP(F817,[6]毕教同事分值收集!$B:$M,12,0)</f>
        <v>-60</v>
      </c>
      <c r="AH817" s="54">
        <v>0</v>
      </c>
      <c r="AI817" s="54">
        <v>0</v>
      </c>
      <c r="AJ817" s="54">
        <v>0</v>
      </c>
      <c r="AK817" s="54">
        <v>0</v>
      </c>
      <c r="AL817" s="54">
        <v>0</v>
      </c>
      <c r="AM817" s="58">
        <f t="shared" si="81"/>
        <v>200</v>
      </c>
      <c r="AN817" s="54" t="str">
        <f>VLOOKUP(H817,'[2]最终 公布版'!$F:$AL,33,0)</f>
        <v>神经外科</v>
      </c>
      <c r="AO817" s="59">
        <f>SUMPRODUCT(($AN$4:$AN$1113=AN817)*($AM$4:$AM$1113&gt;AM817))+1</f>
        <v>34</v>
      </c>
      <c r="AP817" s="11">
        <f>COUNTIF(AN:AN,AN817)</f>
        <v>34</v>
      </c>
      <c r="AQ817" s="60">
        <f t="shared" si="77"/>
        <v>1</v>
      </c>
      <c r="AR817" s="11">
        <f t="shared" si="78"/>
        <v>0.5</v>
      </c>
      <c r="AS817" s="61">
        <v>1200</v>
      </c>
      <c r="AT817" s="62">
        <f>VLOOKUP(F817,[9]毕教同事分值收集!B:Y,24,0)</f>
        <v>21</v>
      </c>
      <c r="AU817" s="63">
        <f t="shared" si="79"/>
        <v>600</v>
      </c>
      <c r="AV817" s="63">
        <f t="shared" si="76"/>
        <v>600</v>
      </c>
      <c r="AW817" s="63">
        <v>0</v>
      </c>
      <c r="AX817" s="63">
        <f t="shared" si="80"/>
        <v>600</v>
      </c>
      <c r="AY817" s="65">
        <v>21</v>
      </c>
    </row>
    <row r="818" spans="1:51">
      <c r="A818" s="4"/>
      <c r="B818" s="4"/>
      <c r="C818" s="5" t="s">
        <v>133</v>
      </c>
      <c r="D818" s="6">
        <v>813</v>
      </c>
      <c r="E818" s="6" t="s">
        <v>996</v>
      </c>
      <c r="F818" s="8" t="str">
        <f>VLOOKUP(E818,[1]需科室上报名单!$A:$B,2,0)</f>
        <v>7AM353</v>
      </c>
      <c r="G818" s="6" t="str">
        <f>VLOOKUP(F818,[3]需科室上报名单!$B:$I,8,0)</f>
        <v>规培研究生</v>
      </c>
      <c r="H818" s="6" t="s">
        <v>997</v>
      </c>
      <c r="I818" s="8" t="str">
        <f>VLOOKUP(F818,[3]需科室上报名单!$B:$F,5,0)</f>
        <v>2021年</v>
      </c>
      <c r="J818" s="29"/>
      <c r="K818" s="6" t="s">
        <v>106</v>
      </c>
      <c r="L818" s="6">
        <v>0</v>
      </c>
      <c r="M818" s="6">
        <v>0</v>
      </c>
      <c r="N818" s="6">
        <v>0</v>
      </c>
      <c r="O818" s="6">
        <v>160</v>
      </c>
      <c r="P818" s="30">
        <v>0</v>
      </c>
      <c r="Q818" s="30">
        <v>5</v>
      </c>
      <c r="R818" s="30">
        <v>5</v>
      </c>
      <c r="S818" s="30">
        <v>1</v>
      </c>
      <c r="T818" s="30">
        <v>0</v>
      </c>
      <c r="U818" s="43">
        <v>225</v>
      </c>
      <c r="V818" s="44">
        <f>VLOOKUP(F818,[9]毕教同事分值收集!B:X,23,0)</f>
        <v>100</v>
      </c>
      <c r="W818" s="44">
        <v>10</v>
      </c>
      <c r="X818" s="44">
        <v>60</v>
      </c>
      <c r="Y818" s="44">
        <v>60</v>
      </c>
      <c r="Z818" s="44">
        <v>60</v>
      </c>
      <c r="AA818" s="53">
        <v>0</v>
      </c>
      <c r="AB818" s="54">
        <f>VLOOKUP(F818,[9]毕教同事分值收集!B:R,17,0)</f>
        <v>100</v>
      </c>
      <c r="AC818" s="54">
        <f>VLOOKUP(F818,[9]毕教同事分值收集!B:T,19,0)</f>
        <v>150</v>
      </c>
      <c r="AD818" s="54">
        <f>VLOOKUP(F818,[9]毕教同事分值收集!B:V,21,0)</f>
        <v>100</v>
      </c>
      <c r="AE818" s="54">
        <f>VLOOKUP(F818,[9]毕教同事分值收集!B:Q,16,0)</f>
        <v>0</v>
      </c>
      <c r="AF818" s="54">
        <f>VLOOKUP(F818,[9]毕教同事分值收集!B:P,15,0)</f>
        <v>0</v>
      </c>
      <c r="AG818" s="54">
        <f>VLOOKUP(F818,[6]毕教同事分值收集!$B:$M,12,0)</f>
        <v>0</v>
      </c>
      <c r="AH818" s="54">
        <v>0</v>
      </c>
      <c r="AI818" s="54">
        <v>0</v>
      </c>
      <c r="AJ818" s="54">
        <v>0</v>
      </c>
      <c r="AK818" s="54">
        <v>0</v>
      </c>
      <c r="AL818" s="54">
        <v>0</v>
      </c>
      <c r="AM818" s="58">
        <f t="shared" si="81"/>
        <v>1025</v>
      </c>
      <c r="AN818" s="54" t="str">
        <f>VLOOKUP(H818,'[2]最终 公布版'!$F:$AL,33,0)</f>
        <v>外科</v>
      </c>
      <c r="AO818" s="59">
        <f>SUMPRODUCT(($AN$4:$AN$1113=AN818)*($AM$4:$AM$1113&gt;AM818))+1</f>
        <v>1</v>
      </c>
      <c r="AP818" s="11">
        <f>COUNTIF(AN:AN,AN818)</f>
        <v>181</v>
      </c>
      <c r="AQ818" s="60">
        <f t="shared" si="77"/>
        <v>0.00552486187845304</v>
      </c>
      <c r="AR818" s="11">
        <f t="shared" si="78"/>
        <v>1.5</v>
      </c>
      <c r="AS818" s="61">
        <v>1200</v>
      </c>
      <c r="AT818" s="62">
        <f>VLOOKUP(F818,[9]毕教同事分值收集!B:Y,24,0)</f>
        <v>21</v>
      </c>
      <c r="AU818" s="63">
        <f t="shared" si="79"/>
        <v>1800</v>
      </c>
      <c r="AV818" s="63">
        <f t="shared" si="76"/>
        <v>1800</v>
      </c>
      <c r="AW818" s="63">
        <v>0</v>
      </c>
      <c r="AX818" s="63">
        <f t="shared" si="80"/>
        <v>1800</v>
      </c>
      <c r="AY818" s="65">
        <v>21</v>
      </c>
    </row>
    <row r="819" spans="1:51">
      <c r="A819" s="4"/>
      <c r="B819" s="4"/>
      <c r="C819" s="5" t="s">
        <v>133</v>
      </c>
      <c r="D819" s="6">
        <v>816</v>
      </c>
      <c r="E819" s="6" t="s">
        <v>998</v>
      </c>
      <c r="F819" s="8" t="str">
        <f>VLOOKUP(E819,[1]需科室上报名单!$A:$B,2,0)</f>
        <v>7AM378</v>
      </c>
      <c r="G819" s="6" t="str">
        <f>VLOOKUP(F819,[3]需科室上报名单!$B:$I,8,0)</f>
        <v>规培研究生</v>
      </c>
      <c r="H819" s="6" t="s">
        <v>997</v>
      </c>
      <c r="I819" s="8" t="str">
        <f>VLOOKUP(F819,[3]需科室上报名单!$B:$F,5,0)</f>
        <v>2021年</v>
      </c>
      <c r="J819" s="29"/>
      <c r="K819" s="6" t="s">
        <v>106</v>
      </c>
      <c r="L819" s="6">
        <v>0</v>
      </c>
      <c r="M819" s="6">
        <v>0</v>
      </c>
      <c r="N819" s="6">
        <v>0</v>
      </c>
      <c r="O819" s="6">
        <v>120</v>
      </c>
      <c r="P819" s="30">
        <v>0</v>
      </c>
      <c r="Q819" s="30">
        <v>3</v>
      </c>
      <c r="R819" s="30">
        <v>7</v>
      </c>
      <c r="S819" s="30">
        <v>0</v>
      </c>
      <c r="T819" s="30">
        <v>0</v>
      </c>
      <c r="U819" s="43">
        <v>200</v>
      </c>
      <c r="V819" s="44">
        <f>VLOOKUP(F819,[9]毕教同事分值收集!B:X,23,0)</f>
        <v>100</v>
      </c>
      <c r="W819" s="44">
        <v>10</v>
      </c>
      <c r="X819" s="44">
        <v>80</v>
      </c>
      <c r="Y819" s="44">
        <v>30</v>
      </c>
      <c r="Z819" s="44">
        <v>60</v>
      </c>
      <c r="AA819" s="53">
        <v>20</v>
      </c>
      <c r="AB819" s="54">
        <f>VLOOKUP(F819,[9]毕教同事分值收集!B:R,17,0)</f>
        <v>100</v>
      </c>
      <c r="AC819" s="54">
        <f>VLOOKUP(F819,[9]毕教同事分值收集!B:T,19,0)</f>
        <v>150</v>
      </c>
      <c r="AD819" s="54">
        <f>VLOOKUP(F819,[9]毕教同事分值收集!B:V,21,0)</f>
        <v>100</v>
      </c>
      <c r="AE819" s="54">
        <f>VLOOKUP(F819,[9]毕教同事分值收集!B:Q,16,0)</f>
        <v>0</v>
      </c>
      <c r="AF819" s="54">
        <f>VLOOKUP(F819,[9]毕教同事分值收集!B:P,15,0)</f>
        <v>0</v>
      </c>
      <c r="AG819" s="54">
        <f>VLOOKUP(F819,[6]毕教同事分值收集!$B:$M,12,0)</f>
        <v>0</v>
      </c>
      <c r="AH819" s="54">
        <v>0</v>
      </c>
      <c r="AI819" s="54">
        <v>0</v>
      </c>
      <c r="AJ819" s="54">
        <v>0</v>
      </c>
      <c r="AK819" s="54">
        <v>0</v>
      </c>
      <c r="AL819" s="54">
        <v>0</v>
      </c>
      <c r="AM819" s="58">
        <f t="shared" si="81"/>
        <v>970</v>
      </c>
      <c r="AN819" s="54" t="str">
        <f>VLOOKUP(H819,'[2]最终 公布版'!$F:$AL,33,0)</f>
        <v>外科</v>
      </c>
      <c r="AO819" s="59">
        <f>SUMPRODUCT(($AN$4:$AN$1113=AN819)*($AM$4:$AM$1113&gt;AM819))+1</f>
        <v>2</v>
      </c>
      <c r="AP819" s="11">
        <f>COUNTIF(AN:AN,AN819)</f>
        <v>181</v>
      </c>
      <c r="AQ819" s="60">
        <f t="shared" si="77"/>
        <v>0.0110497237569061</v>
      </c>
      <c r="AR819" s="11">
        <f t="shared" si="78"/>
        <v>1.5</v>
      </c>
      <c r="AS819" s="61">
        <v>1200</v>
      </c>
      <c r="AT819" s="62">
        <f>VLOOKUP(F819,[9]毕教同事分值收集!B:Y,24,0)</f>
        <v>21</v>
      </c>
      <c r="AU819" s="63">
        <f t="shared" si="79"/>
        <v>1800</v>
      </c>
      <c r="AV819" s="63">
        <f t="shared" si="76"/>
        <v>1800</v>
      </c>
      <c r="AW819" s="63">
        <v>0</v>
      </c>
      <c r="AX819" s="63">
        <f t="shared" si="80"/>
        <v>1800</v>
      </c>
      <c r="AY819" s="65">
        <v>21</v>
      </c>
    </row>
    <row r="820" spans="1:51">
      <c r="A820" s="4"/>
      <c r="B820" s="4"/>
      <c r="C820" s="5" t="s">
        <v>133</v>
      </c>
      <c r="D820" s="6">
        <v>815</v>
      </c>
      <c r="E820" s="6" t="s">
        <v>999</v>
      </c>
      <c r="F820" s="8" t="str">
        <f>VLOOKUP(E820,[1]需科室上报名单!$A:$B,2,0)</f>
        <v>7AK021</v>
      </c>
      <c r="G820" s="6" t="str">
        <f>VLOOKUP(F820,[3]需科室上报名单!$B:$I,8,0)</f>
        <v>规培研究生</v>
      </c>
      <c r="H820" s="6" t="s">
        <v>997</v>
      </c>
      <c r="I820" s="8" t="str">
        <f>VLOOKUP(F820,[3]需科室上报名单!$B:$F,5,0)</f>
        <v>2020年</v>
      </c>
      <c r="J820" s="29"/>
      <c r="K820" s="6" t="s">
        <v>106</v>
      </c>
      <c r="L820" s="6">
        <v>0</v>
      </c>
      <c r="M820" s="6">
        <v>0</v>
      </c>
      <c r="N820" s="6">
        <v>0</v>
      </c>
      <c r="O820" s="6">
        <v>160</v>
      </c>
      <c r="P820" s="30">
        <v>0</v>
      </c>
      <c r="Q820" s="30">
        <v>5</v>
      </c>
      <c r="R820" s="30">
        <v>6</v>
      </c>
      <c r="S820" s="30">
        <v>1</v>
      </c>
      <c r="T820" s="30">
        <v>0</v>
      </c>
      <c r="U820" s="43">
        <v>245</v>
      </c>
      <c r="V820" s="44">
        <f>VLOOKUP(F820,[9]毕教同事分值收集!B:X,23,0)</f>
        <v>100</v>
      </c>
      <c r="W820" s="44">
        <v>10</v>
      </c>
      <c r="X820" s="44">
        <v>60</v>
      </c>
      <c r="Y820" s="44">
        <v>30</v>
      </c>
      <c r="Z820" s="44">
        <v>30</v>
      </c>
      <c r="AA820" s="53">
        <v>0</v>
      </c>
      <c r="AB820" s="54">
        <f>VLOOKUP(F820,[9]毕教同事分值收集!B:R,17,0)</f>
        <v>100</v>
      </c>
      <c r="AC820" s="54">
        <f>VLOOKUP(F820,[9]毕教同事分值收集!B:T,19,0)</f>
        <v>150</v>
      </c>
      <c r="AD820" s="54">
        <f>VLOOKUP(F820,[9]毕教同事分值收集!B:V,21,0)</f>
        <v>100</v>
      </c>
      <c r="AE820" s="54">
        <f>VLOOKUP(F820,[9]毕教同事分值收集!B:Q,16,0)</f>
        <v>0</v>
      </c>
      <c r="AF820" s="54">
        <f>VLOOKUP(F820,[9]毕教同事分值收集!B:P,15,0)</f>
        <v>0</v>
      </c>
      <c r="AG820" s="54">
        <f>VLOOKUP(F820,[6]毕教同事分值收集!$B:$M,12,0)</f>
        <v>-20</v>
      </c>
      <c r="AH820" s="54">
        <v>0</v>
      </c>
      <c r="AI820" s="54">
        <v>0</v>
      </c>
      <c r="AJ820" s="54">
        <v>0</v>
      </c>
      <c r="AK820" s="54">
        <v>0</v>
      </c>
      <c r="AL820" s="54">
        <v>0</v>
      </c>
      <c r="AM820" s="58">
        <f t="shared" si="81"/>
        <v>965</v>
      </c>
      <c r="AN820" s="54" t="str">
        <f>VLOOKUP(H820,'[2]最终 公布版'!$F:$AL,33,0)</f>
        <v>外科</v>
      </c>
      <c r="AO820" s="59">
        <f>SUMPRODUCT(($AN$4:$AN$1113=AN820)*($AM$4:$AM$1113&gt;AM820))+1</f>
        <v>3</v>
      </c>
      <c r="AP820" s="11">
        <f>COUNTIF(AN:AN,AN820)</f>
        <v>181</v>
      </c>
      <c r="AQ820" s="60">
        <f t="shared" si="77"/>
        <v>0.0165745856353591</v>
      </c>
      <c r="AR820" s="11">
        <f t="shared" si="78"/>
        <v>1.5</v>
      </c>
      <c r="AS820" s="61">
        <v>1200</v>
      </c>
      <c r="AT820" s="62">
        <f>VLOOKUP(F820,[9]毕教同事分值收集!B:Y,24,0)</f>
        <v>21</v>
      </c>
      <c r="AU820" s="63">
        <f t="shared" si="79"/>
        <v>1800</v>
      </c>
      <c r="AV820" s="63">
        <f t="shared" si="76"/>
        <v>1800</v>
      </c>
      <c r="AW820" s="63">
        <v>0</v>
      </c>
      <c r="AX820" s="63">
        <f t="shared" si="80"/>
        <v>1800</v>
      </c>
      <c r="AY820" s="65">
        <v>21</v>
      </c>
    </row>
    <row r="821" spans="1:51">
      <c r="A821" s="4"/>
      <c r="B821" s="4"/>
      <c r="C821" s="5" t="s">
        <v>133</v>
      </c>
      <c r="D821" s="6">
        <v>817</v>
      </c>
      <c r="E821" s="6" t="s">
        <v>1000</v>
      </c>
      <c r="F821" s="8" t="str">
        <f>VLOOKUP(E821,[1]需科室上报名单!$A:$B,2,0)</f>
        <v>7AM393</v>
      </c>
      <c r="G821" s="6" t="str">
        <f>VLOOKUP(F821,[3]需科室上报名单!$B:$I,8,0)</f>
        <v>规培研究生</v>
      </c>
      <c r="H821" s="8" t="s">
        <v>997</v>
      </c>
      <c r="I821" s="8" t="str">
        <f>VLOOKUP(F821,[3]需科室上报名单!$B:$F,5,0)</f>
        <v>2021年</v>
      </c>
      <c r="J821" s="29"/>
      <c r="K821" s="6" t="s">
        <v>106</v>
      </c>
      <c r="L821" s="6">
        <v>0</v>
      </c>
      <c r="M821" s="6">
        <v>0</v>
      </c>
      <c r="N821" s="6">
        <v>0</v>
      </c>
      <c r="O821" s="6">
        <v>160</v>
      </c>
      <c r="P821" s="30">
        <v>0</v>
      </c>
      <c r="Q821" s="30">
        <v>3</v>
      </c>
      <c r="R821" s="30">
        <v>8</v>
      </c>
      <c r="S821" s="30">
        <v>0</v>
      </c>
      <c r="T821" s="30">
        <v>0</v>
      </c>
      <c r="U821" s="43">
        <v>220</v>
      </c>
      <c r="V821" s="44">
        <f>VLOOKUP(F821,[9]毕教同事分值收集!B:X,23,0)</f>
        <v>100</v>
      </c>
      <c r="W821" s="44">
        <v>10</v>
      </c>
      <c r="X821" s="44">
        <v>60</v>
      </c>
      <c r="Y821" s="44">
        <v>0</v>
      </c>
      <c r="Z821" s="44">
        <v>30</v>
      </c>
      <c r="AA821" s="53">
        <v>40</v>
      </c>
      <c r="AB821" s="54">
        <f>VLOOKUP(F821,[9]毕教同事分值收集!B:R,17,0)</f>
        <v>100</v>
      </c>
      <c r="AC821" s="54">
        <f>VLOOKUP(F821,[9]毕教同事分值收集!B:T,19,0)</f>
        <v>150</v>
      </c>
      <c r="AD821" s="54">
        <f>VLOOKUP(F821,[9]毕教同事分值收集!B:V,21,0)</f>
        <v>100</v>
      </c>
      <c r="AE821" s="54">
        <f>VLOOKUP(F821,[9]毕教同事分值收集!B:Q,16,0)</f>
        <v>0</v>
      </c>
      <c r="AF821" s="54">
        <f>VLOOKUP(F821,[9]毕教同事分值收集!B:P,15,0)</f>
        <v>0</v>
      </c>
      <c r="AG821" s="54">
        <f>VLOOKUP(F821,[6]毕教同事分值收集!$B:$M,12,0)</f>
        <v>-20</v>
      </c>
      <c r="AH821" s="54">
        <v>0</v>
      </c>
      <c r="AI821" s="54">
        <v>0</v>
      </c>
      <c r="AJ821" s="54">
        <v>0</v>
      </c>
      <c r="AK821" s="54">
        <v>0</v>
      </c>
      <c r="AL821" s="54">
        <v>0</v>
      </c>
      <c r="AM821" s="58">
        <f t="shared" si="81"/>
        <v>950</v>
      </c>
      <c r="AN821" s="54" t="str">
        <f>VLOOKUP(H821,'[2]最终 公布版'!$F:$AL,33,0)</f>
        <v>外科</v>
      </c>
      <c r="AO821" s="59">
        <f>SUMPRODUCT(($AN$4:$AN$1113=AN821)*($AM$4:$AM$1113&gt;AM821))+1</f>
        <v>4</v>
      </c>
      <c r="AP821" s="11">
        <f>COUNTIF(AN:AN,AN821)</f>
        <v>181</v>
      </c>
      <c r="AQ821" s="60">
        <f t="shared" si="77"/>
        <v>0.0220994475138122</v>
      </c>
      <c r="AR821" s="11">
        <f t="shared" si="78"/>
        <v>1.5</v>
      </c>
      <c r="AS821" s="61">
        <v>1200</v>
      </c>
      <c r="AT821" s="62">
        <f>VLOOKUP(F821,[9]毕教同事分值收集!B:Y,24,0)</f>
        <v>21</v>
      </c>
      <c r="AU821" s="63">
        <f t="shared" si="79"/>
        <v>1800</v>
      </c>
      <c r="AV821" s="63">
        <f t="shared" si="76"/>
        <v>1800</v>
      </c>
      <c r="AW821" s="63">
        <v>0</v>
      </c>
      <c r="AX821" s="63">
        <f t="shared" si="80"/>
        <v>1800</v>
      </c>
      <c r="AY821" s="65">
        <v>21</v>
      </c>
    </row>
    <row r="822" spans="1:51">
      <c r="A822" s="4"/>
      <c r="B822" s="4"/>
      <c r="C822" s="5" t="s">
        <v>271</v>
      </c>
      <c r="D822" s="6">
        <v>814</v>
      </c>
      <c r="E822" s="8" t="s">
        <v>1001</v>
      </c>
      <c r="F822" s="8" t="str">
        <f>VLOOKUP(E822,[1]需科室上报名单!$A:$B,2,0)</f>
        <v>7AM269</v>
      </c>
      <c r="G822" s="6" t="str">
        <f>VLOOKUP(F822,[3]需科室上报名单!$B:$I,8,0)</f>
        <v>规培研究生</v>
      </c>
      <c r="H822" s="8" t="s">
        <v>997</v>
      </c>
      <c r="I822" s="8" t="str">
        <f>VLOOKUP(F822,[3]需科室上报名单!$B:$F,5,0)</f>
        <v>2021年</v>
      </c>
      <c r="J822" s="29"/>
      <c r="K822" s="6" t="s">
        <v>106</v>
      </c>
      <c r="L822" s="6">
        <v>0</v>
      </c>
      <c r="M822" s="6">
        <v>0</v>
      </c>
      <c r="N822" s="6">
        <v>0</v>
      </c>
      <c r="O822" s="6">
        <v>160</v>
      </c>
      <c r="P822" s="30">
        <v>0</v>
      </c>
      <c r="Q822" s="30">
        <v>4</v>
      </c>
      <c r="R822" s="30">
        <v>7</v>
      </c>
      <c r="S822" s="30">
        <v>0</v>
      </c>
      <c r="T822" s="30">
        <v>0</v>
      </c>
      <c r="U822" s="43">
        <v>220</v>
      </c>
      <c r="V822" s="44">
        <f>VLOOKUP(F822,[9]毕教同事分值收集!B:X,23,0)</f>
        <v>100</v>
      </c>
      <c r="W822" s="44">
        <v>10</v>
      </c>
      <c r="X822" s="44">
        <v>40</v>
      </c>
      <c r="Y822" s="44">
        <v>60</v>
      </c>
      <c r="Z822" s="44">
        <v>60</v>
      </c>
      <c r="AA822" s="53">
        <v>0</v>
      </c>
      <c r="AB822" s="54">
        <f>VLOOKUP(F822,[9]毕教同事分值收集!B:R,17,0)</f>
        <v>100</v>
      </c>
      <c r="AC822" s="54">
        <f>VLOOKUP(F822,[9]毕教同事分值收集!B:T,19,0)</f>
        <v>150</v>
      </c>
      <c r="AD822" s="54">
        <f>VLOOKUP(F822,[9]毕教同事分值收集!B:V,21,0)</f>
        <v>100</v>
      </c>
      <c r="AE822" s="54">
        <f>VLOOKUP(F822,[9]毕教同事分值收集!B:Q,16,0)</f>
        <v>0</v>
      </c>
      <c r="AF822" s="54">
        <f>VLOOKUP(F822,[9]毕教同事分值收集!B:P,15,0)</f>
        <v>0</v>
      </c>
      <c r="AG822" s="54">
        <f>VLOOKUP(F822,[6]毕教同事分值收集!$B:$M,12,0)</f>
        <v>-60</v>
      </c>
      <c r="AH822" s="54">
        <v>0</v>
      </c>
      <c r="AI822" s="54">
        <v>0</v>
      </c>
      <c r="AJ822" s="54">
        <v>0</v>
      </c>
      <c r="AK822" s="54">
        <v>0</v>
      </c>
      <c r="AL822" s="54">
        <v>0</v>
      </c>
      <c r="AM822" s="58">
        <f t="shared" si="81"/>
        <v>940</v>
      </c>
      <c r="AN822" s="54" t="str">
        <f>VLOOKUP(H822,'[2]最终 公布版'!$F:$AL,33,0)</f>
        <v>外科</v>
      </c>
      <c r="AO822" s="59">
        <f>SUMPRODUCT(($AN$4:$AN$1113=AN822)*($AM$4:$AM$1113&gt;AM822))+1</f>
        <v>5</v>
      </c>
      <c r="AP822" s="11">
        <f>COUNTIF(AN:AN,AN822)</f>
        <v>181</v>
      </c>
      <c r="AQ822" s="60">
        <f t="shared" si="77"/>
        <v>0.0276243093922652</v>
      </c>
      <c r="AR822" s="11">
        <f t="shared" si="78"/>
        <v>1.5</v>
      </c>
      <c r="AS822" s="61">
        <v>1200</v>
      </c>
      <c r="AT822" s="62">
        <f>VLOOKUP(F822,[9]毕教同事分值收集!B:Y,24,0)</f>
        <v>21</v>
      </c>
      <c r="AU822" s="63">
        <f t="shared" si="79"/>
        <v>1800</v>
      </c>
      <c r="AV822" s="63">
        <f t="shared" si="76"/>
        <v>1800</v>
      </c>
      <c r="AW822" s="63">
        <v>0</v>
      </c>
      <c r="AX822" s="63">
        <f t="shared" si="80"/>
        <v>1800</v>
      </c>
      <c r="AY822" s="65">
        <v>21</v>
      </c>
    </row>
    <row r="823" spans="1:51">
      <c r="A823" s="4"/>
      <c r="B823" s="4"/>
      <c r="C823" s="5" t="s">
        <v>1002</v>
      </c>
      <c r="D823" s="6">
        <v>819</v>
      </c>
      <c r="E823" s="101" t="s">
        <v>1003</v>
      </c>
      <c r="F823" s="8" t="str">
        <f>VLOOKUP(E823,[1]需科室上报名单!$A:$B,2,0)</f>
        <v>7AM254</v>
      </c>
      <c r="G823" s="6" t="str">
        <f>VLOOKUP(F823,[3]需科室上报名单!$B:$I,8,0)</f>
        <v>规培研究生</v>
      </c>
      <c r="H823" s="8" t="str">
        <f>VLOOKUP(F823,[3]需科室上报名单!$B:$D,3,0)</f>
        <v>外科</v>
      </c>
      <c r="I823" s="8" t="str">
        <f>VLOOKUP(F823,[3]需科室上报名单!$B:$F,5,0)</f>
        <v>2021年</v>
      </c>
      <c r="J823" s="31"/>
      <c r="K823" s="6" t="s">
        <v>106</v>
      </c>
      <c r="L823" s="6">
        <v>0</v>
      </c>
      <c r="M823" s="6">
        <v>0</v>
      </c>
      <c r="N823" s="36">
        <v>0</v>
      </c>
      <c r="O823" s="54">
        <v>160</v>
      </c>
      <c r="P823" s="91" t="s">
        <v>1004</v>
      </c>
      <c r="Q823" s="91" t="s">
        <v>1004</v>
      </c>
      <c r="R823" s="91" t="s">
        <v>1004</v>
      </c>
      <c r="S823" s="91" t="s">
        <v>1004</v>
      </c>
      <c r="T823" s="91" t="s">
        <v>1004</v>
      </c>
      <c r="U823" s="75">
        <v>100</v>
      </c>
      <c r="V823" s="44">
        <f>VLOOKUP(F823,[9]毕教同事分值收集!B:X,23,0)</f>
        <v>100</v>
      </c>
      <c r="W823" s="44">
        <v>10</v>
      </c>
      <c r="X823" s="49">
        <v>40</v>
      </c>
      <c r="Y823" s="49">
        <v>60</v>
      </c>
      <c r="Z823" s="99">
        <v>60</v>
      </c>
      <c r="AA823" s="99">
        <v>20</v>
      </c>
      <c r="AB823" s="54">
        <f>VLOOKUP(F823,[9]毕教同事分值收集!B:R,17,0)</f>
        <v>100</v>
      </c>
      <c r="AC823" s="54">
        <f>VLOOKUP(F823,[9]毕教同事分值收集!B:T,19,0)</f>
        <v>150</v>
      </c>
      <c r="AD823" s="54">
        <f>VLOOKUP(F823,[9]毕教同事分值收集!B:V,21,0)</f>
        <v>100</v>
      </c>
      <c r="AE823" s="54">
        <f>VLOOKUP(F823,[9]毕教同事分值收集!B:Q,16,0)</f>
        <v>20</v>
      </c>
      <c r="AF823" s="54">
        <f>VLOOKUP(F823,[9]毕教同事分值收集!B:P,15,0)</f>
        <v>40</v>
      </c>
      <c r="AG823" s="54">
        <f>VLOOKUP(F823,[6]毕教同事分值收集!$B:$M,12,0)</f>
        <v>-20</v>
      </c>
      <c r="AH823" s="54">
        <v>0</v>
      </c>
      <c r="AI823" s="54">
        <v>0</v>
      </c>
      <c r="AJ823" s="54">
        <v>0</v>
      </c>
      <c r="AK823" s="54">
        <v>0</v>
      </c>
      <c r="AL823" s="54">
        <v>0</v>
      </c>
      <c r="AM823" s="58">
        <f t="shared" si="81"/>
        <v>940</v>
      </c>
      <c r="AN823" s="54" t="str">
        <f>VLOOKUP(H823,'[2]最终 公布版'!$F:$AL,33,0)</f>
        <v>外科</v>
      </c>
      <c r="AO823" s="59">
        <f>SUMPRODUCT(($AN$4:$AN$1113=AN823)*($AM$4:$AM$1113&gt;AM823))+1</f>
        <v>5</v>
      </c>
      <c r="AP823" s="11">
        <f>COUNTIF(AN:AN,AN823)</f>
        <v>181</v>
      </c>
      <c r="AQ823" s="60">
        <f t="shared" si="77"/>
        <v>0.0276243093922652</v>
      </c>
      <c r="AR823" s="11">
        <f t="shared" si="78"/>
        <v>1.5</v>
      </c>
      <c r="AS823" s="61">
        <v>1200</v>
      </c>
      <c r="AT823" s="62">
        <f>VLOOKUP(F823,[9]毕教同事分值收集!B:Y,24,0)</f>
        <v>21</v>
      </c>
      <c r="AU823" s="63">
        <f t="shared" si="79"/>
        <v>1800</v>
      </c>
      <c r="AV823" s="63">
        <f t="shared" si="76"/>
        <v>1800</v>
      </c>
      <c r="AW823" s="63">
        <v>0</v>
      </c>
      <c r="AX823" s="63">
        <f t="shared" si="80"/>
        <v>1800</v>
      </c>
      <c r="AY823" s="65">
        <v>21</v>
      </c>
    </row>
    <row r="824" spans="1:51">
      <c r="A824" s="4"/>
      <c r="B824" s="4"/>
      <c r="C824" s="5" t="s">
        <v>133</v>
      </c>
      <c r="D824" s="6">
        <v>821</v>
      </c>
      <c r="E824" s="6" t="s">
        <v>1005</v>
      </c>
      <c r="F824" s="8" t="str">
        <f>VLOOKUP(E824,[1]需科室上报名单!$A:$B,2,0)</f>
        <v>7AK275</v>
      </c>
      <c r="G824" s="6" t="str">
        <f>VLOOKUP(F824,[3]需科室上报名单!$B:$I,8,0)</f>
        <v>规培研究生</v>
      </c>
      <c r="H824" s="6" t="s">
        <v>997</v>
      </c>
      <c r="I824" s="8" t="str">
        <f>VLOOKUP(F824,[3]需科室上报名单!$B:$F,5,0)</f>
        <v>2020年</v>
      </c>
      <c r="J824" s="29"/>
      <c r="K824" s="6" t="s">
        <v>106</v>
      </c>
      <c r="L824" s="6">
        <v>0</v>
      </c>
      <c r="M824" s="6">
        <v>0</v>
      </c>
      <c r="N824" s="6">
        <v>0</v>
      </c>
      <c r="O824" s="6">
        <v>120</v>
      </c>
      <c r="P824" s="30">
        <v>0</v>
      </c>
      <c r="Q824" s="30">
        <v>3</v>
      </c>
      <c r="R824" s="30">
        <v>7</v>
      </c>
      <c r="S824" s="30">
        <v>0</v>
      </c>
      <c r="T824" s="30">
        <v>0</v>
      </c>
      <c r="U824" s="43">
        <v>200</v>
      </c>
      <c r="V824" s="44">
        <f>VLOOKUP(F824,[9]毕教同事分值收集!B:X,23,0)</f>
        <v>100</v>
      </c>
      <c r="W824" s="44">
        <v>10</v>
      </c>
      <c r="X824" s="44">
        <v>80</v>
      </c>
      <c r="Y824" s="44">
        <v>30</v>
      </c>
      <c r="Z824" s="44">
        <v>30</v>
      </c>
      <c r="AA824" s="53">
        <v>40</v>
      </c>
      <c r="AB824" s="54">
        <f>VLOOKUP(F824,[9]毕教同事分值收集!B:R,17,0)</f>
        <v>100</v>
      </c>
      <c r="AC824" s="54">
        <f>VLOOKUP(F824,[9]毕教同事分值收集!B:T,19,0)</f>
        <v>150</v>
      </c>
      <c r="AD824" s="54">
        <f>VLOOKUP(F824,[9]毕教同事分值收集!B:V,21,0)</f>
        <v>100</v>
      </c>
      <c r="AE824" s="54">
        <f>VLOOKUP(F824,[9]毕教同事分值收集!B:Q,16,0)</f>
        <v>0</v>
      </c>
      <c r="AF824" s="54">
        <f>VLOOKUP(F824,[9]毕教同事分值收集!B:P,15,0)</f>
        <v>0</v>
      </c>
      <c r="AG824" s="54">
        <f>VLOOKUP(F824,[6]毕教同事分值收集!$B:$M,12,0)</f>
        <v>-20</v>
      </c>
      <c r="AH824" s="54">
        <v>0</v>
      </c>
      <c r="AI824" s="54">
        <v>0</v>
      </c>
      <c r="AJ824" s="54">
        <v>0</v>
      </c>
      <c r="AK824" s="54">
        <v>0</v>
      </c>
      <c r="AL824" s="54">
        <v>0</v>
      </c>
      <c r="AM824" s="58">
        <f t="shared" si="81"/>
        <v>940</v>
      </c>
      <c r="AN824" s="54" t="str">
        <f>VLOOKUP(H824,'[2]最终 公布版'!$F:$AL,33,0)</f>
        <v>外科</v>
      </c>
      <c r="AO824" s="59">
        <f>SUMPRODUCT(($AN$4:$AN$1113=AN824)*($AM$4:$AM$1113&gt;AM824))+1</f>
        <v>5</v>
      </c>
      <c r="AP824" s="11">
        <f>COUNTIF(AN:AN,AN824)</f>
        <v>181</v>
      </c>
      <c r="AQ824" s="60">
        <f t="shared" si="77"/>
        <v>0.0276243093922652</v>
      </c>
      <c r="AR824" s="11">
        <f t="shared" si="78"/>
        <v>1.5</v>
      </c>
      <c r="AS824" s="61">
        <v>1200</v>
      </c>
      <c r="AT824" s="62">
        <f>VLOOKUP(F824,[9]毕教同事分值收集!B:Y,24,0)</f>
        <v>21</v>
      </c>
      <c r="AU824" s="63">
        <f t="shared" si="79"/>
        <v>1800</v>
      </c>
      <c r="AV824" s="63">
        <f t="shared" ref="AV824:AV887" si="82">ROUND(AU824,0)</f>
        <v>1800</v>
      </c>
      <c r="AW824" s="63">
        <v>0</v>
      </c>
      <c r="AX824" s="63">
        <f t="shared" si="80"/>
        <v>1800</v>
      </c>
      <c r="AY824" s="65">
        <v>21</v>
      </c>
    </row>
    <row r="825" spans="1:51">
      <c r="A825" s="4"/>
      <c r="B825" s="4"/>
      <c r="C825" s="5" t="s">
        <v>1006</v>
      </c>
      <c r="D825" s="6">
        <v>823</v>
      </c>
      <c r="E825" s="86" t="s">
        <v>1007</v>
      </c>
      <c r="F825" s="8" t="str">
        <f>VLOOKUP(E825,[1]需科室上报名单!$A:$B,2,0)</f>
        <v>7AM359</v>
      </c>
      <c r="G825" s="6" t="str">
        <f>VLOOKUP(F825,[3]需科室上报名单!$B:$I,8,0)</f>
        <v>规培研究生</v>
      </c>
      <c r="H825" s="8" t="s">
        <v>997</v>
      </c>
      <c r="I825" s="8" t="str">
        <f>VLOOKUP(F825,[3]需科室上报名单!$B:$F,5,0)</f>
        <v>2021年</v>
      </c>
      <c r="J825" s="146"/>
      <c r="K825" s="93" t="s">
        <v>106</v>
      </c>
      <c r="L825" s="147">
        <v>0</v>
      </c>
      <c r="M825" s="147">
        <v>0</v>
      </c>
      <c r="N825" s="36">
        <v>0</v>
      </c>
      <c r="O825" s="86">
        <v>160</v>
      </c>
      <c r="P825" s="95">
        <v>0</v>
      </c>
      <c r="Q825" s="94">
        <v>6</v>
      </c>
      <c r="R825" s="94">
        <v>2</v>
      </c>
      <c r="S825" s="95">
        <v>0</v>
      </c>
      <c r="T825" s="95">
        <v>0</v>
      </c>
      <c r="U825" s="97">
        <v>160</v>
      </c>
      <c r="V825" s="44">
        <f>VLOOKUP(F825,[9]毕教同事分值收集!B:X,23,0)</f>
        <v>100</v>
      </c>
      <c r="W825" s="98">
        <v>10</v>
      </c>
      <c r="X825" s="98">
        <v>40</v>
      </c>
      <c r="Y825" s="98">
        <v>60</v>
      </c>
      <c r="Z825" s="98">
        <v>60</v>
      </c>
      <c r="AA825" s="53">
        <v>0</v>
      </c>
      <c r="AB825" s="54">
        <f>VLOOKUP(F825,[9]毕教同事分值收集!B:R,17,0)</f>
        <v>100</v>
      </c>
      <c r="AC825" s="54">
        <f>VLOOKUP(F825,[9]毕教同事分值收集!B:T,19,0)</f>
        <v>150</v>
      </c>
      <c r="AD825" s="54">
        <f>VLOOKUP(F825,[9]毕教同事分值收集!B:V,21,0)</f>
        <v>100</v>
      </c>
      <c r="AE825" s="54">
        <f>VLOOKUP(F825,[9]毕教同事分值收集!B:Q,16,0)</f>
        <v>0</v>
      </c>
      <c r="AF825" s="54">
        <f>VLOOKUP(F825,[9]毕教同事分值收集!B:P,15,0)</f>
        <v>0</v>
      </c>
      <c r="AG825" s="54">
        <f>VLOOKUP(F825,[6]毕教同事分值收集!$B:$M,12,0)</f>
        <v>0</v>
      </c>
      <c r="AH825" s="54">
        <v>0</v>
      </c>
      <c r="AI825" s="54">
        <v>0</v>
      </c>
      <c r="AJ825" s="54">
        <v>0</v>
      </c>
      <c r="AK825" s="54">
        <v>0</v>
      </c>
      <c r="AL825" s="54">
        <v>0</v>
      </c>
      <c r="AM825" s="58">
        <f t="shared" si="81"/>
        <v>940</v>
      </c>
      <c r="AN825" s="54" t="str">
        <f>VLOOKUP(H825,'[2]最终 公布版'!$F:$AL,33,0)</f>
        <v>外科</v>
      </c>
      <c r="AO825" s="59">
        <f>SUMPRODUCT(($AN$4:$AN$1113=AN825)*($AM$4:$AM$1113&gt;AM825))+1</f>
        <v>5</v>
      </c>
      <c r="AP825" s="11">
        <f>COUNTIF(AN:AN,AN825)</f>
        <v>181</v>
      </c>
      <c r="AQ825" s="60">
        <f t="shared" si="77"/>
        <v>0.0276243093922652</v>
      </c>
      <c r="AR825" s="11">
        <f t="shared" si="78"/>
        <v>1.5</v>
      </c>
      <c r="AS825" s="61">
        <v>1200</v>
      </c>
      <c r="AT825" s="62">
        <f>VLOOKUP(F825,[9]毕教同事分值收集!B:Y,24,0)</f>
        <v>21</v>
      </c>
      <c r="AU825" s="63">
        <f t="shared" si="79"/>
        <v>1800</v>
      </c>
      <c r="AV825" s="63">
        <f t="shared" si="82"/>
        <v>1800</v>
      </c>
      <c r="AW825" s="63">
        <v>0</v>
      </c>
      <c r="AX825" s="63">
        <f t="shared" si="80"/>
        <v>1800</v>
      </c>
      <c r="AY825" s="65">
        <v>21</v>
      </c>
    </row>
    <row r="826" spans="1:51">
      <c r="A826" s="4"/>
      <c r="B826" s="4"/>
      <c r="C826" s="5" t="s">
        <v>133</v>
      </c>
      <c r="D826" s="6">
        <v>824</v>
      </c>
      <c r="E826" s="6" t="s">
        <v>1008</v>
      </c>
      <c r="F826" s="8" t="str">
        <f>VLOOKUP(E826,[1]需科室上报名单!$A:$B,2,0)</f>
        <v>7AM366</v>
      </c>
      <c r="G826" s="6" t="str">
        <f>VLOOKUP(F826,[3]需科室上报名单!$B:$I,8,0)</f>
        <v>规培研究生</v>
      </c>
      <c r="H826" s="6" t="s">
        <v>997</v>
      </c>
      <c r="I826" s="8" t="str">
        <f>VLOOKUP(F826,[3]需科室上报名单!$B:$F,5,0)</f>
        <v>2021年</v>
      </c>
      <c r="J826" s="29"/>
      <c r="K826" s="6" t="s">
        <v>106</v>
      </c>
      <c r="L826" s="6">
        <v>0</v>
      </c>
      <c r="M826" s="6">
        <v>0</v>
      </c>
      <c r="N826" s="6">
        <v>0</v>
      </c>
      <c r="O826" s="6">
        <v>120</v>
      </c>
      <c r="P826" s="30">
        <v>0</v>
      </c>
      <c r="Q826" s="30">
        <v>4</v>
      </c>
      <c r="R826" s="30">
        <v>8</v>
      </c>
      <c r="S826" s="30">
        <v>0</v>
      </c>
      <c r="T826" s="30">
        <v>0</v>
      </c>
      <c r="U826" s="43">
        <v>240</v>
      </c>
      <c r="V826" s="44">
        <f>VLOOKUP(F826,[9]毕教同事分值收集!B:X,23,0)</f>
        <v>100</v>
      </c>
      <c r="W826" s="44">
        <v>10</v>
      </c>
      <c r="X826" s="44">
        <v>40</v>
      </c>
      <c r="Y826" s="44">
        <v>30</v>
      </c>
      <c r="Z826" s="44">
        <v>30</v>
      </c>
      <c r="AA826" s="53">
        <v>20</v>
      </c>
      <c r="AB826" s="54">
        <f>VLOOKUP(F826,[9]毕教同事分值收集!B:R,17,0)</f>
        <v>100</v>
      </c>
      <c r="AC826" s="54">
        <f>VLOOKUP(F826,[9]毕教同事分值收集!B:T,19,0)</f>
        <v>150</v>
      </c>
      <c r="AD826" s="54">
        <f>VLOOKUP(F826,[9]毕教同事分值收集!B:V,21,0)</f>
        <v>100</v>
      </c>
      <c r="AE826" s="54">
        <f>VLOOKUP(F826,[9]毕教同事分值收集!B:Q,16,0)</f>
        <v>0</v>
      </c>
      <c r="AF826" s="54">
        <f>VLOOKUP(F826,[9]毕教同事分值收集!B:P,15,0)</f>
        <v>0</v>
      </c>
      <c r="AG826" s="54">
        <f>VLOOKUP(F826,[6]毕教同事分值收集!$B:$M,12,0)</f>
        <v>0</v>
      </c>
      <c r="AH826" s="54">
        <v>0</v>
      </c>
      <c r="AI826" s="54">
        <v>0</v>
      </c>
      <c r="AJ826" s="54">
        <v>0</v>
      </c>
      <c r="AK826" s="54">
        <v>0</v>
      </c>
      <c r="AL826" s="54">
        <v>0</v>
      </c>
      <c r="AM826" s="58">
        <f t="shared" si="81"/>
        <v>940</v>
      </c>
      <c r="AN826" s="54" t="str">
        <f>VLOOKUP(H826,'[2]最终 公布版'!$F:$AL,33,0)</f>
        <v>外科</v>
      </c>
      <c r="AO826" s="59">
        <f>SUMPRODUCT(($AN$4:$AN$1113=AN826)*($AM$4:$AM$1113&gt;AM826))+1</f>
        <v>5</v>
      </c>
      <c r="AP826" s="11">
        <f>COUNTIF(AN:AN,AN826)</f>
        <v>181</v>
      </c>
      <c r="AQ826" s="60">
        <f t="shared" si="77"/>
        <v>0.0276243093922652</v>
      </c>
      <c r="AR826" s="11">
        <f t="shared" si="78"/>
        <v>1.5</v>
      </c>
      <c r="AS826" s="61">
        <v>1200</v>
      </c>
      <c r="AT826" s="62">
        <f>VLOOKUP(F826,[9]毕教同事分值收集!B:Y,24,0)</f>
        <v>21</v>
      </c>
      <c r="AU826" s="63">
        <f t="shared" si="79"/>
        <v>1800</v>
      </c>
      <c r="AV826" s="63">
        <f t="shared" si="82"/>
        <v>1800</v>
      </c>
      <c r="AW826" s="63">
        <v>0</v>
      </c>
      <c r="AX826" s="63">
        <f t="shared" si="80"/>
        <v>1800</v>
      </c>
      <c r="AY826" s="65">
        <v>21</v>
      </c>
    </row>
    <row r="827" spans="1:51">
      <c r="A827" s="4"/>
      <c r="B827" s="4"/>
      <c r="C827" s="5" t="s">
        <v>133</v>
      </c>
      <c r="D827" s="6">
        <v>827</v>
      </c>
      <c r="E827" s="6" t="s">
        <v>1009</v>
      </c>
      <c r="F827" s="8" t="str">
        <f>VLOOKUP(E827,[1]需科室上报名单!$A:$B,2,0)</f>
        <v>7AK292</v>
      </c>
      <c r="G827" s="6" t="str">
        <f>VLOOKUP(F827,[3]需科室上报名单!$B:$I,8,0)</f>
        <v>规培研究生</v>
      </c>
      <c r="H827" s="6" t="s">
        <v>997</v>
      </c>
      <c r="I827" s="8" t="str">
        <f>VLOOKUP(F827,[3]需科室上报名单!$B:$F,5,0)</f>
        <v>2020年</v>
      </c>
      <c r="J827" s="29"/>
      <c r="K827" s="6" t="s">
        <v>106</v>
      </c>
      <c r="L827" s="6">
        <v>0</v>
      </c>
      <c r="M827" s="6">
        <v>0</v>
      </c>
      <c r="N827" s="6">
        <v>0</v>
      </c>
      <c r="O827" s="6">
        <v>160</v>
      </c>
      <c r="P827" s="30">
        <v>0</v>
      </c>
      <c r="Q827" s="30">
        <v>3</v>
      </c>
      <c r="R827" s="30">
        <v>3</v>
      </c>
      <c r="S827" s="30">
        <v>1</v>
      </c>
      <c r="T827" s="30">
        <v>0</v>
      </c>
      <c r="U827" s="43">
        <v>145</v>
      </c>
      <c r="V827" s="44">
        <f>VLOOKUP(F827,[9]毕教同事分值收集!B:X,23,0)</f>
        <v>100</v>
      </c>
      <c r="W827" s="44">
        <v>10</v>
      </c>
      <c r="X827" s="44">
        <v>60</v>
      </c>
      <c r="Y827" s="44">
        <v>30</v>
      </c>
      <c r="Z827" s="44">
        <v>30</v>
      </c>
      <c r="AA827" s="53">
        <v>40</v>
      </c>
      <c r="AB827" s="54">
        <f>VLOOKUP(F827,[9]毕教同事分值收集!B:R,17,0)</f>
        <v>100</v>
      </c>
      <c r="AC827" s="54">
        <f>VLOOKUP(F827,[9]毕教同事分值收集!B:T,19,0)</f>
        <v>150</v>
      </c>
      <c r="AD827" s="54">
        <f>VLOOKUP(F827,[9]毕教同事分值收集!B:V,21,0)</f>
        <v>100</v>
      </c>
      <c r="AE827" s="54">
        <f>VLOOKUP(F827,[9]毕教同事分值收集!B:Q,16,0)</f>
        <v>0</v>
      </c>
      <c r="AF827" s="54">
        <f>VLOOKUP(F827,[9]毕教同事分值收集!B:P,15,0)</f>
        <v>0</v>
      </c>
      <c r="AG827" s="54">
        <f>VLOOKUP(F827,[6]毕教同事分值收集!$B:$M,12,0)</f>
        <v>0</v>
      </c>
      <c r="AH827" s="54">
        <v>0</v>
      </c>
      <c r="AI827" s="54">
        <v>0</v>
      </c>
      <c r="AJ827" s="54">
        <v>0</v>
      </c>
      <c r="AK827" s="54">
        <v>0</v>
      </c>
      <c r="AL827" s="54">
        <v>0</v>
      </c>
      <c r="AM827" s="58">
        <f t="shared" si="81"/>
        <v>925</v>
      </c>
      <c r="AN827" s="54" t="str">
        <f>VLOOKUP(H827,'[2]最终 公布版'!$F:$AL,33,0)</f>
        <v>外科</v>
      </c>
      <c r="AO827" s="59">
        <f>SUMPRODUCT(($AN$4:$AN$1113=AN827)*($AM$4:$AM$1113&gt;AM827))+1</f>
        <v>10</v>
      </c>
      <c r="AP827" s="11">
        <f>COUNTIF(AN:AN,AN827)</f>
        <v>181</v>
      </c>
      <c r="AQ827" s="60">
        <f t="shared" si="77"/>
        <v>0.0552486187845304</v>
      </c>
      <c r="AR827" s="11">
        <f t="shared" si="78"/>
        <v>1.5</v>
      </c>
      <c r="AS827" s="61">
        <v>1200</v>
      </c>
      <c r="AT827" s="62">
        <f>VLOOKUP(F827,[9]毕教同事分值收集!B:Y,24,0)</f>
        <v>21</v>
      </c>
      <c r="AU827" s="63">
        <f t="shared" si="79"/>
        <v>1800</v>
      </c>
      <c r="AV827" s="63">
        <f t="shared" si="82"/>
        <v>1800</v>
      </c>
      <c r="AW827" s="63">
        <v>0</v>
      </c>
      <c r="AX827" s="63">
        <f t="shared" si="80"/>
        <v>1800</v>
      </c>
      <c r="AY827" s="65">
        <v>21</v>
      </c>
    </row>
    <row r="828" spans="1:51">
      <c r="A828" s="4"/>
      <c r="B828" s="4"/>
      <c r="C828" s="5" t="s">
        <v>1006</v>
      </c>
      <c r="D828" s="6">
        <v>820</v>
      </c>
      <c r="E828" s="86" t="s">
        <v>1010</v>
      </c>
      <c r="F828" s="8">
        <f>VLOOKUP(E828,[1]需科室上报名单!$A:$B,2,0)</f>
        <v>120040</v>
      </c>
      <c r="G828" s="6" t="s">
        <v>104</v>
      </c>
      <c r="H828" s="8" t="str">
        <f>VLOOKUP(F828,[3]需科室上报名单!$B:$D,3,0)</f>
        <v>外科</v>
      </c>
      <c r="I828" s="8" t="str">
        <f>VLOOKUP(F828,[3]需科室上报名单!$B:$F,5,0)</f>
        <v>2020年</v>
      </c>
      <c r="J828" s="148"/>
      <c r="K828" s="93" t="s">
        <v>106</v>
      </c>
      <c r="L828" s="147">
        <v>0</v>
      </c>
      <c r="M828" s="147">
        <v>0</v>
      </c>
      <c r="N828" s="36">
        <v>0</v>
      </c>
      <c r="O828" s="147">
        <v>160</v>
      </c>
      <c r="P828" s="95">
        <v>0</v>
      </c>
      <c r="Q828" s="95">
        <v>7</v>
      </c>
      <c r="R828" s="95">
        <v>2</v>
      </c>
      <c r="S828" s="95">
        <v>0</v>
      </c>
      <c r="T828" s="95">
        <v>0</v>
      </c>
      <c r="U828" s="97">
        <v>180</v>
      </c>
      <c r="V828" s="44">
        <f>VLOOKUP(F828,[9]毕教同事分值收集!B:X,23,0)</f>
        <v>100</v>
      </c>
      <c r="W828" s="98">
        <v>10</v>
      </c>
      <c r="X828" s="98">
        <v>40</v>
      </c>
      <c r="Y828" s="98">
        <v>60</v>
      </c>
      <c r="Z828" s="98">
        <v>60</v>
      </c>
      <c r="AA828" s="53">
        <v>0</v>
      </c>
      <c r="AB828" s="54">
        <f>VLOOKUP(F828,[9]毕教同事分值收集!B:R,17,0)</f>
        <v>100</v>
      </c>
      <c r="AC828" s="54">
        <f>VLOOKUP(F828,[9]毕教同事分值收集!B:T,19,0)</f>
        <v>150</v>
      </c>
      <c r="AD828" s="54">
        <f>VLOOKUP(F828,[9]毕教同事分值收集!B:V,21,0)</f>
        <v>100</v>
      </c>
      <c r="AE828" s="54">
        <f>VLOOKUP(F828,[9]毕教同事分值收集!B:Q,16,0)</f>
        <v>0</v>
      </c>
      <c r="AF828" s="54">
        <f>VLOOKUP(F828,[9]毕教同事分值收集!B:P,15,0)</f>
        <v>0</v>
      </c>
      <c r="AG828" s="54">
        <f>VLOOKUP(F828,[6]毕教同事分值收集!$B:$M,12,0)</f>
        <v>-40</v>
      </c>
      <c r="AH828" s="54">
        <v>0</v>
      </c>
      <c r="AI828" s="54">
        <v>0</v>
      </c>
      <c r="AJ828" s="54">
        <v>0</v>
      </c>
      <c r="AK828" s="54">
        <v>0</v>
      </c>
      <c r="AL828" s="54">
        <v>0</v>
      </c>
      <c r="AM828" s="58">
        <f t="shared" si="81"/>
        <v>920</v>
      </c>
      <c r="AN828" s="54" t="str">
        <f>VLOOKUP(H828,'[2]最终 公布版'!$F:$AL,33,0)</f>
        <v>外科</v>
      </c>
      <c r="AO828" s="59">
        <f>SUMPRODUCT(($AN$4:$AN$1113=AN828)*($AM$4:$AM$1113&gt;AM828))+1</f>
        <v>11</v>
      </c>
      <c r="AP828" s="11">
        <f>COUNTIF(AN:AN,AN828)</f>
        <v>181</v>
      </c>
      <c r="AQ828" s="60">
        <f t="shared" si="77"/>
        <v>0.0607734806629834</v>
      </c>
      <c r="AR828" s="11">
        <f t="shared" si="78"/>
        <v>1.5</v>
      </c>
      <c r="AS828" s="61">
        <v>1200</v>
      </c>
      <c r="AT828" s="62">
        <f>VLOOKUP(F828,[9]毕教同事分值收集!B:Y,24,0)</f>
        <v>21</v>
      </c>
      <c r="AU828" s="63">
        <f t="shared" si="79"/>
        <v>1800</v>
      </c>
      <c r="AV828" s="63">
        <f t="shared" si="82"/>
        <v>1800</v>
      </c>
      <c r="AW828" s="63">
        <v>0</v>
      </c>
      <c r="AX828" s="63">
        <f t="shared" si="80"/>
        <v>1800</v>
      </c>
      <c r="AY828" s="65">
        <v>21</v>
      </c>
    </row>
    <row r="829" spans="1:51">
      <c r="A829" s="4"/>
      <c r="B829" s="4"/>
      <c r="C829" s="5" t="s">
        <v>967</v>
      </c>
      <c r="D829" s="6">
        <v>829</v>
      </c>
      <c r="E829" s="19" t="s">
        <v>1011</v>
      </c>
      <c r="F829" s="8" t="str">
        <f>VLOOKUP(E829,[1]需科室上报名单!$A:$B,2,0)</f>
        <v>7AM275</v>
      </c>
      <c r="G829" s="6" t="str">
        <f>VLOOKUP(F829,[3]需科室上报名单!$B:$I,8,0)</f>
        <v>规培研究生</v>
      </c>
      <c r="H829" s="19" t="s">
        <v>997</v>
      </c>
      <c r="I829" s="8" t="str">
        <f>VLOOKUP(F829,[3]需科室上报名单!$B:$F,5,0)</f>
        <v>2021年</v>
      </c>
      <c r="J829" s="29"/>
      <c r="K829" s="6" t="s">
        <v>106</v>
      </c>
      <c r="L829" s="6">
        <v>0</v>
      </c>
      <c r="M829" s="6">
        <v>0</v>
      </c>
      <c r="N829" s="6">
        <v>0</v>
      </c>
      <c r="O829" s="6">
        <v>160</v>
      </c>
      <c r="P829" s="30">
        <v>0</v>
      </c>
      <c r="Q829" s="30">
        <v>5</v>
      </c>
      <c r="R829" s="30">
        <v>1</v>
      </c>
      <c r="S829" s="30">
        <v>0</v>
      </c>
      <c r="T829" s="30">
        <v>0</v>
      </c>
      <c r="U829" s="43">
        <v>120</v>
      </c>
      <c r="V829" s="44">
        <f>VLOOKUP(F829,[9]毕教同事分值收集!B:X,23,0)</f>
        <v>100</v>
      </c>
      <c r="W829" s="44">
        <v>10</v>
      </c>
      <c r="X829" s="44">
        <v>40</v>
      </c>
      <c r="Y829" s="44">
        <v>60</v>
      </c>
      <c r="Z829" s="44">
        <v>60</v>
      </c>
      <c r="AA829" s="53">
        <v>0</v>
      </c>
      <c r="AB829" s="54">
        <f>VLOOKUP(F829,[9]毕教同事分值收集!B:R,17,0)</f>
        <v>100</v>
      </c>
      <c r="AC829" s="54">
        <f>VLOOKUP(F829,[9]毕教同事分值收集!B:T,19,0)</f>
        <v>150</v>
      </c>
      <c r="AD829" s="54">
        <f>VLOOKUP(F829,[9]毕教同事分值收集!B:V,21,0)</f>
        <v>100</v>
      </c>
      <c r="AE829" s="54">
        <f>VLOOKUP(F829,[9]毕教同事分值收集!B:Q,16,0)</f>
        <v>0</v>
      </c>
      <c r="AF829" s="54">
        <f>VLOOKUP(F829,[9]毕教同事分值收集!B:P,15,0)</f>
        <v>20</v>
      </c>
      <c r="AG829" s="54">
        <f>VLOOKUP(F829,[6]毕教同事分值收集!$B:$M,12,0)</f>
        <v>0</v>
      </c>
      <c r="AH829" s="54">
        <v>0</v>
      </c>
      <c r="AI829" s="54">
        <v>0</v>
      </c>
      <c r="AJ829" s="54">
        <v>0</v>
      </c>
      <c r="AK829" s="54">
        <v>0</v>
      </c>
      <c r="AL829" s="54">
        <v>0</v>
      </c>
      <c r="AM829" s="58">
        <f t="shared" si="81"/>
        <v>920</v>
      </c>
      <c r="AN829" s="54" t="str">
        <f>VLOOKUP(H829,'[2]最终 公布版'!$F:$AL,33,0)</f>
        <v>外科</v>
      </c>
      <c r="AO829" s="59">
        <f>SUMPRODUCT(($AN$4:$AN$1113=AN829)*($AM$4:$AM$1113&gt;AM829))+1</f>
        <v>11</v>
      </c>
      <c r="AP829" s="11">
        <f>COUNTIF(AN:AN,AN829)</f>
        <v>181</v>
      </c>
      <c r="AQ829" s="60">
        <f t="shared" si="77"/>
        <v>0.0607734806629834</v>
      </c>
      <c r="AR829" s="11">
        <f t="shared" si="78"/>
        <v>1.5</v>
      </c>
      <c r="AS829" s="61">
        <v>1200</v>
      </c>
      <c r="AT829" s="62">
        <f>VLOOKUP(F829,[9]毕教同事分值收集!B:Y,24,0)</f>
        <v>21</v>
      </c>
      <c r="AU829" s="63">
        <f t="shared" si="79"/>
        <v>1800</v>
      </c>
      <c r="AV829" s="63">
        <f t="shared" si="82"/>
        <v>1800</v>
      </c>
      <c r="AW829" s="63">
        <v>0</v>
      </c>
      <c r="AX829" s="63">
        <f t="shared" si="80"/>
        <v>1800</v>
      </c>
      <c r="AY829" s="65">
        <v>21</v>
      </c>
    </row>
    <row r="830" spans="1:51">
      <c r="A830" s="4"/>
      <c r="B830" s="4"/>
      <c r="C830" s="5" t="s">
        <v>271</v>
      </c>
      <c r="D830" s="6">
        <v>825</v>
      </c>
      <c r="E830" s="8" t="s">
        <v>1012</v>
      </c>
      <c r="F830" s="8">
        <f>VLOOKUP(E830,[1]需科室上报名单!$A:$B,2,0)</f>
        <v>122080</v>
      </c>
      <c r="G830" s="6" t="s">
        <v>104</v>
      </c>
      <c r="H830" s="8" t="s">
        <v>997</v>
      </c>
      <c r="I830" s="8" t="str">
        <f>VLOOKUP(F830,[3]需科室上报名单!$B:$F,5,0)</f>
        <v>2022年</v>
      </c>
      <c r="J830" s="29"/>
      <c r="K830" s="6" t="s">
        <v>106</v>
      </c>
      <c r="L830" s="6">
        <v>0</v>
      </c>
      <c r="M830" s="6">
        <v>0</v>
      </c>
      <c r="N830" s="6">
        <v>0</v>
      </c>
      <c r="O830" s="6">
        <v>160</v>
      </c>
      <c r="P830" s="30">
        <v>0</v>
      </c>
      <c r="Q830" s="30">
        <v>3</v>
      </c>
      <c r="R830" s="30">
        <v>5</v>
      </c>
      <c r="S830" s="30">
        <v>0</v>
      </c>
      <c r="T830" s="30">
        <v>1</v>
      </c>
      <c r="U830" s="43">
        <v>185</v>
      </c>
      <c r="V830" s="44">
        <f>VLOOKUP(F830,[9]毕教同事分值收集!B:X,23,0)</f>
        <v>100</v>
      </c>
      <c r="W830" s="44">
        <v>10</v>
      </c>
      <c r="X830" s="44">
        <v>40</v>
      </c>
      <c r="Y830" s="44">
        <v>60</v>
      </c>
      <c r="Z830" s="44">
        <v>30</v>
      </c>
      <c r="AA830" s="53">
        <v>0</v>
      </c>
      <c r="AB830" s="54">
        <f>VLOOKUP(F830,[9]毕教同事分值收集!B:R,17,0)</f>
        <v>100</v>
      </c>
      <c r="AC830" s="54">
        <f>VLOOKUP(F830,[9]毕教同事分值收集!B:T,19,0)</f>
        <v>150</v>
      </c>
      <c r="AD830" s="54">
        <f>VLOOKUP(F830,[9]毕教同事分值收集!B:V,21,0)</f>
        <v>100</v>
      </c>
      <c r="AE830" s="54">
        <f>VLOOKUP(F830,[9]毕教同事分值收集!B:Q,16,0)</f>
        <v>0</v>
      </c>
      <c r="AF830" s="54">
        <f>VLOOKUP(F830,[9]毕教同事分值收集!B:P,15,0)</f>
        <v>0</v>
      </c>
      <c r="AG830" s="54">
        <f>VLOOKUP(F830,[6]毕教同事分值收集!$B:$M,12,0)</f>
        <v>-20</v>
      </c>
      <c r="AH830" s="54">
        <v>0</v>
      </c>
      <c r="AI830" s="54">
        <v>0</v>
      </c>
      <c r="AJ830" s="54">
        <v>0</v>
      </c>
      <c r="AK830" s="54">
        <v>0</v>
      </c>
      <c r="AL830" s="54">
        <v>0</v>
      </c>
      <c r="AM830" s="58">
        <f t="shared" si="81"/>
        <v>915</v>
      </c>
      <c r="AN830" s="54" t="str">
        <f>VLOOKUP(H830,'[2]最终 公布版'!$F:$AL,33,0)</f>
        <v>外科</v>
      </c>
      <c r="AO830" s="59">
        <f>SUMPRODUCT(($AN$4:$AN$1113=AN830)*($AM$4:$AM$1113&gt;AM830))+1</f>
        <v>13</v>
      </c>
      <c r="AP830" s="11">
        <f>COUNTIF(AN:AN,AN830)</f>
        <v>181</v>
      </c>
      <c r="AQ830" s="60">
        <f t="shared" si="77"/>
        <v>0.0718232044198895</v>
      </c>
      <c r="AR830" s="11">
        <f t="shared" si="78"/>
        <v>1.5</v>
      </c>
      <c r="AS830" s="61">
        <v>1200</v>
      </c>
      <c r="AT830" s="62">
        <f>VLOOKUP(F830,[9]毕教同事分值收集!B:Y,24,0)</f>
        <v>21</v>
      </c>
      <c r="AU830" s="63">
        <f t="shared" si="79"/>
        <v>1800</v>
      </c>
      <c r="AV830" s="63">
        <f t="shared" si="82"/>
        <v>1800</v>
      </c>
      <c r="AW830" s="63">
        <v>0</v>
      </c>
      <c r="AX830" s="63">
        <f t="shared" si="80"/>
        <v>1800</v>
      </c>
      <c r="AY830" s="65">
        <v>21</v>
      </c>
    </row>
    <row r="831" spans="1:51">
      <c r="A831" s="4"/>
      <c r="B831" s="4"/>
      <c r="C831" s="5" t="s">
        <v>133</v>
      </c>
      <c r="D831" s="6">
        <v>818</v>
      </c>
      <c r="E831" s="6" t="s">
        <v>1013</v>
      </c>
      <c r="F831" s="8" t="str">
        <f>VLOOKUP(E831,[1]需科室上报名单!$A:$B,2,0)</f>
        <v>7AM261</v>
      </c>
      <c r="G831" s="6" t="str">
        <f>VLOOKUP(F831,[3]需科室上报名单!$B:$I,8,0)</f>
        <v>规培研究生</v>
      </c>
      <c r="H831" s="8" t="s">
        <v>997</v>
      </c>
      <c r="I831" s="8" t="str">
        <f>VLOOKUP(F831,[3]需科室上报名单!$B:$F,5,0)</f>
        <v>2021年</v>
      </c>
      <c r="J831" s="29"/>
      <c r="K831" s="6" t="s">
        <v>106</v>
      </c>
      <c r="L831" s="6">
        <v>0</v>
      </c>
      <c r="M831" s="6">
        <v>0</v>
      </c>
      <c r="N831" s="6">
        <v>0</v>
      </c>
      <c r="O831" s="6">
        <v>120</v>
      </c>
      <c r="P831" s="30">
        <v>0</v>
      </c>
      <c r="Q831" s="30">
        <v>6</v>
      </c>
      <c r="R831" s="30">
        <v>6</v>
      </c>
      <c r="S831" s="30">
        <v>0</v>
      </c>
      <c r="T831" s="30">
        <v>0</v>
      </c>
      <c r="U831" s="43">
        <v>240</v>
      </c>
      <c r="V831" s="44">
        <f>VLOOKUP(F831,[9]毕教同事分值收集!B:X,23,0)</f>
        <v>100</v>
      </c>
      <c r="W831" s="44">
        <v>10</v>
      </c>
      <c r="X831" s="44">
        <v>60</v>
      </c>
      <c r="Y831" s="44">
        <v>60</v>
      </c>
      <c r="Z831" s="44">
        <v>30</v>
      </c>
      <c r="AA831" s="53">
        <v>0</v>
      </c>
      <c r="AB831" s="54">
        <f>VLOOKUP(F831,[9]毕教同事分值收集!B:R,17,0)</f>
        <v>100</v>
      </c>
      <c r="AC831" s="54">
        <f>VLOOKUP(F831,[9]毕教同事分值收集!B:T,19,0)</f>
        <v>150</v>
      </c>
      <c r="AD831" s="54">
        <f>VLOOKUP(F831,[9]毕教同事分值收集!B:V,21,0)</f>
        <v>100</v>
      </c>
      <c r="AE831" s="54">
        <f>VLOOKUP(F831,[9]毕教同事分值收集!B:Q,16,0)</f>
        <v>0</v>
      </c>
      <c r="AF831" s="54">
        <f>VLOOKUP(F831,[9]毕教同事分值收集!B:P,15,0)</f>
        <v>0</v>
      </c>
      <c r="AG831" s="54">
        <f>VLOOKUP(F831,[6]毕教同事分值收集!$B:$M,12,0)</f>
        <v>-60</v>
      </c>
      <c r="AH831" s="54">
        <v>0</v>
      </c>
      <c r="AI831" s="54">
        <v>0</v>
      </c>
      <c r="AJ831" s="54">
        <v>0</v>
      </c>
      <c r="AK831" s="54">
        <v>0</v>
      </c>
      <c r="AL831" s="54">
        <v>0</v>
      </c>
      <c r="AM831" s="58">
        <f t="shared" si="81"/>
        <v>910</v>
      </c>
      <c r="AN831" s="54" t="str">
        <f>VLOOKUP(H831,'[2]最终 公布版'!$F:$AL,33,0)</f>
        <v>外科</v>
      </c>
      <c r="AO831" s="59">
        <f>SUMPRODUCT(($AN$4:$AN$1113=AN831)*($AM$4:$AM$1113&gt;AM831))+1</f>
        <v>14</v>
      </c>
      <c r="AP831" s="11">
        <f>COUNTIF(AN:AN,AN831)</f>
        <v>181</v>
      </c>
      <c r="AQ831" s="60">
        <f t="shared" si="77"/>
        <v>0.0773480662983425</v>
      </c>
      <c r="AR831" s="11">
        <f t="shared" si="78"/>
        <v>1.5</v>
      </c>
      <c r="AS831" s="61">
        <v>1200</v>
      </c>
      <c r="AT831" s="62">
        <f>VLOOKUP(F831,[9]毕教同事分值收集!B:Y,24,0)</f>
        <v>21</v>
      </c>
      <c r="AU831" s="63">
        <f t="shared" si="79"/>
        <v>1800</v>
      </c>
      <c r="AV831" s="63">
        <f t="shared" si="82"/>
        <v>1800</v>
      </c>
      <c r="AW831" s="63">
        <v>0</v>
      </c>
      <c r="AX831" s="63">
        <f t="shared" si="80"/>
        <v>1800</v>
      </c>
      <c r="AY831" s="65">
        <v>21</v>
      </c>
    </row>
    <row r="832" spans="1:51">
      <c r="A832" s="4"/>
      <c r="B832" s="4"/>
      <c r="C832" s="5" t="s">
        <v>277</v>
      </c>
      <c r="D832" s="6">
        <v>828</v>
      </c>
      <c r="E832" s="6" t="s">
        <v>1014</v>
      </c>
      <c r="F832" s="8" t="str">
        <f>VLOOKUP(E832,[1]需科室上报名单!$A:$B,2,0)</f>
        <v>7AM267</v>
      </c>
      <c r="G832" s="6" t="str">
        <f>VLOOKUP(F832,[3]需科室上报名单!$B:$I,8,0)</f>
        <v>规培研究生</v>
      </c>
      <c r="H832" s="8" t="s">
        <v>997</v>
      </c>
      <c r="I832" s="8" t="str">
        <f>VLOOKUP(F832,[3]需科室上报名单!$B:$F,5,0)</f>
        <v>2021年</v>
      </c>
      <c r="J832" s="31"/>
      <c r="K832" s="6" t="s">
        <v>106</v>
      </c>
      <c r="L832" s="6">
        <v>0</v>
      </c>
      <c r="M832" s="6">
        <v>0</v>
      </c>
      <c r="N832" s="6">
        <v>0</v>
      </c>
      <c r="O832" s="6">
        <v>160</v>
      </c>
      <c r="P832" s="30">
        <v>0</v>
      </c>
      <c r="Q832" s="30">
        <v>2</v>
      </c>
      <c r="R832" s="30">
        <v>4</v>
      </c>
      <c r="S832" s="30">
        <v>0</v>
      </c>
      <c r="T832" s="30">
        <v>0</v>
      </c>
      <c r="U832" s="43">
        <v>120</v>
      </c>
      <c r="V832" s="44">
        <f>VLOOKUP(F832,[9]毕教同事分值收集!B:X,23,0)</f>
        <v>100</v>
      </c>
      <c r="W832" s="44">
        <v>10</v>
      </c>
      <c r="X832" s="44">
        <v>40</v>
      </c>
      <c r="Y832" s="44">
        <v>60</v>
      </c>
      <c r="Z832" s="44">
        <v>60</v>
      </c>
      <c r="AA832" s="53">
        <v>20</v>
      </c>
      <c r="AB832" s="54">
        <f>VLOOKUP(F832,[9]毕教同事分值收集!B:R,17,0)</f>
        <v>100</v>
      </c>
      <c r="AC832" s="54">
        <f>VLOOKUP(F832,[9]毕教同事分值收集!B:T,19,0)</f>
        <v>150</v>
      </c>
      <c r="AD832" s="54">
        <f>VLOOKUP(F832,[9]毕教同事分值收集!B:V,21,0)</f>
        <v>100</v>
      </c>
      <c r="AE832" s="54">
        <f>VLOOKUP(F832,[9]毕教同事分值收集!B:Q,16,0)</f>
        <v>0</v>
      </c>
      <c r="AF832" s="54">
        <f>VLOOKUP(F832,[9]毕教同事分值收集!B:P,15,0)</f>
        <v>0</v>
      </c>
      <c r="AG832" s="54">
        <f>VLOOKUP(F832,[6]毕教同事分值收集!$B:$M,12,0)</f>
        <v>-20</v>
      </c>
      <c r="AH832" s="54">
        <v>0</v>
      </c>
      <c r="AI832" s="54">
        <v>0</v>
      </c>
      <c r="AJ832" s="54">
        <v>0</v>
      </c>
      <c r="AK832" s="54">
        <v>0</v>
      </c>
      <c r="AL832" s="54">
        <v>0</v>
      </c>
      <c r="AM832" s="58">
        <f t="shared" si="81"/>
        <v>900</v>
      </c>
      <c r="AN832" s="54" t="str">
        <f>VLOOKUP(H832,'[2]最终 公布版'!$F:$AL,33,0)</f>
        <v>外科</v>
      </c>
      <c r="AO832" s="59">
        <f>SUMPRODUCT(($AN$4:$AN$1113=AN832)*($AM$4:$AM$1113&gt;AM832))+1</f>
        <v>15</v>
      </c>
      <c r="AP832" s="11">
        <f>COUNTIF(AN:AN,AN832)</f>
        <v>181</v>
      </c>
      <c r="AQ832" s="60">
        <f t="shared" si="77"/>
        <v>0.0828729281767956</v>
      </c>
      <c r="AR832" s="11">
        <f t="shared" si="78"/>
        <v>1.5</v>
      </c>
      <c r="AS832" s="61">
        <v>1200</v>
      </c>
      <c r="AT832" s="62">
        <f>VLOOKUP(F832,[9]毕教同事分值收集!B:Y,24,0)</f>
        <v>21</v>
      </c>
      <c r="AU832" s="63">
        <f t="shared" si="79"/>
        <v>1800</v>
      </c>
      <c r="AV832" s="63">
        <f t="shared" si="82"/>
        <v>1800</v>
      </c>
      <c r="AW832" s="63">
        <v>0</v>
      </c>
      <c r="AX832" s="63">
        <f t="shared" si="80"/>
        <v>1800</v>
      </c>
      <c r="AY832" s="65">
        <v>21</v>
      </c>
    </row>
    <row r="833" ht="16.5" spans="1:51">
      <c r="A833" s="4"/>
      <c r="B833" s="4"/>
      <c r="C833" s="5" t="s">
        <v>265</v>
      </c>
      <c r="D833" s="6">
        <v>834</v>
      </c>
      <c r="E833" s="87" t="s">
        <v>1015</v>
      </c>
      <c r="F833" s="8">
        <f>VLOOKUP(E833,[1]需科室上报名单!$A:$B,2,0)</f>
        <v>622008</v>
      </c>
      <c r="G833" s="6" t="s">
        <v>104</v>
      </c>
      <c r="H833" s="8" t="str">
        <f>VLOOKUP(F833,[3]需科室上报名单!$B:$D,3,0)</f>
        <v>外科</v>
      </c>
      <c r="I833" s="8" t="str">
        <f>VLOOKUP(F833,[3]需科室上报名单!$B:$F,5,0)</f>
        <v>2022年</v>
      </c>
      <c r="J833" s="29"/>
      <c r="K833" s="6" t="s">
        <v>106</v>
      </c>
      <c r="L833" s="6">
        <v>0</v>
      </c>
      <c r="M833" s="6">
        <v>0</v>
      </c>
      <c r="N833" s="36">
        <v>0</v>
      </c>
      <c r="O833" s="6">
        <v>160</v>
      </c>
      <c r="P833" s="30">
        <v>0</v>
      </c>
      <c r="Q833" s="30">
        <v>5</v>
      </c>
      <c r="R833" s="30">
        <v>1</v>
      </c>
      <c r="S833" s="30">
        <v>0</v>
      </c>
      <c r="T833" s="30">
        <v>0</v>
      </c>
      <c r="U833" s="43">
        <v>120</v>
      </c>
      <c r="V833" s="44">
        <f>VLOOKUP(F833,[9]毕教同事分值收集!B:X,23,0)</f>
        <v>100</v>
      </c>
      <c r="W833" s="44">
        <v>10</v>
      </c>
      <c r="X833" s="44">
        <v>40</v>
      </c>
      <c r="Y833" s="44">
        <v>60</v>
      </c>
      <c r="Z833" s="44">
        <v>60</v>
      </c>
      <c r="AA833" s="53">
        <v>0</v>
      </c>
      <c r="AB833" s="54">
        <f>VLOOKUP(F833,[9]毕教同事分值收集!B:R,17,0)</f>
        <v>100</v>
      </c>
      <c r="AC833" s="54">
        <f>VLOOKUP(F833,[9]毕教同事分值收集!B:T,19,0)</f>
        <v>150</v>
      </c>
      <c r="AD833" s="54">
        <f>VLOOKUP(F833,[9]毕教同事分值收集!B:V,21,0)</f>
        <v>100</v>
      </c>
      <c r="AE833" s="54">
        <f>VLOOKUP(F833,[9]毕教同事分值收集!B:Q,16,0)</f>
        <v>0</v>
      </c>
      <c r="AF833" s="54">
        <f>VLOOKUP(F833,[9]毕教同事分值收集!B:P,15,0)</f>
        <v>0</v>
      </c>
      <c r="AG833" s="54">
        <f>VLOOKUP(F833,[6]毕教同事分值收集!$B:$M,12,0)</f>
        <v>0</v>
      </c>
      <c r="AH833" s="54">
        <v>0</v>
      </c>
      <c r="AI833" s="54">
        <v>0</v>
      </c>
      <c r="AJ833" s="54">
        <v>0</v>
      </c>
      <c r="AK833" s="54">
        <v>0</v>
      </c>
      <c r="AL833" s="54">
        <v>0</v>
      </c>
      <c r="AM833" s="58">
        <f t="shared" si="81"/>
        <v>900</v>
      </c>
      <c r="AN833" s="54" t="str">
        <f>VLOOKUP(H833,'[2]最终 公布版'!$F:$AL,33,0)</f>
        <v>外科</v>
      </c>
      <c r="AO833" s="59">
        <f>SUMPRODUCT(($AN$4:$AN$1113=AN833)*($AM$4:$AM$1113&gt;AM833))+1</f>
        <v>15</v>
      </c>
      <c r="AP833" s="11">
        <f>COUNTIF(AN:AN,AN833)</f>
        <v>181</v>
      </c>
      <c r="AQ833" s="60">
        <f t="shared" si="77"/>
        <v>0.0828729281767956</v>
      </c>
      <c r="AR833" s="11">
        <f t="shared" si="78"/>
        <v>1.5</v>
      </c>
      <c r="AS833" s="61">
        <v>1200</v>
      </c>
      <c r="AT833" s="62">
        <f>VLOOKUP(F833,[9]毕教同事分值收集!B:Y,24,0)</f>
        <v>21</v>
      </c>
      <c r="AU833" s="63">
        <f t="shared" si="79"/>
        <v>1800</v>
      </c>
      <c r="AV833" s="63">
        <f t="shared" si="82"/>
        <v>1800</v>
      </c>
      <c r="AW833" s="63">
        <v>0</v>
      </c>
      <c r="AX833" s="63">
        <f t="shared" si="80"/>
        <v>1800</v>
      </c>
      <c r="AY833" s="65">
        <v>21</v>
      </c>
    </row>
    <row r="834" spans="1:51">
      <c r="A834" s="4"/>
      <c r="B834" s="4"/>
      <c r="C834" s="5" t="s">
        <v>261</v>
      </c>
      <c r="D834" s="6">
        <v>836</v>
      </c>
      <c r="E834" s="86" t="s">
        <v>1016</v>
      </c>
      <c r="F834" s="8" t="str">
        <f>VLOOKUP(E834,[1]需科室上报名单!$A:$B,2,0)</f>
        <v>7AM260</v>
      </c>
      <c r="G834" s="6" t="str">
        <f>VLOOKUP(F834,[3]需科室上报名单!$B:$I,8,0)</f>
        <v>规培研究生</v>
      </c>
      <c r="H834" s="8" t="str">
        <f>VLOOKUP(F834,[3]需科室上报名单!$B:$D,3,0)</f>
        <v>外科</v>
      </c>
      <c r="I834" s="8" t="str">
        <f>VLOOKUP(F834,[3]需科室上报名单!$B:$F,5,0)</f>
        <v>2021年</v>
      </c>
      <c r="J834" s="31"/>
      <c r="K834" s="93" t="s">
        <v>106</v>
      </c>
      <c r="L834" s="86">
        <v>0</v>
      </c>
      <c r="M834" s="86">
        <v>0</v>
      </c>
      <c r="N834" s="86">
        <v>0</v>
      </c>
      <c r="O834" s="86">
        <v>160</v>
      </c>
      <c r="P834" s="94">
        <v>0</v>
      </c>
      <c r="Q834" s="94">
        <v>3</v>
      </c>
      <c r="R834" s="94">
        <v>0</v>
      </c>
      <c r="S834" s="94">
        <v>0</v>
      </c>
      <c r="T834" s="94">
        <v>1</v>
      </c>
      <c r="U834" s="97">
        <v>85</v>
      </c>
      <c r="V834" s="44">
        <f>VLOOKUP(F834,[9]毕教同事分值收集!B:X,23,0)</f>
        <v>100</v>
      </c>
      <c r="W834" s="98">
        <v>10</v>
      </c>
      <c r="X834" s="98">
        <v>60</v>
      </c>
      <c r="Y834" s="98">
        <v>30</v>
      </c>
      <c r="Z834" s="98">
        <v>60</v>
      </c>
      <c r="AA834" s="102">
        <v>20</v>
      </c>
      <c r="AB834" s="54">
        <f>VLOOKUP(F834,[9]毕教同事分值收集!B:R,17,0)</f>
        <v>100</v>
      </c>
      <c r="AC834" s="54">
        <f>VLOOKUP(F834,[9]毕教同事分值收集!B:T,19,0)</f>
        <v>150</v>
      </c>
      <c r="AD834" s="54">
        <f>VLOOKUP(F834,[9]毕教同事分值收集!B:V,21,0)</f>
        <v>100</v>
      </c>
      <c r="AE834" s="54">
        <f>VLOOKUP(F834,[9]毕教同事分值收集!B:Q,16,0)</f>
        <v>20</v>
      </c>
      <c r="AF834" s="54">
        <f>VLOOKUP(F834,[9]毕教同事分值收集!B:P,15,0)</f>
        <v>0</v>
      </c>
      <c r="AG834" s="54">
        <f>VLOOKUP(F834,[6]毕教同事分值收集!$B:$M,12,0)</f>
        <v>0</v>
      </c>
      <c r="AH834" s="54">
        <v>0</v>
      </c>
      <c r="AI834" s="54">
        <v>0</v>
      </c>
      <c r="AJ834" s="54">
        <v>0</v>
      </c>
      <c r="AK834" s="54">
        <v>0</v>
      </c>
      <c r="AL834" s="54">
        <v>0</v>
      </c>
      <c r="AM834" s="58">
        <f t="shared" si="81"/>
        <v>895</v>
      </c>
      <c r="AN834" s="54" t="str">
        <f>VLOOKUP(H834,'[2]最终 公布版'!$F:$AL,33,0)</f>
        <v>外科</v>
      </c>
      <c r="AO834" s="59">
        <f>SUMPRODUCT(($AN$4:$AN$1113=AN834)*($AM$4:$AM$1113&gt;AM834))+1</f>
        <v>17</v>
      </c>
      <c r="AP834" s="11">
        <f>COUNTIF(AN:AN,AN834)</f>
        <v>181</v>
      </c>
      <c r="AQ834" s="60">
        <f t="shared" si="77"/>
        <v>0.0939226519337017</v>
      </c>
      <c r="AR834" s="11">
        <f t="shared" si="78"/>
        <v>1.5</v>
      </c>
      <c r="AS834" s="61">
        <v>1200</v>
      </c>
      <c r="AT834" s="62">
        <f>VLOOKUP(F834,[9]毕教同事分值收集!B:Y,24,0)</f>
        <v>21</v>
      </c>
      <c r="AU834" s="63">
        <f t="shared" si="79"/>
        <v>1800</v>
      </c>
      <c r="AV834" s="63">
        <f t="shared" si="82"/>
        <v>1800</v>
      </c>
      <c r="AW834" s="63">
        <v>0</v>
      </c>
      <c r="AX834" s="63">
        <f t="shared" si="80"/>
        <v>1800</v>
      </c>
      <c r="AY834" s="65">
        <v>21</v>
      </c>
    </row>
    <row r="835" spans="1:51">
      <c r="A835" s="4"/>
      <c r="B835" s="4"/>
      <c r="C835" s="5" t="s">
        <v>197</v>
      </c>
      <c r="D835" s="6">
        <v>837</v>
      </c>
      <c r="E835" s="7" t="s">
        <v>1017</v>
      </c>
      <c r="F835" s="8">
        <f>VLOOKUP(E835,[1]需科室上报名单!$A:$B,2,0)</f>
        <v>620009</v>
      </c>
      <c r="G835" s="6" t="s">
        <v>104</v>
      </c>
      <c r="H835" s="8" t="str">
        <f>VLOOKUP(F835,[3]需科室上报名单!$B:$D,3,0)</f>
        <v>外科</v>
      </c>
      <c r="I835" s="8" t="str">
        <f>VLOOKUP(F835,[3]需科室上报名单!$B:$F,5,0)</f>
        <v>2020年</v>
      </c>
      <c r="J835" s="29"/>
      <c r="K835" s="6" t="s">
        <v>106</v>
      </c>
      <c r="L835" s="6">
        <v>0</v>
      </c>
      <c r="M835" s="6">
        <v>0</v>
      </c>
      <c r="N835" s="36">
        <v>0</v>
      </c>
      <c r="O835" s="6">
        <v>160</v>
      </c>
      <c r="P835" s="30">
        <v>0</v>
      </c>
      <c r="Q835" s="30">
        <v>3</v>
      </c>
      <c r="R835" s="36">
        <v>0</v>
      </c>
      <c r="S835" s="30">
        <v>1</v>
      </c>
      <c r="T835" s="30">
        <v>1</v>
      </c>
      <c r="U835" s="43">
        <v>110</v>
      </c>
      <c r="V835" s="44">
        <f>VLOOKUP(F835,[9]毕教同事分值收集!B:X,23,0)</f>
        <v>100</v>
      </c>
      <c r="W835" s="44">
        <v>0</v>
      </c>
      <c r="X835" s="44">
        <v>80</v>
      </c>
      <c r="Y835" s="44">
        <v>60</v>
      </c>
      <c r="Z835" s="44">
        <v>30</v>
      </c>
      <c r="AA835" s="53">
        <v>0</v>
      </c>
      <c r="AB835" s="54">
        <f>VLOOKUP(F835,[9]毕教同事分值收集!B:R,17,0)</f>
        <v>100</v>
      </c>
      <c r="AC835" s="54">
        <f>VLOOKUP(F835,[9]毕教同事分值收集!B:T,19,0)</f>
        <v>150</v>
      </c>
      <c r="AD835" s="54">
        <f>VLOOKUP(F835,[9]毕教同事分值收集!B:V,21,0)</f>
        <v>100</v>
      </c>
      <c r="AE835" s="54">
        <f>VLOOKUP(F835,[9]毕教同事分值收集!B:Q,16,0)</f>
        <v>0</v>
      </c>
      <c r="AF835" s="54">
        <f>VLOOKUP(F835,[9]毕教同事分值收集!B:P,15,0)</f>
        <v>0</v>
      </c>
      <c r="AG835" s="54">
        <f>VLOOKUP(F835,[6]毕教同事分值收集!$B:$M,12,0)</f>
        <v>0</v>
      </c>
      <c r="AH835" s="54">
        <v>0</v>
      </c>
      <c r="AI835" s="54">
        <v>0</v>
      </c>
      <c r="AJ835" s="54">
        <v>0</v>
      </c>
      <c r="AK835" s="54">
        <v>0</v>
      </c>
      <c r="AL835" s="54">
        <v>0</v>
      </c>
      <c r="AM835" s="58">
        <f t="shared" si="81"/>
        <v>890</v>
      </c>
      <c r="AN835" s="54" t="str">
        <f>VLOOKUP(H835,'[2]最终 公布版'!$F:$AL,33,0)</f>
        <v>外科</v>
      </c>
      <c r="AO835" s="59">
        <f>SUMPRODUCT(($AN$4:$AN$1113=AN835)*($AM$4:$AM$1113&gt;AM835))+1</f>
        <v>18</v>
      </c>
      <c r="AP835" s="11">
        <f>COUNTIF(AN:AN,AN835)</f>
        <v>181</v>
      </c>
      <c r="AQ835" s="60">
        <f t="shared" si="77"/>
        <v>0.0994475138121547</v>
      </c>
      <c r="AR835" s="11">
        <f t="shared" si="78"/>
        <v>1.5</v>
      </c>
      <c r="AS835" s="61">
        <v>1200</v>
      </c>
      <c r="AT835" s="62">
        <f>VLOOKUP(F835,[9]毕教同事分值收集!B:Y,24,0)</f>
        <v>21</v>
      </c>
      <c r="AU835" s="63">
        <f t="shared" si="79"/>
        <v>1800</v>
      </c>
      <c r="AV835" s="63">
        <f t="shared" si="82"/>
        <v>1800</v>
      </c>
      <c r="AW835" s="63">
        <v>0</v>
      </c>
      <c r="AX835" s="63">
        <f t="shared" si="80"/>
        <v>1800</v>
      </c>
      <c r="AY835" s="65">
        <v>21</v>
      </c>
    </row>
    <row r="836" spans="1:51">
      <c r="A836" s="4"/>
      <c r="B836" s="4"/>
      <c r="C836" s="5" t="s">
        <v>271</v>
      </c>
      <c r="D836" s="6">
        <v>822</v>
      </c>
      <c r="E836" s="8" t="s">
        <v>1018</v>
      </c>
      <c r="F836" s="8" t="str">
        <f>VLOOKUP(E836,[1]需科室上报名单!$A:$B,2,0)</f>
        <v>7AM253</v>
      </c>
      <c r="G836" s="6" t="str">
        <f>VLOOKUP(F836,[3]需科室上报名单!$B:$I,8,0)</f>
        <v>规培研究生</v>
      </c>
      <c r="H836" s="8" t="s">
        <v>997</v>
      </c>
      <c r="I836" s="8" t="str">
        <f>VLOOKUP(F836,[3]需科室上报名单!$B:$F,5,0)</f>
        <v>2021年</v>
      </c>
      <c r="J836" s="29"/>
      <c r="K836" s="6" t="s">
        <v>106</v>
      </c>
      <c r="L836" s="6">
        <v>0</v>
      </c>
      <c r="M836" s="6">
        <v>0</v>
      </c>
      <c r="N836" s="6">
        <v>0</v>
      </c>
      <c r="O836" s="6">
        <v>160</v>
      </c>
      <c r="P836" s="30">
        <v>0</v>
      </c>
      <c r="Q836" s="30">
        <v>4</v>
      </c>
      <c r="R836" s="30">
        <v>4</v>
      </c>
      <c r="S836" s="30">
        <v>0</v>
      </c>
      <c r="T836" s="30">
        <v>0</v>
      </c>
      <c r="U836" s="43">
        <v>160</v>
      </c>
      <c r="V836" s="44">
        <f>VLOOKUP(F836,[9]毕教同事分值收集!B:X,23,0)</f>
        <v>100</v>
      </c>
      <c r="W836" s="44">
        <v>10</v>
      </c>
      <c r="X836" s="44">
        <v>40</v>
      </c>
      <c r="Y836" s="44">
        <v>60</v>
      </c>
      <c r="Z836" s="44">
        <v>60</v>
      </c>
      <c r="AA836" s="53">
        <v>0</v>
      </c>
      <c r="AB836" s="54">
        <f>VLOOKUP(F836,[9]毕教同事分值收集!B:R,17,0)</f>
        <v>100</v>
      </c>
      <c r="AC836" s="54">
        <f>VLOOKUP(F836,[9]毕教同事分值收集!B:T,19,0)</f>
        <v>150</v>
      </c>
      <c r="AD836" s="54">
        <f>VLOOKUP(F836,[9]毕教同事分值收集!B:V,21,0)</f>
        <v>100</v>
      </c>
      <c r="AE836" s="54">
        <f>VLOOKUP(F836,[9]毕教同事分值收集!B:Q,16,0)</f>
        <v>0</v>
      </c>
      <c r="AF836" s="54">
        <f>VLOOKUP(F836,[9]毕教同事分值收集!B:P,15,0)</f>
        <v>0</v>
      </c>
      <c r="AG836" s="54">
        <f>VLOOKUP(F836,[6]毕教同事分值收集!$B:$M,12,0)</f>
        <v>-60</v>
      </c>
      <c r="AH836" s="54">
        <v>0</v>
      </c>
      <c r="AI836" s="54">
        <v>0</v>
      </c>
      <c r="AJ836" s="54">
        <v>0</v>
      </c>
      <c r="AK836" s="54">
        <v>0</v>
      </c>
      <c r="AL836" s="54">
        <v>0</v>
      </c>
      <c r="AM836" s="58">
        <f t="shared" si="81"/>
        <v>880</v>
      </c>
      <c r="AN836" s="54" t="str">
        <f>VLOOKUP(H836,'[2]最终 公布版'!$F:$AL,33,0)</f>
        <v>外科</v>
      </c>
      <c r="AO836" s="59">
        <f>SUMPRODUCT(($AN$4:$AN$1113=AN836)*($AM$4:$AM$1113&gt;AM836))+1</f>
        <v>19</v>
      </c>
      <c r="AP836" s="11">
        <f>COUNTIF(AN:AN,AN836)</f>
        <v>181</v>
      </c>
      <c r="AQ836" s="60">
        <f t="shared" si="77"/>
        <v>0.104972375690608</v>
      </c>
      <c r="AR836" s="11">
        <f t="shared" si="78"/>
        <v>1.25</v>
      </c>
      <c r="AS836" s="61">
        <v>1200</v>
      </c>
      <c r="AT836" s="62">
        <f>VLOOKUP(F836,[9]毕教同事分值收集!B:Y,24,0)</f>
        <v>21</v>
      </c>
      <c r="AU836" s="63">
        <f t="shared" si="79"/>
        <v>1500</v>
      </c>
      <c r="AV836" s="63">
        <f t="shared" si="82"/>
        <v>1500</v>
      </c>
      <c r="AW836" s="63">
        <v>0</v>
      </c>
      <c r="AX836" s="63">
        <f t="shared" si="80"/>
        <v>1500</v>
      </c>
      <c r="AY836" s="65">
        <v>21</v>
      </c>
    </row>
    <row r="837" spans="1:51">
      <c r="A837" s="4"/>
      <c r="B837" s="4"/>
      <c r="C837" s="5" t="s">
        <v>261</v>
      </c>
      <c r="D837" s="6">
        <v>831</v>
      </c>
      <c r="E837" s="86" t="s">
        <v>1019</v>
      </c>
      <c r="F837" s="8" t="str">
        <f>VLOOKUP(E837,[1]需科室上报名单!$A:$B,2,0)</f>
        <v>7AM405</v>
      </c>
      <c r="G837" s="6" t="str">
        <f>VLOOKUP(F837,[3]需科室上报名单!$B:$I,8,0)</f>
        <v>规培研究生</v>
      </c>
      <c r="H837" s="8" t="s">
        <v>997</v>
      </c>
      <c r="I837" s="8" t="str">
        <f>VLOOKUP(F837,[3]需科室上报名单!$B:$F,5,0)</f>
        <v>2021年</v>
      </c>
      <c r="J837" s="31"/>
      <c r="K837" s="93" t="s">
        <v>106</v>
      </c>
      <c r="L837" s="86">
        <v>0</v>
      </c>
      <c r="M837" s="86">
        <v>0</v>
      </c>
      <c r="N837" s="86">
        <v>0</v>
      </c>
      <c r="O837" s="86">
        <v>160</v>
      </c>
      <c r="P837" s="94">
        <v>0</v>
      </c>
      <c r="Q837" s="94">
        <v>5</v>
      </c>
      <c r="R837" s="94">
        <v>0</v>
      </c>
      <c r="S837" s="94">
        <v>0</v>
      </c>
      <c r="T837" s="94">
        <v>0</v>
      </c>
      <c r="U837" s="97">
        <v>100</v>
      </c>
      <c r="V837" s="44">
        <f>VLOOKUP(F837,[9]毕教同事分值收集!B:X,23,0)</f>
        <v>100</v>
      </c>
      <c r="W837" s="98">
        <v>10</v>
      </c>
      <c r="X837" s="98">
        <v>40</v>
      </c>
      <c r="Y837" s="98">
        <v>30</v>
      </c>
      <c r="Z837" s="98">
        <v>30</v>
      </c>
      <c r="AA837" s="102">
        <v>80</v>
      </c>
      <c r="AB837" s="54">
        <f>VLOOKUP(F837,[9]毕教同事分值收集!B:R,17,0)</f>
        <v>100</v>
      </c>
      <c r="AC837" s="54">
        <f>VLOOKUP(F837,[9]毕教同事分值收集!B:T,19,0)</f>
        <v>150</v>
      </c>
      <c r="AD837" s="54">
        <f>VLOOKUP(F837,[9]毕教同事分值收集!B:V,21,0)</f>
        <v>100</v>
      </c>
      <c r="AE837" s="54">
        <f>VLOOKUP(F837,[9]毕教同事分值收集!B:Q,16,0)</f>
        <v>0</v>
      </c>
      <c r="AF837" s="54">
        <f>VLOOKUP(F837,[9]毕教同事分值收集!B:P,15,0)</f>
        <v>0</v>
      </c>
      <c r="AG837" s="54">
        <f>VLOOKUP(F837,[6]毕教同事分值收集!$B:$M,12,0)</f>
        <v>-20</v>
      </c>
      <c r="AH837" s="54">
        <v>0</v>
      </c>
      <c r="AI837" s="54">
        <v>0</v>
      </c>
      <c r="AJ837" s="54">
        <v>0</v>
      </c>
      <c r="AK837" s="54">
        <v>0</v>
      </c>
      <c r="AL837" s="54">
        <v>0</v>
      </c>
      <c r="AM837" s="58">
        <f t="shared" si="81"/>
        <v>880</v>
      </c>
      <c r="AN837" s="54" t="str">
        <f>VLOOKUP(H837,'[2]最终 公布版'!$F:$AL,33,0)</f>
        <v>外科</v>
      </c>
      <c r="AO837" s="59">
        <f>SUMPRODUCT(($AN$4:$AN$1113=AN837)*($AM$4:$AM$1113&gt;AM837))+1</f>
        <v>19</v>
      </c>
      <c r="AP837" s="11">
        <f>COUNTIF(AN:AN,AN837)</f>
        <v>181</v>
      </c>
      <c r="AQ837" s="60">
        <f t="shared" si="77"/>
        <v>0.104972375690608</v>
      </c>
      <c r="AR837" s="11">
        <f t="shared" si="78"/>
        <v>1.25</v>
      </c>
      <c r="AS837" s="61">
        <v>1200</v>
      </c>
      <c r="AT837" s="62">
        <f>VLOOKUP(F837,[9]毕教同事分值收集!B:Y,24,0)</f>
        <v>21</v>
      </c>
      <c r="AU837" s="63">
        <f t="shared" si="79"/>
        <v>1500</v>
      </c>
      <c r="AV837" s="63">
        <f t="shared" si="82"/>
        <v>1500</v>
      </c>
      <c r="AW837" s="63">
        <v>0</v>
      </c>
      <c r="AX837" s="63">
        <f t="shared" si="80"/>
        <v>1500</v>
      </c>
      <c r="AY837" s="65">
        <v>21</v>
      </c>
    </row>
    <row r="838" spans="1:51">
      <c r="A838" s="4"/>
      <c r="B838" s="4"/>
      <c r="C838" s="5" t="s">
        <v>271</v>
      </c>
      <c r="D838" s="6">
        <v>838</v>
      </c>
      <c r="E838" s="8" t="s">
        <v>1020</v>
      </c>
      <c r="F838" s="8" t="str">
        <f>VLOOKUP(E838,[1]需科室上报名单!$A:$B,2,0)</f>
        <v>7AM252</v>
      </c>
      <c r="G838" s="6" t="str">
        <f>VLOOKUP(F838,[3]需科室上报名单!$B:$I,8,0)</f>
        <v>规培研究生</v>
      </c>
      <c r="H838" s="8" t="str">
        <f>VLOOKUP(F838,[3]需科室上报名单!$B:$D,3,0)</f>
        <v>外科</v>
      </c>
      <c r="I838" s="8" t="str">
        <f>VLOOKUP(F838,[3]需科室上报名单!$B:$F,5,0)</f>
        <v>2021年</v>
      </c>
      <c r="J838" s="29"/>
      <c r="K838" s="6" t="s">
        <v>106</v>
      </c>
      <c r="L838" s="6">
        <v>0</v>
      </c>
      <c r="M838" s="6">
        <v>0</v>
      </c>
      <c r="N838" s="6">
        <v>0</v>
      </c>
      <c r="O838" s="6">
        <v>160</v>
      </c>
      <c r="P838" s="30">
        <v>0</v>
      </c>
      <c r="Q838" s="30">
        <v>3</v>
      </c>
      <c r="R838" s="30">
        <v>2</v>
      </c>
      <c r="S838" s="30">
        <v>0</v>
      </c>
      <c r="T838" s="30">
        <v>0</v>
      </c>
      <c r="U838" s="43">
        <v>100</v>
      </c>
      <c r="V838" s="44">
        <f>VLOOKUP(F838,[9]毕教同事分值收集!B:X,23,0)</f>
        <v>100</v>
      </c>
      <c r="W838" s="44">
        <v>10</v>
      </c>
      <c r="X838" s="44">
        <v>40</v>
      </c>
      <c r="Y838" s="44">
        <v>60</v>
      </c>
      <c r="Z838" s="44">
        <v>60</v>
      </c>
      <c r="AA838" s="53">
        <v>0</v>
      </c>
      <c r="AB838" s="54">
        <f>VLOOKUP(F838,[9]毕教同事分值收集!B:R,17,0)</f>
        <v>100</v>
      </c>
      <c r="AC838" s="54">
        <f>VLOOKUP(F838,[9]毕教同事分值收集!B:T,19,0)</f>
        <v>150</v>
      </c>
      <c r="AD838" s="54">
        <f>VLOOKUP(F838,[9]毕教同事分值收集!B:V,21,0)</f>
        <v>100</v>
      </c>
      <c r="AE838" s="54">
        <f>VLOOKUP(F838,[9]毕教同事分值收集!B:Q,16,0)</f>
        <v>0</v>
      </c>
      <c r="AF838" s="54">
        <f>VLOOKUP(F838,[9]毕教同事分值收集!B:P,15,0)</f>
        <v>0</v>
      </c>
      <c r="AG838" s="54">
        <f>VLOOKUP(F838,[6]毕教同事分值收集!$B:$M,12,0)</f>
        <v>0</v>
      </c>
      <c r="AH838" s="54">
        <v>0</v>
      </c>
      <c r="AI838" s="54">
        <v>0</v>
      </c>
      <c r="AJ838" s="54">
        <v>0</v>
      </c>
      <c r="AK838" s="54">
        <v>0</v>
      </c>
      <c r="AL838" s="54">
        <v>0</v>
      </c>
      <c r="AM838" s="58">
        <f t="shared" si="81"/>
        <v>880</v>
      </c>
      <c r="AN838" s="54" t="str">
        <f>VLOOKUP(H838,'[2]最终 公布版'!$F:$AL,33,0)</f>
        <v>外科</v>
      </c>
      <c r="AO838" s="59">
        <f>SUMPRODUCT(($AN$4:$AN$1113=AN838)*($AM$4:$AM$1113&gt;AM838))+1</f>
        <v>19</v>
      </c>
      <c r="AP838" s="11">
        <f>COUNTIF(AN:AN,AN838)</f>
        <v>181</v>
      </c>
      <c r="AQ838" s="60">
        <f t="shared" ref="AQ838:AQ901" si="83">AO838/AP838</f>
        <v>0.104972375690608</v>
      </c>
      <c r="AR838" s="11">
        <f t="shared" ref="AR838:AR901" si="84">IF(AQ838&lt;=10%,1.5,(IF(AQ838&lt;=40%,1.25,IF(AQ838&lt;=60%,1,IF(AQ838&lt;90%,0.75,0.5)))))</f>
        <v>1.25</v>
      </c>
      <c r="AS838" s="61">
        <v>1200</v>
      </c>
      <c r="AT838" s="62">
        <f>VLOOKUP(F838,[9]毕教同事分值收集!B:Y,24,0)</f>
        <v>21</v>
      </c>
      <c r="AU838" s="63">
        <f t="shared" ref="AU838:AU901" si="85">AS838*AR838*(AT838/AY838)</f>
        <v>1500</v>
      </c>
      <c r="AV838" s="63">
        <f t="shared" si="82"/>
        <v>1500</v>
      </c>
      <c r="AW838" s="63">
        <v>0</v>
      </c>
      <c r="AX838" s="63">
        <f t="shared" ref="AX838:AX901" si="86">AV838+AW838</f>
        <v>1500</v>
      </c>
      <c r="AY838" s="65">
        <v>21</v>
      </c>
    </row>
    <row r="839" spans="1:51">
      <c r="A839" s="4"/>
      <c r="B839" s="4"/>
      <c r="C839" s="5" t="s">
        <v>261</v>
      </c>
      <c r="D839" s="6">
        <v>826</v>
      </c>
      <c r="E839" s="86" t="s">
        <v>1021</v>
      </c>
      <c r="F839" s="8" t="str">
        <f>VLOOKUP(E839,[1]需科室上报名单!$A:$B,2,0)</f>
        <v>7AM362</v>
      </c>
      <c r="G839" s="6" t="str">
        <f>VLOOKUP(F839,[3]需科室上报名单!$B:$I,8,0)</f>
        <v>规培研究生</v>
      </c>
      <c r="H839" s="8" t="s">
        <v>997</v>
      </c>
      <c r="I839" s="8" t="str">
        <f>VLOOKUP(F839,[3]需科室上报名单!$B:$F,5,0)</f>
        <v>2021年</v>
      </c>
      <c r="J839" s="31"/>
      <c r="K839" s="93" t="s">
        <v>106</v>
      </c>
      <c r="L839" s="86">
        <v>0</v>
      </c>
      <c r="M839" s="86">
        <v>0</v>
      </c>
      <c r="N839" s="86">
        <v>0</v>
      </c>
      <c r="O839" s="86">
        <v>160</v>
      </c>
      <c r="P839" s="94">
        <v>0</v>
      </c>
      <c r="Q839" s="94">
        <v>4</v>
      </c>
      <c r="R839" s="94">
        <v>0</v>
      </c>
      <c r="S839" s="94">
        <v>0</v>
      </c>
      <c r="T839" s="94">
        <v>0</v>
      </c>
      <c r="U839" s="97">
        <v>80</v>
      </c>
      <c r="V839" s="44">
        <f>VLOOKUP(F839,[9]毕教同事分值收集!B:X,23,0)</f>
        <v>100</v>
      </c>
      <c r="W839" s="98">
        <v>10</v>
      </c>
      <c r="X839" s="98">
        <v>60</v>
      </c>
      <c r="Y839" s="98">
        <v>30</v>
      </c>
      <c r="Z839" s="98">
        <v>60</v>
      </c>
      <c r="AA839" s="102">
        <v>80</v>
      </c>
      <c r="AB839" s="54">
        <f>VLOOKUP(F839,[9]毕教同事分值收集!B:R,17,0)</f>
        <v>100</v>
      </c>
      <c r="AC839" s="54">
        <f>VLOOKUP(F839,[9]毕教同事分值收集!B:T,19,0)</f>
        <v>150</v>
      </c>
      <c r="AD839" s="54">
        <f>VLOOKUP(F839,[9]毕教同事分值收集!B:V,21,0)</f>
        <v>100</v>
      </c>
      <c r="AE839" s="54">
        <f>VLOOKUP(F839,[9]毕教同事分值收集!B:Q,16,0)</f>
        <v>0</v>
      </c>
      <c r="AF839" s="54">
        <f>VLOOKUP(F839,[9]毕教同事分值收集!B:P,15,0)</f>
        <v>0</v>
      </c>
      <c r="AG839" s="54">
        <f>VLOOKUP(F839,[6]毕教同事分值收集!$B:$M,12,0)</f>
        <v>-60</v>
      </c>
      <c r="AH839" s="54">
        <v>0</v>
      </c>
      <c r="AI839" s="54">
        <v>0</v>
      </c>
      <c r="AJ839" s="54">
        <v>0</v>
      </c>
      <c r="AK839" s="54">
        <v>0</v>
      </c>
      <c r="AL839" s="54">
        <v>0</v>
      </c>
      <c r="AM839" s="58">
        <f t="shared" si="81"/>
        <v>870</v>
      </c>
      <c r="AN839" s="54" t="str">
        <f>VLOOKUP(H839,'[2]最终 公布版'!$F:$AL,33,0)</f>
        <v>外科</v>
      </c>
      <c r="AO839" s="59">
        <f>SUMPRODUCT(($AN$4:$AN$1113=AN839)*($AM$4:$AM$1113&gt;AM839))+1</f>
        <v>22</v>
      </c>
      <c r="AP839" s="11">
        <f>COUNTIF(AN:AN,AN839)</f>
        <v>181</v>
      </c>
      <c r="AQ839" s="60">
        <f t="shared" si="83"/>
        <v>0.121546961325967</v>
      </c>
      <c r="AR839" s="11">
        <f t="shared" si="84"/>
        <v>1.25</v>
      </c>
      <c r="AS839" s="61">
        <v>1200</v>
      </c>
      <c r="AT839" s="62">
        <f>VLOOKUP(F839,[9]毕教同事分值收集!B:Y,24,0)</f>
        <v>21</v>
      </c>
      <c r="AU839" s="63">
        <f t="shared" si="85"/>
        <v>1500</v>
      </c>
      <c r="AV839" s="63">
        <f t="shared" si="82"/>
        <v>1500</v>
      </c>
      <c r="AW839" s="63">
        <v>0</v>
      </c>
      <c r="AX839" s="63">
        <f t="shared" si="86"/>
        <v>1500</v>
      </c>
      <c r="AY839" s="65">
        <v>21</v>
      </c>
    </row>
    <row r="840" spans="1:51">
      <c r="A840" s="4"/>
      <c r="B840" s="4"/>
      <c r="C840" s="5" t="s">
        <v>197</v>
      </c>
      <c r="D840" s="6">
        <v>846</v>
      </c>
      <c r="E840" s="7" t="s">
        <v>1022</v>
      </c>
      <c r="F840" s="8" t="str">
        <f>VLOOKUP(E840,[1]需科室上报名单!$A:$B,2,0)</f>
        <v>728L06</v>
      </c>
      <c r="G840" s="6" t="s">
        <v>104</v>
      </c>
      <c r="H840" s="8" t="str">
        <f>VLOOKUP(F840,[3]需科室上报名单!$B:$D,3,0)</f>
        <v>外科</v>
      </c>
      <c r="I840" s="8" t="str">
        <f>VLOOKUP(F840,[3]需科室上报名单!$B:$F,5,0)</f>
        <v>2021年</v>
      </c>
      <c r="J840" s="29"/>
      <c r="K840" s="6" t="s">
        <v>106</v>
      </c>
      <c r="L840" s="6">
        <v>0</v>
      </c>
      <c r="M840" s="6">
        <v>0</v>
      </c>
      <c r="N840" s="36">
        <v>0</v>
      </c>
      <c r="O840" s="6">
        <v>160</v>
      </c>
      <c r="P840" s="30">
        <v>0</v>
      </c>
      <c r="Q840" s="30">
        <v>3</v>
      </c>
      <c r="R840" s="30">
        <v>1</v>
      </c>
      <c r="S840" s="30">
        <v>0</v>
      </c>
      <c r="T840" s="30">
        <v>0</v>
      </c>
      <c r="U840" s="43">
        <v>80</v>
      </c>
      <c r="V840" s="44">
        <f>VLOOKUP(F840,[9]毕教同事分值收集!B:X,23,0)</f>
        <v>100</v>
      </c>
      <c r="W840" s="44">
        <v>10</v>
      </c>
      <c r="X840" s="44">
        <v>80</v>
      </c>
      <c r="Y840" s="44">
        <v>0</v>
      </c>
      <c r="Z840" s="44">
        <v>30</v>
      </c>
      <c r="AA840" s="53">
        <v>0</v>
      </c>
      <c r="AB840" s="54">
        <f>VLOOKUP(F840,[9]毕教同事分值收集!B:R,17,0)</f>
        <v>100</v>
      </c>
      <c r="AC840" s="54">
        <f>VLOOKUP(F840,[9]毕教同事分值收集!B:T,19,0)</f>
        <v>150</v>
      </c>
      <c r="AD840" s="54">
        <f>VLOOKUP(F840,[9]毕教同事分值收集!B:V,21,0)</f>
        <v>100</v>
      </c>
      <c r="AE840" s="54">
        <f>VLOOKUP(F840,[9]毕教同事分值收集!B:Q,16,0)</f>
        <v>40</v>
      </c>
      <c r="AF840" s="54">
        <f>VLOOKUP(F840,[9]毕教同事分值收集!B:P,15,0)</f>
        <v>20</v>
      </c>
      <c r="AG840" s="54">
        <f>VLOOKUP(F840,[6]毕教同事分值收集!$B:$M,12,0)</f>
        <v>0</v>
      </c>
      <c r="AH840" s="54">
        <v>0</v>
      </c>
      <c r="AI840" s="54">
        <v>0</v>
      </c>
      <c r="AJ840" s="54">
        <v>0</v>
      </c>
      <c r="AK840" s="54">
        <v>0</v>
      </c>
      <c r="AL840" s="54">
        <v>0</v>
      </c>
      <c r="AM840" s="58">
        <f t="shared" si="81"/>
        <v>870</v>
      </c>
      <c r="AN840" s="54" t="str">
        <f>VLOOKUP(H840,'[2]最终 公布版'!$F:$AL,33,0)</f>
        <v>外科</v>
      </c>
      <c r="AO840" s="59">
        <f>SUMPRODUCT(($AN$4:$AN$1113=AN840)*($AM$4:$AM$1113&gt;AM840))+1</f>
        <v>22</v>
      </c>
      <c r="AP840" s="11">
        <f>COUNTIF(AN:AN,AN840)</f>
        <v>181</v>
      </c>
      <c r="AQ840" s="60">
        <f t="shared" si="83"/>
        <v>0.121546961325967</v>
      </c>
      <c r="AR840" s="11">
        <f t="shared" si="84"/>
        <v>1.25</v>
      </c>
      <c r="AS840" s="61">
        <v>1200</v>
      </c>
      <c r="AT840" s="62">
        <f>VLOOKUP(F840,[9]毕教同事分值收集!B:Y,24,0)</f>
        <v>21</v>
      </c>
      <c r="AU840" s="63">
        <f t="shared" si="85"/>
        <v>1500</v>
      </c>
      <c r="AV840" s="63">
        <f t="shared" si="82"/>
        <v>1500</v>
      </c>
      <c r="AW840" s="63">
        <v>0</v>
      </c>
      <c r="AX840" s="63">
        <f t="shared" si="86"/>
        <v>1500</v>
      </c>
      <c r="AY840" s="65">
        <v>21</v>
      </c>
    </row>
    <row r="841" spans="1:51">
      <c r="A841" s="4"/>
      <c r="B841" s="4"/>
      <c r="C841" s="5" t="s">
        <v>192</v>
      </c>
      <c r="D841" s="6">
        <v>835</v>
      </c>
      <c r="E841" s="105" t="s">
        <v>1023</v>
      </c>
      <c r="F841" s="8" t="str">
        <f>VLOOKUP(E841,[1]需科室上报名单!$A:$B,2,0)</f>
        <v>7AK314</v>
      </c>
      <c r="G841" s="6" t="str">
        <f>VLOOKUP(F841,[3]需科室上报名单!$B:$I,8,0)</f>
        <v>规培研究生</v>
      </c>
      <c r="H841" s="8" t="s">
        <v>997</v>
      </c>
      <c r="I841" s="8" t="str">
        <f>VLOOKUP(F841,[3]需科室上报名单!$B:$F,5,0)</f>
        <v>2020年</v>
      </c>
      <c r="J841" s="70"/>
      <c r="K841" s="71" t="s">
        <v>106</v>
      </c>
      <c r="L841" s="36">
        <v>0</v>
      </c>
      <c r="M841" s="36">
        <v>0</v>
      </c>
      <c r="N841" s="36">
        <v>0</v>
      </c>
      <c r="O841" s="36">
        <v>160</v>
      </c>
      <c r="P841" s="36">
        <v>3</v>
      </c>
      <c r="Q841" s="36">
        <v>0</v>
      </c>
      <c r="R841" s="36">
        <v>0</v>
      </c>
      <c r="S841" s="36">
        <v>0</v>
      </c>
      <c r="T841" s="36">
        <v>0</v>
      </c>
      <c r="U841" s="75">
        <v>150</v>
      </c>
      <c r="V841" s="44">
        <f>VLOOKUP(F841,[9]毕教同事分值收集!B:X,23,0)</f>
        <v>100</v>
      </c>
      <c r="W841" s="76">
        <v>10</v>
      </c>
      <c r="X841" s="76">
        <v>40</v>
      </c>
      <c r="Y841" s="76">
        <v>60</v>
      </c>
      <c r="Z841" s="76">
        <v>30</v>
      </c>
      <c r="AA841" s="82">
        <v>0</v>
      </c>
      <c r="AB841" s="54">
        <f>VLOOKUP(F841,[9]毕教同事分值收集!B:R,17,0)</f>
        <v>100</v>
      </c>
      <c r="AC841" s="54">
        <f>VLOOKUP(F841,[9]毕教同事分值收集!B:T,19,0)</f>
        <v>150</v>
      </c>
      <c r="AD841" s="54">
        <f>VLOOKUP(F841,[9]毕教同事分值收集!B:V,21,0)</f>
        <v>100</v>
      </c>
      <c r="AE841" s="54">
        <f>VLOOKUP(F841,[9]毕教同事分值收集!B:Q,16,0)</f>
        <v>0</v>
      </c>
      <c r="AF841" s="54">
        <f>VLOOKUP(F841,[9]毕教同事分值收集!B:P,15,0)</f>
        <v>0</v>
      </c>
      <c r="AG841" s="54">
        <f>VLOOKUP(F841,[6]毕教同事分值收集!$B:$M,12,0)</f>
        <v>-40</v>
      </c>
      <c r="AH841" s="54">
        <v>0</v>
      </c>
      <c r="AI841" s="54">
        <v>0</v>
      </c>
      <c r="AJ841" s="54">
        <v>0</v>
      </c>
      <c r="AK841" s="54">
        <v>0</v>
      </c>
      <c r="AL841" s="54">
        <v>0</v>
      </c>
      <c r="AM841" s="58">
        <f t="shared" si="81"/>
        <v>860</v>
      </c>
      <c r="AN841" s="54" t="str">
        <f>VLOOKUP(H841,'[2]最终 公布版'!$F:$AL,33,0)</f>
        <v>外科</v>
      </c>
      <c r="AO841" s="59">
        <f>SUMPRODUCT(($AN$4:$AN$1113=AN841)*($AM$4:$AM$1113&gt;AM841))+1</f>
        <v>24</v>
      </c>
      <c r="AP841" s="11">
        <f>COUNTIF(AN:AN,AN841)</f>
        <v>181</v>
      </c>
      <c r="AQ841" s="60">
        <f t="shared" si="83"/>
        <v>0.132596685082873</v>
      </c>
      <c r="AR841" s="11">
        <f t="shared" si="84"/>
        <v>1.25</v>
      </c>
      <c r="AS841" s="61">
        <v>1200</v>
      </c>
      <c r="AT841" s="62">
        <f>VLOOKUP(F841,[9]毕教同事分值收集!B:Y,24,0)</f>
        <v>21</v>
      </c>
      <c r="AU841" s="63">
        <f t="shared" si="85"/>
        <v>1500</v>
      </c>
      <c r="AV841" s="63">
        <f t="shared" si="82"/>
        <v>1500</v>
      </c>
      <c r="AW841" s="63">
        <v>0</v>
      </c>
      <c r="AX841" s="63">
        <f t="shared" si="86"/>
        <v>1500</v>
      </c>
      <c r="AY841" s="65">
        <v>21</v>
      </c>
    </row>
    <row r="842" spans="1:51">
      <c r="A842" s="4"/>
      <c r="B842" s="4"/>
      <c r="C842" s="5" t="s">
        <v>1002</v>
      </c>
      <c r="D842" s="6">
        <v>841</v>
      </c>
      <c r="E842" s="101" t="s">
        <v>1024</v>
      </c>
      <c r="F842" s="8">
        <f>VLOOKUP(E842,[1]需科室上报名单!$A:$B,2,0)</f>
        <v>121024</v>
      </c>
      <c r="G842" s="6" t="s">
        <v>104</v>
      </c>
      <c r="H842" s="8" t="str">
        <f>VLOOKUP(F842,[3]需科室上报名单!$B:$D,3,0)</f>
        <v>外科</v>
      </c>
      <c r="I842" s="8" t="str">
        <f>VLOOKUP(F842,[3]需科室上报名单!$B:$F,5,0)</f>
        <v>2021年</v>
      </c>
      <c r="J842" s="31"/>
      <c r="K842" s="6" t="s">
        <v>106</v>
      </c>
      <c r="L842" s="6">
        <v>0</v>
      </c>
      <c r="M842" s="6">
        <v>0</v>
      </c>
      <c r="N842" s="36">
        <v>0</v>
      </c>
      <c r="O842" s="54">
        <v>160</v>
      </c>
      <c r="P842" s="91" t="s">
        <v>1004</v>
      </c>
      <c r="Q842" s="91" t="s">
        <v>1004</v>
      </c>
      <c r="R842" s="91" t="s">
        <v>1004</v>
      </c>
      <c r="S842" s="91" t="s">
        <v>1004</v>
      </c>
      <c r="T842" s="91" t="s">
        <v>1004</v>
      </c>
      <c r="U842" s="143">
        <v>80</v>
      </c>
      <c r="V842" s="44">
        <f>VLOOKUP(F842,[9]毕教同事分值收集!B:X,23,0)</f>
        <v>100</v>
      </c>
      <c r="W842" s="99">
        <v>10</v>
      </c>
      <c r="X842" s="49">
        <v>40</v>
      </c>
      <c r="Y842" s="49">
        <v>60</v>
      </c>
      <c r="Z842" s="49">
        <v>60</v>
      </c>
      <c r="AA842" s="99">
        <v>20</v>
      </c>
      <c r="AB842" s="54">
        <f>VLOOKUP(F842,[9]毕教同事分值收集!B:R,17,0)</f>
        <v>100</v>
      </c>
      <c r="AC842" s="54">
        <f>VLOOKUP(F842,[9]毕教同事分值收集!B:T,19,0)</f>
        <v>150</v>
      </c>
      <c r="AD842" s="54">
        <f>VLOOKUP(F842,[9]毕教同事分值收集!B:V,21,0)</f>
        <v>100</v>
      </c>
      <c r="AE842" s="54">
        <f>VLOOKUP(F842,[9]毕教同事分值收集!B:Q,16,0)</f>
        <v>0</v>
      </c>
      <c r="AF842" s="54">
        <f>VLOOKUP(F842,[9]毕教同事分值收集!B:P,15,0)</f>
        <v>0</v>
      </c>
      <c r="AG842" s="54">
        <f>VLOOKUP(F842,[6]毕教同事分值收集!$B:$M,12,0)</f>
        <v>-20</v>
      </c>
      <c r="AH842" s="54">
        <v>0</v>
      </c>
      <c r="AI842" s="54">
        <v>0</v>
      </c>
      <c r="AJ842" s="54">
        <v>0</v>
      </c>
      <c r="AK842" s="54">
        <v>0</v>
      </c>
      <c r="AL842" s="54">
        <v>0</v>
      </c>
      <c r="AM842" s="58">
        <f t="shared" si="81"/>
        <v>860</v>
      </c>
      <c r="AN842" s="54" t="str">
        <f>VLOOKUP(H842,'[2]最终 公布版'!$F:$AL,33,0)</f>
        <v>外科</v>
      </c>
      <c r="AO842" s="59">
        <f>SUMPRODUCT(($AN$4:$AN$1113=AN842)*($AM$4:$AM$1113&gt;AM842))+1</f>
        <v>24</v>
      </c>
      <c r="AP842" s="11">
        <f>COUNTIF(AN:AN,AN842)</f>
        <v>181</v>
      </c>
      <c r="AQ842" s="60">
        <f t="shared" si="83"/>
        <v>0.132596685082873</v>
      </c>
      <c r="AR842" s="11">
        <f t="shared" si="84"/>
        <v>1.25</v>
      </c>
      <c r="AS842" s="61">
        <v>1200</v>
      </c>
      <c r="AT842" s="62">
        <f>VLOOKUP(F842,[9]毕教同事分值收集!B:Y,24,0)</f>
        <v>21</v>
      </c>
      <c r="AU842" s="63">
        <f t="shared" si="85"/>
        <v>1500</v>
      </c>
      <c r="AV842" s="63">
        <f t="shared" si="82"/>
        <v>1500</v>
      </c>
      <c r="AW842" s="63">
        <v>0</v>
      </c>
      <c r="AX842" s="63">
        <f t="shared" si="86"/>
        <v>1500</v>
      </c>
      <c r="AY842" s="65">
        <v>21</v>
      </c>
    </row>
    <row r="843" spans="1:51">
      <c r="A843" s="4"/>
      <c r="B843" s="4"/>
      <c r="C843" s="5" t="s">
        <v>261</v>
      </c>
      <c r="D843" s="6">
        <v>849</v>
      </c>
      <c r="E843" s="86" t="s">
        <v>1025</v>
      </c>
      <c r="F843" s="8" t="str">
        <f>VLOOKUP(E843,[1]需科室上报名单!$A:$B,2,0)</f>
        <v>729L81</v>
      </c>
      <c r="G843" s="6" t="s">
        <v>104</v>
      </c>
      <c r="H843" s="8" t="str">
        <f>VLOOKUP(F843,[3]需科室上报名单!$B:$D,3,0)</f>
        <v>外科</v>
      </c>
      <c r="I843" s="8" t="str">
        <f>VLOOKUP(F843,[3]需科室上报名单!$B:$F,5,0)</f>
        <v>2022年</v>
      </c>
      <c r="J843" s="31"/>
      <c r="K843" s="93" t="s">
        <v>106</v>
      </c>
      <c r="L843" s="86">
        <v>0</v>
      </c>
      <c r="M843" s="86">
        <v>0</v>
      </c>
      <c r="N843" s="86">
        <v>0</v>
      </c>
      <c r="O843" s="86">
        <v>160</v>
      </c>
      <c r="P843" s="94">
        <v>0</v>
      </c>
      <c r="Q843" s="94">
        <v>3</v>
      </c>
      <c r="R843" s="94">
        <v>0</v>
      </c>
      <c r="S843" s="94">
        <v>0</v>
      </c>
      <c r="T843" s="94">
        <v>0</v>
      </c>
      <c r="U843" s="97">
        <v>60</v>
      </c>
      <c r="V843" s="44">
        <f>VLOOKUP(F843,[9]毕教同事分值收集!B:X,23,0)</f>
        <v>100</v>
      </c>
      <c r="W843" s="98">
        <v>10</v>
      </c>
      <c r="X843" s="98">
        <v>40</v>
      </c>
      <c r="Y843" s="98">
        <v>30</v>
      </c>
      <c r="Z843" s="98">
        <v>30</v>
      </c>
      <c r="AA843" s="102">
        <v>80</v>
      </c>
      <c r="AB843" s="54">
        <f>VLOOKUP(F843,[9]毕教同事分值收集!B:R,17,0)</f>
        <v>100</v>
      </c>
      <c r="AC843" s="54">
        <f>VLOOKUP(F843,[9]毕教同事分值收集!B:T,19,0)</f>
        <v>150</v>
      </c>
      <c r="AD843" s="54">
        <f>VLOOKUP(F843,[9]毕教同事分值收集!B:V,21,0)</f>
        <v>100</v>
      </c>
      <c r="AE843" s="54">
        <f>VLOOKUP(F843,[9]毕教同事分值收集!B:Q,16,0)</f>
        <v>0</v>
      </c>
      <c r="AF843" s="54">
        <f>VLOOKUP(F843,[9]毕教同事分值收集!B:P,15,0)</f>
        <v>0</v>
      </c>
      <c r="AG843" s="54">
        <f>VLOOKUP(F843,[6]毕教同事分值收集!$B:$M,12,0)</f>
        <v>0</v>
      </c>
      <c r="AH843" s="54">
        <v>0</v>
      </c>
      <c r="AI843" s="54">
        <v>0</v>
      </c>
      <c r="AJ843" s="54">
        <v>0</v>
      </c>
      <c r="AK843" s="54">
        <v>0</v>
      </c>
      <c r="AL843" s="54">
        <v>0</v>
      </c>
      <c r="AM843" s="58">
        <f t="shared" si="81"/>
        <v>860</v>
      </c>
      <c r="AN843" s="54" t="str">
        <f>VLOOKUP(H843,'[2]最终 公布版'!$F:$AL,33,0)</f>
        <v>外科</v>
      </c>
      <c r="AO843" s="59">
        <f>SUMPRODUCT(($AN$4:$AN$1113=AN843)*($AM$4:$AM$1113&gt;AM843))+1</f>
        <v>24</v>
      </c>
      <c r="AP843" s="11">
        <f>COUNTIF(AN:AN,AN843)</f>
        <v>181</v>
      </c>
      <c r="AQ843" s="60">
        <f t="shared" si="83"/>
        <v>0.132596685082873</v>
      </c>
      <c r="AR843" s="11">
        <f t="shared" si="84"/>
        <v>1.25</v>
      </c>
      <c r="AS843" s="61">
        <v>1200</v>
      </c>
      <c r="AT843" s="62">
        <f>VLOOKUP(F843,[9]毕教同事分值收集!B:Y,24,0)</f>
        <v>21</v>
      </c>
      <c r="AU843" s="63">
        <f t="shared" si="85"/>
        <v>1500</v>
      </c>
      <c r="AV843" s="63">
        <f t="shared" si="82"/>
        <v>1500</v>
      </c>
      <c r="AW843" s="63">
        <v>0</v>
      </c>
      <c r="AX843" s="63">
        <f t="shared" si="86"/>
        <v>1500</v>
      </c>
      <c r="AY843" s="65">
        <v>21</v>
      </c>
    </row>
    <row r="844" spans="1:51">
      <c r="A844" s="4"/>
      <c r="B844" s="4"/>
      <c r="C844" s="5" t="s">
        <v>967</v>
      </c>
      <c r="D844" s="6">
        <v>852</v>
      </c>
      <c r="E844" s="19" t="s">
        <v>1026</v>
      </c>
      <c r="F844" s="8" t="str">
        <f>VLOOKUP(E844,[1]需科室上报名单!$A:$B,2,0)</f>
        <v>7AM263</v>
      </c>
      <c r="G844" s="6" t="str">
        <f>VLOOKUP(F844,[3]需科室上报名单!$B:$I,8,0)</f>
        <v>规培研究生</v>
      </c>
      <c r="H844" s="8" t="s">
        <v>997</v>
      </c>
      <c r="I844" s="8" t="str">
        <f>VLOOKUP(F844,[3]需科室上报名单!$B:$F,5,0)</f>
        <v>2021年</v>
      </c>
      <c r="J844" s="29"/>
      <c r="K844" s="6" t="s">
        <v>106</v>
      </c>
      <c r="L844" s="6">
        <v>0</v>
      </c>
      <c r="M844" s="6">
        <v>0</v>
      </c>
      <c r="N844" s="6">
        <v>0</v>
      </c>
      <c r="O844" s="6">
        <v>160</v>
      </c>
      <c r="P844" s="30">
        <v>0</v>
      </c>
      <c r="Q844" s="30">
        <v>5</v>
      </c>
      <c r="R844" s="30">
        <v>2</v>
      </c>
      <c r="S844" s="30">
        <v>0</v>
      </c>
      <c r="T844" s="30">
        <v>0</v>
      </c>
      <c r="U844" s="43">
        <v>140</v>
      </c>
      <c r="V844" s="44">
        <f>VLOOKUP(F844,[9]毕教同事分值收集!B:X,23,0)</f>
        <v>100</v>
      </c>
      <c r="W844" s="44">
        <v>10</v>
      </c>
      <c r="X844" s="44">
        <v>40</v>
      </c>
      <c r="Y844" s="44">
        <v>60</v>
      </c>
      <c r="Z844" s="44">
        <v>0</v>
      </c>
      <c r="AA844" s="53">
        <v>0</v>
      </c>
      <c r="AB844" s="54">
        <f>VLOOKUP(F844,[9]毕教同事分值收集!B:R,17,0)</f>
        <v>100</v>
      </c>
      <c r="AC844" s="54">
        <f>VLOOKUP(F844,[9]毕教同事分值收集!B:T,19,0)</f>
        <v>150</v>
      </c>
      <c r="AD844" s="54">
        <f>VLOOKUP(F844,[9]毕教同事分值收集!B:V,21,0)</f>
        <v>100</v>
      </c>
      <c r="AE844" s="54">
        <f>VLOOKUP(F844,[9]毕教同事分值收集!B:Q,16,0)</f>
        <v>0</v>
      </c>
      <c r="AF844" s="54">
        <f>VLOOKUP(F844,[9]毕教同事分值收集!B:P,15,0)</f>
        <v>0</v>
      </c>
      <c r="AG844" s="54">
        <f>VLOOKUP(F844,[6]毕教同事分值收集!$B:$M,12,0)</f>
        <v>0</v>
      </c>
      <c r="AH844" s="54">
        <v>0</v>
      </c>
      <c r="AI844" s="54">
        <v>0</v>
      </c>
      <c r="AJ844" s="54">
        <v>0</v>
      </c>
      <c r="AK844" s="54">
        <v>0</v>
      </c>
      <c r="AL844" s="54">
        <v>0</v>
      </c>
      <c r="AM844" s="58">
        <f t="shared" si="81"/>
        <v>860</v>
      </c>
      <c r="AN844" s="54" t="str">
        <f>VLOOKUP(H844,'[2]最终 公布版'!$F:$AL,33,0)</f>
        <v>外科</v>
      </c>
      <c r="AO844" s="59">
        <f>SUMPRODUCT(($AN$4:$AN$1113=AN844)*($AM$4:$AM$1113&gt;AM844))+1</f>
        <v>24</v>
      </c>
      <c r="AP844" s="11">
        <f>COUNTIF(AN:AN,AN844)</f>
        <v>181</v>
      </c>
      <c r="AQ844" s="60">
        <f t="shared" si="83"/>
        <v>0.132596685082873</v>
      </c>
      <c r="AR844" s="11">
        <f t="shared" si="84"/>
        <v>1.25</v>
      </c>
      <c r="AS844" s="61">
        <v>1200</v>
      </c>
      <c r="AT844" s="62">
        <f>VLOOKUP(F844,[9]毕教同事分值收集!B:Y,24,0)</f>
        <v>21</v>
      </c>
      <c r="AU844" s="63">
        <f t="shared" si="85"/>
        <v>1500</v>
      </c>
      <c r="AV844" s="63">
        <f t="shared" si="82"/>
        <v>1500</v>
      </c>
      <c r="AW844" s="63">
        <v>0</v>
      </c>
      <c r="AX844" s="63">
        <f t="shared" si="86"/>
        <v>1500</v>
      </c>
      <c r="AY844" s="65">
        <v>21</v>
      </c>
    </row>
    <row r="845" spans="1:51">
      <c r="A845" s="4"/>
      <c r="B845" s="4"/>
      <c r="C845" s="5" t="s">
        <v>271</v>
      </c>
      <c r="D845" s="6">
        <v>830</v>
      </c>
      <c r="E845" s="10" t="s">
        <v>1027</v>
      </c>
      <c r="F845" s="8" t="str">
        <f>VLOOKUP(E845,[1]需科室上报名单!$A:$B,2,0)</f>
        <v>727L23</v>
      </c>
      <c r="G845" s="6" t="s">
        <v>104</v>
      </c>
      <c r="H845" s="8" t="str">
        <f>VLOOKUP(F845,[3]需科室上报名单!$B:$D,3,0)</f>
        <v>外科</v>
      </c>
      <c r="I845" s="8" t="str">
        <f>VLOOKUP(F845,[3]需科室上报名单!$B:$F,5,0)</f>
        <v>2020年</v>
      </c>
      <c r="J845" s="29"/>
      <c r="K845" s="6" t="s">
        <v>106</v>
      </c>
      <c r="L845" s="6">
        <v>0</v>
      </c>
      <c r="M845" s="6">
        <v>0</v>
      </c>
      <c r="N845" s="6">
        <v>0</v>
      </c>
      <c r="O845" s="6">
        <v>160</v>
      </c>
      <c r="P845" s="30">
        <v>0</v>
      </c>
      <c r="Q845" s="30">
        <v>3</v>
      </c>
      <c r="R845" s="30">
        <v>5</v>
      </c>
      <c r="S845" s="30">
        <v>0</v>
      </c>
      <c r="T845" s="30">
        <v>1</v>
      </c>
      <c r="U845" s="43">
        <v>185</v>
      </c>
      <c r="V845" s="44">
        <f>VLOOKUP(F845,[9]毕教同事分值收集!B:X,23,0)</f>
        <v>100</v>
      </c>
      <c r="W845" s="44">
        <v>10</v>
      </c>
      <c r="X845" s="44">
        <v>20</v>
      </c>
      <c r="Y845" s="44">
        <v>60</v>
      </c>
      <c r="Z845" s="44">
        <v>30</v>
      </c>
      <c r="AA845" s="53">
        <v>0</v>
      </c>
      <c r="AB845" s="54">
        <f>VLOOKUP(F845,[9]毕教同事分值收集!B:R,17,0)</f>
        <v>100</v>
      </c>
      <c r="AC845" s="54">
        <f>VLOOKUP(F845,[9]毕教同事分值收集!B:T,19,0)</f>
        <v>150</v>
      </c>
      <c r="AD845" s="54">
        <f>VLOOKUP(F845,[9]毕教同事分值收集!B:V,21,0)</f>
        <v>100</v>
      </c>
      <c r="AE845" s="54">
        <f>VLOOKUP(F845,[9]毕教同事分值收集!B:Q,16,0)</f>
        <v>0</v>
      </c>
      <c r="AF845" s="54">
        <f>VLOOKUP(F845,[9]毕教同事分值收集!B:P,15,0)</f>
        <v>0</v>
      </c>
      <c r="AG845" s="54">
        <f>VLOOKUP(F845,[6]毕教同事分值收集!$B:$M,12,0)</f>
        <v>-60</v>
      </c>
      <c r="AH845" s="54">
        <v>0</v>
      </c>
      <c r="AI845" s="54">
        <v>0</v>
      </c>
      <c r="AJ845" s="54">
        <v>0</v>
      </c>
      <c r="AK845" s="54">
        <v>0</v>
      </c>
      <c r="AL845" s="54">
        <v>0</v>
      </c>
      <c r="AM845" s="58">
        <f t="shared" si="81"/>
        <v>855</v>
      </c>
      <c r="AN845" s="54" t="str">
        <f>VLOOKUP(H845,'[2]最终 公布版'!$F:$AL,33,0)</f>
        <v>外科</v>
      </c>
      <c r="AO845" s="59">
        <f>SUMPRODUCT(($AN$4:$AN$1113=AN845)*($AM$4:$AM$1113&gt;AM845))+1</f>
        <v>28</v>
      </c>
      <c r="AP845" s="11">
        <f>COUNTIF(AN:AN,AN845)</f>
        <v>181</v>
      </c>
      <c r="AQ845" s="60">
        <f t="shared" si="83"/>
        <v>0.154696132596685</v>
      </c>
      <c r="AR845" s="11">
        <f t="shared" si="84"/>
        <v>1.25</v>
      </c>
      <c r="AS845" s="61">
        <v>1200</v>
      </c>
      <c r="AT845" s="62">
        <f>VLOOKUP(F845,[9]毕教同事分值收集!B:Y,24,0)</f>
        <v>21</v>
      </c>
      <c r="AU845" s="63">
        <f t="shared" si="85"/>
        <v>1500</v>
      </c>
      <c r="AV845" s="63">
        <f t="shared" si="82"/>
        <v>1500</v>
      </c>
      <c r="AW845" s="63">
        <v>0</v>
      </c>
      <c r="AX845" s="63">
        <f t="shared" si="86"/>
        <v>1500</v>
      </c>
      <c r="AY845" s="65">
        <v>21</v>
      </c>
    </row>
    <row r="846" spans="1:51">
      <c r="A846" s="4"/>
      <c r="B846" s="4"/>
      <c r="C846" s="5" t="s">
        <v>277</v>
      </c>
      <c r="D846" s="6">
        <v>844</v>
      </c>
      <c r="E846" s="6" t="s">
        <v>1028</v>
      </c>
      <c r="F846" s="8" t="str">
        <f>VLOOKUP(E846,[1]需科室上报名单!$A:$B,2,0)</f>
        <v>7AM271</v>
      </c>
      <c r="G846" s="6" t="str">
        <f>VLOOKUP(F846,[3]需科室上报名单!$B:$I,8,0)</f>
        <v>规培研究生</v>
      </c>
      <c r="H846" s="8" t="str">
        <f>VLOOKUP(F846,[3]需科室上报名单!$B:$D,3,0)</f>
        <v>外科</v>
      </c>
      <c r="I846" s="8" t="str">
        <f>VLOOKUP(F846,[3]需科室上报名单!$B:$F,5,0)</f>
        <v>2021年</v>
      </c>
      <c r="J846" s="31"/>
      <c r="K846" s="6" t="s">
        <v>106</v>
      </c>
      <c r="L846" s="6">
        <v>0</v>
      </c>
      <c r="M846" s="6">
        <v>0</v>
      </c>
      <c r="N846" s="6">
        <v>0</v>
      </c>
      <c r="O846" s="6">
        <v>160</v>
      </c>
      <c r="P846" s="30">
        <v>0</v>
      </c>
      <c r="Q846" s="30">
        <v>3</v>
      </c>
      <c r="R846" s="30">
        <v>2</v>
      </c>
      <c r="S846" s="30">
        <v>0</v>
      </c>
      <c r="T846" s="30">
        <v>0</v>
      </c>
      <c r="U846" s="43">
        <v>100</v>
      </c>
      <c r="V846" s="44">
        <f>VLOOKUP(F846,[9]毕教同事分值收集!B:X,23,0)</f>
        <v>100</v>
      </c>
      <c r="W846" s="44">
        <v>10</v>
      </c>
      <c r="X846" s="44">
        <v>40</v>
      </c>
      <c r="Y846" s="44">
        <v>30</v>
      </c>
      <c r="Z846" s="44">
        <v>60</v>
      </c>
      <c r="AA846" s="53">
        <v>20</v>
      </c>
      <c r="AB846" s="54">
        <f>VLOOKUP(F846,[9]毕教同事分值收集!B:R,17,0)</f>
        <v>100</v>
      </c>
      <c r="AC846" s="54">
        <f>VLOOKUP(F846,[9]毕教同事分值收集!B:T,19,0)</f>
        <v>150</v>
      </c>
      <c r="AD846" s="54">
        <f>VLOOKUP(F846,[9]毕教同事分值收集!B:V,21,0)</f>
        <v>100</v>
      </c>
      <c r="AE846" s="54">
        <f>VLOOKUP(F846,[9]毕教同事分值收集!B:Q,16,0)</f>
        <v>0</v>
      </c>
      <c r="AF846" s="54">
        <f>VLOOKUP(F846,[9]毕教同事分值收集!B:P,15,0)</f>
        <v>0</v>
      </c>
      <c r="AG846" s="54">
        <f>VLOOKUP(F846,[6]毕教同事分值收集!$B:$M,12,0)</f>
        <v>-20</v>
      </c>
      <c r="AH846" s="54">
        <v>0</v>
      </c>
      <c r="AI846" s="54">
        <v>0</v>
      </c>
      <c r="AJ846" s="54">
        <v>0</v>
      </c>
      <c r="AK846" s="54">
        <v>0</v>
      </c>
      <c r="AL846" s="54">
        <v>0</v>
      </c>
      <c r="AM846" s="58">
        <f t="shared" si="81"/>
        <v>850</v>
      </c>
      <c r="AN846" s="54" t="str">
        <f>VLOOKUP(H846,'[2]最终 公布版'!$F:$AL,33,0)</f>
        <v>外科</v>
      </c>
      <c r="AO846" s="59">
        <f>SUMPRODUCT(($AN$4:$AN$1113=AN846)*($AM$4:$AM$1113&gt;AM846))+1</f>
        <v>29</v>
      </c>
      <c r="AP846" s="11">
        <f>COUNTIF(AN:AN,AN846)</f>
        <v>181</v>
      </c>
      <c r="AQ846" s="60">
        <f t="shared" si="83"/>
        <v>0.160220994475138</v>
      </c>
      <c r="AR846" s="11">
        <f t="shared" si="84"/>
        <v>1.25</v>
      </c>
      <c r="AS846" s="61">
        <v>1200</v>
      </c>
      <c r="AT846" s="62">
        <f>VLOOKUP(F846,[9]毕教同事分值收集!B:Y,24,0)</f>
        <v>21</v>
      </c>
      <c r="AU846" s="63">
        <f t="shared" si="85"/>
        <v>1500</v>
      </c>
      <c r="AV846" s="63">
        <f t="shared" si="82"/>
        <v>1500</v>
      </c>
      <c r="AW846" s="63">
        <v>0</v>
      </c>
      <c r="AX846" s="63">
        <f t="shared" si="86"/>
        <v>1500</v>
      </c>
      <c r="AY846" s="65">
        <v>21</v>
      </c>
    </row>
    <row r="847" ht="16.5" spans="1:51">
      <c r="A847" s="4"/>
      <c r="B847" s="4"/>
      <c r="C847" s="5" t="s">
        <v>265</v>
      </c>
      <c r="D847" s="6">
        <v>854</v>
      </c>
      <c r="E847" s="87" t="s">
        <v>1029</v>
      </c>
      <c r="F847" s="8" t="str">
        <f>VLOOKUP(E847,[1]需科室上报名单!$A:$B,2,0)</f>
        <v>726L88</v>
      </c>
      <c r="G847" s="6" t="s">
        <v>104</v>
      </c>
      <c r="H847" s="8" t="str">
        <f>VLOOKUP(F847,[3]需科室上报名单!$B:$D,3,0)</f>
        <v>外科</v>
      </c>
      <c r="I847" s="8" t="str">
        <f>VLOOKUP(F847,[3]需科室上报名单!$B:$F,5,0)</f>
        <v>2020年</v>
      </c>
      <c r="J847" s="29"/>
      <c r="K847" s="6" t="s">
        <v>106</v>
      </c>
      <c r="L847" s="6">
        <v>0</v>
      </c>
      <c r="M847" s="6">
        <v>0</v>
      </c>
      <c r="N847" s="36">
        <v>0</v>
      </c>
      <c r="O847" s="6">
        <v>160</v>
      </c>
      <c r="P847" s="30">
        <v>0</v>
      </c>
      <c r="Q847" s="30">
        <v>4</v>
      </c>
      <c r="R847" s="30">
        <v>1</v>
      </c>
      <c r="S847" s="30">
        <v>0</v>
      </c>
      <c r="T847" s="30">
        <v>0</v>
      </c>
      <c r="U847" s="43">
        <v>100</v>
      </c>
      <c r="V847" s="44">
        <f>VLOOKUP(F847,[9]毕教同事分值收集!B:X,23,0)</f>
        <v>100</v>
      </c>
      <c r="W847" s="44">
        <v>10</v>
      </c>
      <c r="X847" s="44">
        <v>40</v>
      </c>
      <c r="Y847" s="44">
        <v>30</v>
      </c>
      <c r="Z847" s="44">
        <v>60</v>
      </c>
      <c r="AA847" s="53">
        <v>0</v>
      </c>
      <c r="AB847" s="54">
        <f>VLOOKUP(F847,[9]毕教同事分值收集!B:R,17,0)</f>
        <v>100</v>
      </c>
      <c r="AC847" s="54">
        <f>VLOOKUP(F847,[9]毕教同事分值收集!B:T,19,0)</f>
        <v>150</v>
      </c>
      <c r="AD847" s="54">
        <f>VLOOKUP(F847,[9]毕教同事分值收集!B:V,21,0)</f>
        <v>100</v>
      </c>
      <c r="AE847" s="54">
        <f>VLOOKUP(F847,[9]毕教同事分值收集!B:Q,16,0)</f>
        <v>0</v>
      </c>
      <c r="AF847" s="54">
        <f>VLOOKUP(F847,[9]毕教同事分值收集!B:P,15,0)</f>
        <v>0</v>
      </c>
      <c r="AG847" s="54">
        <f>VLOOKUP(F847,[6]毕教同事分值收集!$B:$M,12,0)</f>
        <v>0</v>
      </c>
      <c r="AH847" s="54">
        <v>0</v>
      </c>
      <c r="AI847" s="54">
        <v>0</v>
      </c>
      <c r="AJ847" s="54">
        <v>0</v>
      </c>
      <c r="AK847" s="54">
        <v>0</v>
      </c>
      <c r="AL847" s="54">
        <v>0</v>
      </c>
      <c r="AM847" s="58">
        <f t="shared" si="81"/>
        <v>850</v>
      </c>
      <c r="AN847" s="54" t="str">
        <f>VLOOKUP(H847,'[2]最终 公布版'!$F:$AL,33,0)</f>
        <v>外科</v>
      </c>
      <c r="AO847" s="59">
        <f>SUMPRODUCT(($AN$4:$AN$1113=AN847)*($AM$4:$AM$1113&gt;AM847))+1</f>
        <v>29</v>
      </c>
      <c r="AP847" s="11">
        <f>COUNTIF(AN:AN,AN847)</f>
        <v>181</v>
      </c>
      <c r="AQ847" s="60">
        <f t="shared" si="83"/>
        <v>0.160220994475138</v>
      </c>
      <c r="AR847" s="11">
        <f t="shared" si="84"/>
        <v>1.25</v>
      </c>
      <c r="AS847" s="61">
        <v>1200</v>
      </c>
      <c r="AT847" s="62">
        <f>VLOOKUP(F847,[9]毕教同事分值收集!B:Y,24,0)</f>
        <v>21</v>
      </c>
      <c r="AU847" s="63">
        <f t="shared" si="85"/>
        <v>1500</v>
      </c>
      <c r="AV847" s="63">
        <f t="shared" si="82"/>
        <v>1500</v>
      </c>
      <c r="AW847" s="63">
        <v>0</v>
      </c>
      <c r="AX847" s="63">
        <f t="shared" si="86"/>
        <v>1500</v>
      </c>
      <c r="AY847" s="65">
        <v>21</v>
      </c>
    </row>
    <row r="848" spans="1:51">
      <c r="A848" s="4"/>
      <c r="B848" s="4"/>
      <c r="C848" s="5" t="s">
        <v>1002</v>
      </c>
      <c r="D848" s="6">
        <v>832</v>
      </c>
      <c r="E848" s="101" t="s">
        <v>1030</v>
      </c>
      <c r="F848" s="8" t="str">
        <f>VLOOKUP(E848,[1]需科室上报名单!$A:$B,2,0)</f>
        <v>726L89</v>
      </c>
      <c r="G848" s="6" t="s">
        <v>104</v>
      </c>
      <c r="H848" s="8" t="str">
        <f>VLOOKUP(F848,[3]需科室上报名单!$B:$D,3,0)</f>
        <v>外科</v>
      </c>
      <c r="I848" s="8" t="str">
        <f>VLOOKUP(F848,[3]需科室上报名单!$B:$F,5,0)</f>
        <v>2020年</v>
      </c>
      <c r="J848" s="31"/>
      <c r="K848" s="6" t="s">
        <v>106</v>
      </c>
      <c r="L848" s="6">
        <v>0</v>
      </c>
      <c r="M848" s="6">
        <v>0</v>
      </c>
      <c r="N848" s="36">
        <v>0</v>
      </c>
      <c r="O848" s="54">
        <v>160</v>
      </c>
      <c r="P848" s="91" t="s">
        <v>1004</v>
      </c>
      <c r="Q848" s="91" t="s">
        <v>1004</v>
      </c>
      <c r="R848" s="91" t="s">
        <v>1004</v>
      </c>
      <c r="S848" s="91" t="s">
        <v>1004</v>
      </c>
      <c r="T848" s="91" t="s">
        <v>1004</v>
      </c>
      <c r="U848" s="143">
        <v>100</v>
      </c>
      <c r="V848" s="44">
        <f>VLOOKUP(F848,[9]毕教同事分值收集!B:X,23,0)</f>
        <v>100</v>
      </c>
      <c r="W848" s="49">
        <v>10</v>
      </c>
      <c r="X848" s="49">
        <v>40</v>
      </c>
      <c r="Y848" s="49">
        <v>60</v>
      </c>
      <c r="Z848" s="49">
        <v>60</v>
      </c>
      <c r="AA848" s="99">
        <v>20</v>
      </c>
      <c r="AB848" s="54">
        <f>VLOOKUP(F848,[9]毕教同事分值收集!B:R,17,0)</f>
        <v>100</v>
      </c>
      <c r="AC848" s="54">
        <f>VLOOKUP(F848,[9]毕教同事分值收集!B:T,19,0)</f>
        <v>150</v>
      </c>
      <c r="AD848" s="54">
        <f>VLOOKUP(F848,[9]毕教同事分值收集!B:V,21,0)</f>
        <v>100</v>
      </c>
      <c r="AE848" s="54">
        <f>VLOOKUP(F848,[9]毕教同事分值收集!B:Q,16,0)</f>
        <v>0</v>
      </c>
      <c r="AF848" s="54">
        <f>VLOOKUP(F848,[9]毕教同事分值收集!B:P,15,0)</f>
        <v>0</v>
      </c>
      <c r="AG848" s="54">
        <f>VLOOKUP(F848,[6]毕教同事分值收集!$B:$M,12,0)</f>
        <v>-60</v>
      </c>
      <c r="AH848" s="54">
        <v>0</v>
      </c>
      <c r="AI848" s="54">
        <v>0</v>
      </c>
      <c r="AJ848" s="54">
        <v>0</v>
      </c>
      <c r="AK848" s="54">
        <v>0</v>
      </c>
      <c r="AL848" s="54">
        <v>0</v>
      </c>
      <c r="AM848" s="58">
        <f t="shared" si="81"/>
        <v>840</v>
      </c>
      <c r="AN848" s="54" t="str">
        <f>VLOOKUP(H848,'[2]最终 公布版'!$F:$AL,33,0)</f>
        <v>外科</v>
      </c>
      <c r="AO848" s="59">
        <f>SUMPRODUCT(($AN$4:$AN$1113=AN848)*($AM$4:$AM$1113&gt;AM848))+1</f>
        <v>31</v>
      </c>
      <c r="AP848" s="11">
        <f>COUNTIF(AN:AN,AN848)</f>
        <v>181</v>
      </c>
      <c r="AQ848" s="60">
        <f t="shared" si="83"/>
        <v>0.171270718232044</v>
      </c>
      <c r="AR848" s="11">
        <f t="shared" si="84"/>
        <v>1.25</v>
      </c>
      <c r="AS848" s="61">
        <v>1200</v>
      </c>
      <c r="AT848" s="62">
        <f>VLOOKUP(F848,[9]毕教同事分值收集!B:Y,24,0)</f>
        <v>21</v>
      </c>
      <c r="AU848" s="63">
        <f t="shared" si="85"/>
        <v>1500</v>
      </c>
      <c r="AV848" s="63">
        <f t="shared" si="82"/>
        <v>1500</v>
      </c>
      <c r="AW848" s="63">
        <v>0</v>
      </c>
      <c r="AX848" s="63">
        <f t="shared" si="86"/>
        <v>1500</v>
      </c>
      <c r="AY848" s="65">
        <v>21</v>
      </c>
    </row>
    <row r="849" spans="1:51">
      <c r="A849" s="4"/>
      <c r="B849" s="4"/>
      <c r="C849" s="5" t="s">
        <v>1006</v>
      </c>
      <c r="D849" s="6">
        <v>833</v>
      </c>
      <c r="E849" s="86" t="s">
        <v>1031</v>
      </c>
      <c r="F849" s="8" t="str">
        <f>VLOOKUP(E849,[1]需科室上报名单!$A:$B,2,0)</f>
        <v>7AM413</v>
      </c>
      <c r="G849" s="6" t="str">
        <f>VLOOKUP(F849,[3]需科室上报名单!$B:$I,8,0)</f>
        <v>规培研究生</v>
      </c>
      <c r="H849" s="8" t="str">
        <f>VLOOKUP(F849,[3]需科室上报名单!$B:$D,3,0)</f>
        <v>外科</v>
      </c>
      <c r="I849" s="8" t="str">
        <f>VLOOKUP(F849,[3]需科室上报名单!$B:$F,5,0)</f>
        <v>2021年</v>
      </c>
      <c r="J849" s="148"/>
      <c r="K849" s="93" t="s">
        <v>106</v>
      </c>
      <c r="L849" s="147">
        <v>0</v>
      </c>
      <c r="M849" s="147">
        <v>0</v>
      </c>
      <c r="N849" s="36">
        <v>0</v>
      </c>
      <c r="O849" s="147">
        <v>120</v>
      </c>
      <c r="P849" s="95">
        <v>0</v>
      </c>
      <c r="Q849" s="95">
        <v>6</v>
      </c>
      <c r="R849" s="95">
        <v>2</v>
      </c>
      <c r="S849" s="95">
        <v>0</v>
      </c>
      <c r="T849" s="95">
        <v>0</v>
      </c>
      <c r="U849" s="97">
        <v>160</v>
      </c>
      <c r="V849" s="44">
        <f>VLOOKUP(F849,[9]毕教同事分值收集!B:X,23,0)</f>
        <v>100</v>
      </c>
      <c r="W849" s="98">
        <v>10</v>
      </c>
      <c r="X849" s="98">
        <v>40</v>
      </c>
      <c r="Y849" s="98">
        <v>60</v>
      </c>
      <c r="Z849" s="98">
        <v>60</v>
      </c>
      <c r="AA849" s="53">
        <v>0</v>
      </c>
      <c r="AB849" s="54">
        <f>VLOOKUP(F849,[9]毕教同事分值收集!B:R,17,0)</f>
        <v>100</v>
      </c>
      <c r="AC849" s="54">
        <f>VLOOKUP(F849,[9]毕教同事分值收集!B:T,19,0)</f>
        <v>150</v>
      </c>
      <c r="AD849" s="54">
        <f>VLOOKUP(F849,[9]毕教同事分值收集!B:V,21,0)</f>
        <v>100</v>
      </c>
      <c r="AE849" s="54">
        <f>VLOOKUP(F849,[9]毕教同事分值收集!B:Q,16,0)</f>
        <v>0</v>
      </c>
      <c r="AF849" s="54">
        <f>VLOOKUP(F849,[9]毕教同事分值收集!B:P,15,0)</f>
        <v>0</v>
      </c>
      <c r="AG849" s="54">
        <f>VLOOKUP(F849,[6]毕教同事分值收集!$B:$M,12,0)</f>
        <v>-60</v>
      </c>
      <c r="AH849" s="54">
        <v>0</v>
      </c>
      <c r="AI849" s="54">
        <v>0</v>
      </c>
      <c r="AJ849" s="54">
        <v>0</v>
      </c>
      <c r="AK849" s="54">
        <v>0</v>
      </c>
      <c r="AL849" s="54">
        <v>0</v>
      </c>
      <c r="AM849" s="58">
        <f t="shared" si="81"/>
        <v>840</v>
      </c>
      <c r="AN849" s="54" t="str">
        <f>VLOOKUP(H849,'[2]最终 公布版'!$F:$AL,33,0)</f>
        <v>外科</v>
      </c>
      <c r="AO849" s="59">
        <f>SUMPRODUCT(($AN$4:$AN$1113=AN849)*($AM$4:$AM$1113&gt;AM849))+1</f>
        <v>31</v>
      </c>
      <c r="AP849" s="11">
        <f>COUNTIF(AN:AN,AN849)</f>
        <v>181</v>
      </c>
      <c r="AQ849" s="60">
        <f t="shared" si="83"/>
        <v>0.171270718232044</v>
      </c>
      <c r="AR849" s="11">
        <f t="shared" si="84"/>
        <v>1.25</v>
      </c>
      <c r="AS849" s="61">
        <v>1200</v>
      </c>
      <c r="AT849" s="62">
        <f>VLOOKUP(F849,[9]毕教同事分值收集!B:Y,24,0)</f>
        <v>21</v>
      </c>
      <c r="AU849" s="63">
        <f t="shared" si="85"/>
        <v>1500</v>
      </c>
      <c r="AV849" s="63">
        <f t="shared" si="82"/>
        <v>1500</v>
      </c>
      <c r="AW849" s="63">
        <v>0</v>
      </c>
      <c r="AX849" s="63">
        <f t="shared" si="86"/>
        <v>1500</v>
      </c>
      <c r="AY849" s="65">
        <v>21</v>
      </c>
    </row>
    <row r="850" spans="1:51">
      <c r="A850" s="4"/>
      <c r="B850" s="4"/>
      <c r="C850" s="5" t="s">
        <v>967</v>
      </c>
      <c r="D850" s="6">
        <v>843</v>
      </c>
      <c r="E850" s="15" t="s">
        <v>1032</v>
      </c>
      <c r="F850" s="8" t="str">
        <f>VLOOKUP(E850,[1]需科室上报名单!$A:$B,2,0)</f>
        <v>7AK012</v>
      </c>
      <c r="G850" s="6" t="str">
        <f>VLOOKUP(F850,[3]需科室上报名单!$B:$I,8,0)</f>
        <v>规培研究生</v>
      </c>
      <c r="H850" s="19" t="s">
        <v>997</v>
      </c>
      <c r="I850" s="8" t="str">
        <f>VLOOKUP(F850,[3]需科室上报名单!$B:$F,5,0)</f>
        <v>2020年</v>
      </c>
      <c r="J850" s="29"/>
      <c r="K850" s="6" t="s">
        <v>106</v>
      </c>
      <c r="L850" s="6">
        <v>0</v>
      </c>
      <c r="M850" s="6">
        <v>0</v>
      </c>
      <c r="N850" s="6">
        <v>0</v>
      </c>
      <c r="O850" s="6">
        <v>160</v>
      </c>
      <c r="P850" s="30">
        <v>0</v>
      </c>
      <c r="Q850" s="30">
        <v>5</v>
      </c>
      <c r="R850" s="30">
        <v>2</v>
      </c>
      <c r="S850" s="30">
        <v>0</v>
      </c>
      <c r="T850" s="30">
        <v>0</v>
      </c>
      <c r="U850" s="43">
        <v>140</v>
      </c>
      <c r="V850" s="44">
        <f>VLOOKUP(F850,[9]毕教同事分值收集!B:X,23,0)</f>
        <v>100</v>
      </c>
      <c r="W850" s="44">
        <v>10</v>
      </c>
      <c r="X850" s="44">
        <v>0</v>
      </c>
      <c r="Y850" s="44">
        <v>60</v>
      </c>
      <c r="Z850" s="44">
        <v>60</v>
      </c>
      <c r="AA850" s="53">
        <v>0</v>
      </c>
      <c r="AB850" s="54">
        <f>VLOOKUP(F850,[9]毕教同事分值收集!B:R,17,0)</f>
        <v>100</v>
      </c>
      <c r="AC850" s="54">
        <f>VLOOKUP(F850,[9]毕教同事分值收集!B:T,19,0)</f>
        <v>150</v>
      </c>
      <c r="AD850" s="54">
        <f>VLOOKUP(F850,[9]毕教同事分值收集!B:V,21,0)</f>
        <v>100</v>
      </c>
      <c r="AE850" s="54">
        <f>VLOOKUP(F850,[9]毕教同事分值收集!B:Q,16,0)</f>
        <v>0</v>
      </c>
      <c r="AF850" s="54">
        <f>VLOOKUP(F850,[9]毕教同事分值收集!B:P,15,0)</f>
        <v>0</v>
      </c>
      <c r="AG850" s="54">
        <f>VLOOKUP(F850,[6]毕教同事分值收集!$B:$M,12,0)</f>
        <v>-40</v>
      </c>
      <c r="AH850" s="54">
        <v>0</v>
      </c>
      <c r="AI850" s="54">
        <v>0</v>
      </c>
      <c r="AJ850" s="54">
        <v>0</v>
      </c>
      <c r="AK850" s="54">
        <v>0</v>
      </c>
      <c r="AL850" s="54">
        <v>0</v>
      </c>
      <c r="AM850" s="58">
        <f t="shared" si="81"/>
        <v>840</v>
      </c>
      <c r="AN850" s="54" t="str">
        <f>VLOOKUP(H850,'[2]最终 公布版'!$F:$AL,33,0)</f>
        <v>外科</v>
      </c>
      <c r="AO850" s="59">
        <f>SUMPRODUCT(($AN$4:$AN$1113=AN850)*($AM$4:$AM$1113&gt;AM850))+1</f>
        <v>31</v>
      </c>
      <c r="AP850" s="11">
        <f>COUNTIF(AN:AN,AN850)</f>
        <v>181</v>
      </c>
      <c r="AQ850" s="60">
        <f t="shared" si="83"/>
        <v>0.171270718232044</v>
      </c>
      <c r="AR850" s="11">
        <f t="shared" si="84"/>
        <v>1.25</v>
      </c>
      <c r="AS850" s="61">
        <v>1200</v>
      </c>
      <c r="AT850" s="62">
        <f>VLOOKUP(F850,[9]毕教同事分值收集!B:Y,24,0)</f>
        <v>21</v>
      </c>
      <c r="AU850" s="63">
        <f t="shared" si="85"/>
        <v>1500</v>
      </c>
      <c r="AV850" s="63">
        <f t="shared" si="82"/>
        <v>1500</v>
      </c>
      <c r="AW850" s="63">
        <v>0</v>
      </c>
      <c r="AX850" s="63">
        <f t="shared" si="86"/>
        <v>1500</v>
      </c>
      <c r="AY850" s="65">
        <v>21</v>
      </c>
    </row>
    <row r="851" spans="1:51">
      <c r="A851" s="4"/>
      <c r="B851" s="4"/>
      <c r="C851" s="5" t="s">
        <v>277</v>
      </c>
      <c r="D851" s="6">
        <v>848</v>
      </c>
      <c r="E851" s="6" t="s">
        <v>1033</v>
      </c>
      <c r="F851" s="8" t="str">
        <f>VLOOKUP(E851,[1]需科室上报名单!$A:$B,2,0)</f>
        <v>7AK306</v>
      </c>
      <c r="G851" s="6" t="str">
        <f>VLOOKUP(F851,[3]需科室上报名单!$B:$I,8,0)</f>
        <v>规培研究生</v>
      </c>
      <c r="H851" s="8" t="s">
        <v>997</v>
      </c>
      <c r="I851" s="8" t="str">
        <f>VLOOKUP(F851,[3]需科室上报名单!$B:$F,5,0)</f>
        <v>2020年</v>
      </c>
      <c r="J851" s="31"/>
      <c r="K851" s="6" t="s">
        <v>106</v>
      </c>
      <c r="L851" s="6">
        <v>0</v>
      </c>
      <c r="M851" s="6">
        <v>0</v>
      </c>
      <c r="N851" s="6">
        <v>0</v>
      </c>
      <c r="O851" s="6">
        <v>160</v>
      </c>
      <c r="P851" s="30">
        <v>0</v>
      </c>
      <c r="Q851" s="30">
        <v>3</v>
      </c>
      <c r="R851" s="30">
        <v>2</v>
      </c>
      <c r="S851" s="30">
        <v>0</v>
      </c>
      <c r="T851" s="30">
        <v>0</v>
      </c>
      <c r="U851" s="43">
        <v>100</v>
      </c>
      <c r="V851" s="44">
        <f>VLOOKUP(F851,[9]毕教同事分值收集!B:X,23,0)</f>
        <v>100</v>
      </c>
      <c r="W851" s="44">
        <v>10</v>
      </c>
      <c r="X851" s="44">
        <v>20</v>
      </c>
      <c r="Y851" s="44">
        <v>60</v>
      </c>
      <c r="Z851" s="44">
        <v>60</v>
      </c>
      <c r="AA851" s="53">
        <v>0</v>
      </c>
      <c r="AB851" s="54">
        <f>VLOOKUP(F851,[9]毕教同事分值收集!B:R,17,0)</f>
        <v>100</v>
      </c>
      <c r="AC851" s="54">
        <f>VLOOKUP(F851,[9]毕教同事分值收集!B:T,19,0)</f>
        <v>150</v>
      </c>
      <c r="AD851" s="54">
        <f>VLOOKUP(F851,[9]毕教同事分值收集!B:V,21,0)</f>
        <v>100</v>
      </c>
      <c r="AE851" s="54">
        <f>VLOOKUP(F851,[9]毕教同事分值收集!B:Q,16,0)</f>
        <v>0</v>
      </c>
      <c r="AF851" s="54">
        <f>VLOOKUP(F851,[9]毕教同事分值收集!B:P,15,0)</f>
        <v>0</v>
      </c>
      <c r="AG851" s="54">
        <f>VLOOKUP(F851,[6]毕教同事分值收集!$B:$M,12,0)</f>
        <v>-20</v>
      </c>
      <c r="AH851" s="54">
        <v>0</v>
      </c>
      <c r="AI851" s="54">
        <v>0</v>
      </c>
      <c r="AJ851" s="54">
        <v>0</v>
      </c>
      <c r="AK851" s="54">
        <v>0</v>
      </c>
      <c r="AL851" s="54">
        <v>0</v>
      </c>
      <c r="AM851" s="58">
        <f t="shared" si="81"/>
        <v>840</v>
      </c>
      <c r="AN851" s="54" t="str">
        <f>VLOOKUP(H851,'[2]最终 公布版'!$F:$AL,33,0)</f>
        <v>外科</v>
      </c>
      <c r="AO851" s="59">
        <f>SUMPRODUCT(($AN$4:$AN$1113=AN851)*($AM$4:$AM$1113&gt;AM851))+1</f>
        <v>31</v>
      </c>
      <c r="AP851" s="11">
        <f>COUNTIF(AN:AN,AN851)</f>
        <v>181</v>
      </c>
      <c r="AQ851" s="60">
        <f t="shared" si="83"/>
        <v>0.171270718232044</v>
      </c>
      <c r="AR851" s="11">
        <f t="shared" si="84"/>
        <v>1.25</v>
      </c>
      <c r="AS851" s="61">
        <v>1200</v>
      </c>
      <c r="AT851" s="62">
        <f>VLOOKUP(F851,[9]毕教同事分值收集!B:Y,24,0)</f>
        <v>21</v>
      </c>
      <c r="AU851" s="63">
        <f t="shared" si="85"/>
        <v>1500</v>
      </c>
      <c r="AV851" s="63">
        <f t="shared" si="82"/>
        <v>1500</v>
      </c>
      <c r="AW851" s="63">
        <v>0</v>
      </c>
      <c r="AX851" s="63">
        <f t="shared" si="86"/>
        <v>1500</v>
      </c>
      <c r="AY851" s="65">
        <v>21</v>
      </c>
    </row>
    <row r="852" spans="1:51">
      <c r="A852" s="4"/>
      <c r="B852" s="4"/>
      <c r="C852" s="5" t="s">
        <v>277</v>
      </c>
      <c r="D852" s="6">
        <v>853</v>
      </c>
      <c r="E852" s="6" t="s">
        <v>1034</v>
      </c>
      <c r="F852" s="8" t="str">
        <f>VLOOKUP(E852,[1]需科室上报名单!$A:$B,2,0)</f>
        <v>726L90</v>
      </c>
      <c r="G852" s="6" t="s">
        <v>104</v>
      </c>
      <c r="H852" s="8" t="str">
        <f>VLOOKUP(F852,[3]需科室上报名单!$B:$D,3,0)</f>
        <v>外科</v>
      </c>
      <c r="I852" s="8" t="str">
        <f>VLOOKUP(F852,[3]需科室上报名单!$B:$F,5,0)</f>
        <v>2020年</v>
      </c>
      <c r="J852" s="31"/>
      <c r="K852" s="6" t="s">
        <v>106</v>
      </c>
      <c r="L852" s="6">
        <v>0</v>
      </c>
      <c r="M852" s="6">
        <v>0</v>
      </c>
      <c r="N852" s="6">
        <v>0</v>
      </c>
      <c r="O852" s="6">
        <v>160</v>
      </c>
      <c r="P852" s="30">
        <v>0</v>
      </c>
      <c r="Q852" s="30">
        <v>4</v>
      </c>
      <c r="R852" s="30">
        <v>2</v>
      </c>
      <c r="S852" s="30">
        <v>0</v>
      </c>
      <c r="T852" s="30">
        <v>0</v>
      </c>
      <c r="U852" s="43">
        <v>120</v>
      </c>
      <c r="V852" s="44">
        <f>VLOOKUP(F852,[9]毕教同事分值收集!B:X,23,0)</f>
        <v>100</v>
      </c>
      <c r="W852" s="44">
        <v>0</v>
      </c>
      <c r="X852" s="44">
        <v>40</v>
      </c>
      <c r="Y852" s="44">
        <v>60</v>
      </c>
      <c r="Z852" s="44">
        <v>0</v>
      </c>
      <c r="AA852" s="53">
        <v>20</v>
      </c>
      <c r="AB852" s="54">
        <f>VLOOKUP(F852,[9]毕教同事分值收集!B:R,17,0)</f>
        <v>100</v>
      </c>
      <c r="AC852" s="54">
        <f>VLOOKUP(F852,[9]毕教同事分值收集!B:T,19,0)</f>
        <v>150</v>
      </c>
      <c r="AD852" s="54">
        <f>VLOOKUP(F852,[9]毕教同事分值收集!B:V,21,0)</f>
        <v>100</v>
      </c>
      <c r="AE852" s="54">
        <f>VLOOKUP(F852,[9]毕教同事分值收集!B:Q,16,0)</f>
        <v>0</v>
      </c>
      <c r="AF852" s="54">
        <f>VLOOKUP(F852,[9]毕教同事分值收集!B:P,15,0)</f>
        <v>0</v>
      </c>
      <c r="AG852" s="54">
        <f>VLOOKUP(F852,[6]毕教同事分值收集!$B:$M,12,0)</f>
        <v>-20</v>
      </c>
      <c r="AH852" s="54">
        <v>0</v>
      </c>
      <c r="AI852" s="54">
        <v>0</v>
      </c>
      <c r="AJ852" s="54">
        <v>0</v>
      </c>
      <c r="AK852" s="54">
        <v>0</v>
      </c>
      <c r="AL852" s="54">
        <v>0</v>
      </c>
      <c r="AM852" s="58">
        <f t="shared" si="81"/>
        <v>830</v>
      </c>
      <c r="AN852" s="54" t="str">
        <f>VLOOKUP(H852,'[2]最终 公布版'!$F:$AL,33,0)</f>
        <v>外科</v>
      </c>
      <c r="AO852" s="59">
        <f>SUMPRODUCT(($AN$4:$AN$1113=AN852)*($AM$4:$AM$1113&gt;AM852))+1</f>
        <v>35</v>
      </c>
      <c r="AP852" s="11">
        <f>COUNTIF(AN:AN,AN852)</f>
        <v>181</v>
      </c>
      <c r="AQ852" s="60">
        <f t="shared" si="83"/>
        <v>0.193370165745856</v>
      </c>
      <c r="AR852" s="11">
        <f t="shared" si="84"/>
        <v>1.25</v>
      </c>
      <c r="AS852" s="61">
        <v>1200</v>
      </c>
      <c r="AT852" s="62">
        <f>VLOOKUP(F852,[9]毕教同事分值收集!B:Y,24,0)</f>
        <v>21</v>
      </c>
      <c r="AU852" s="63">
        <f t="shared" si="85"/>
        <v>1500</v>
      </c>
      <c r="AV852" s="63">
        <f t="shared" si="82"/>
        <v>1500</v>
      </c>
      <c r="AW852" s="63">
        <v>0</v>
      </c>
      <c r="AX852" s="63">
        <f t="shared" si="86"/>
        <v>1500</v>
      </c>
      <c r="AY852" s="65">
        <v>21</v>
      </c>
    </row>
    <row r="853" spans="1:51">
      <c r="A853" s="4"/>
      <c r="B853" s="4"/>
      <c r="C853" s="5" t="s">
        <v>1002</v>
      </c>
      <c r="D853" s="6">
        <v>839</v>
      </c>
      <c r="E853" s="101" t="s">
        <v>1035</v>
      </c>
      <c r="F853" s="8" t="str">
        <f>VLOOKUP(E853,[1]需科室上报名单!$A:$B,2,0)</f>
        <v>7AK290</v>
      </c>
      <c r="G853" s="6" t="str">
        <f>VLOOKUP(F853,[3]需科室上报名单!$B:$I,8,0)</f>
        <v>规培研究生</v>
      </c>
      <c r="H853" s="8" t="str">
        <f>VLOOKUP(F853,[3]需科室上报名单!$B:$D,3,0)</f>
        <v>外科</v>
      </c>
      <c r="I853" s="8" t="str">
        <f>VLOOKUP(F853,[3]需科室上报名单!$B:$F,5,0)</f>
        <v>2020年</v>
      </c>
      <c r="J853" s="31"/>
      <c r="K853" s="6" t="s">
        <v>106</v>
      </c>
      <c r="L853" s="6">
        <v>0</v>
      </c>
      <c r="M853" s="6">
        <v>0</v>
      </c>
      <c r="N853" s="36">
        <v>0</v>
      </c>
      <c r="O853" s="54">
        <v>160</v>
      </c>
      <c r="P853" s="91" t="s">
        <v>1004</v>
      </c>
      <c r="Q853" s="91" t="s">
        <v>1004</v>
      </c>
      <c r="R853" s="91" t="s">
        <v>1004</v>
      </c>
      <c r="S853" s="91" t="s">
        <v>1004</v>
      </c>
      <c r="T853" s="91" t="s">
        <v>1004</v>
      </c>
      <c r="U853" s="143">
        <v>80</v>
      </c>
      <c r="V853" s="44">
        <f>VLOOKUP(F853,[9]毕教同事分值收集!B:X,23,0)</f>
        <v>100</v>
      </c>
      <c r="W853" s="99">
        <v>10</v>
      </c>
      <c r="X853" s="49">
        <v>40</v>
      </c>
      <c r="Y853" s="49">
        <v>60</v>
      </c>
      <c r="Z853" s="49">
        <v>60</v>
      </c>
      <c r="AA853" s="99">
        <v>20</v>
      </c>
      <c r="AB853" s="54">
        <f>VLOOKUP(F853,[9]毕教同事分值收集!B:R,17,0)</f>
        <v>100</v>
      </c>
      <c r="AC853" s="54">
        <f>VLOOKUP(F853,[9]毕教同事分值收集!B:T,19,0)</f>
        <v>150</v>
      </c>
      <c r="AD853" s="54">
        <f>VLOOKUP(F853,[9]毕教同事分值收集!B:V,21,0)</f>
        <v>100</v>
      </c>
      <c r="AE853" s="54">
        <f>VLOOKUP(F853,[9]毕教同事分值收集!B:Q,16,0)</f>
        <v>0</v>
      </c>
      <c r="AF853" s="54">
        <f>VLOOKUP(F853,[9]毕教同事分值收集!B:P,15,0)</f>
        <v>0</v>
      </c>
      <c r="AG853" s="54">
        <f>VLOOKUP(F853,[6]毕教同事分值收集!$B:$M,12,0)</f>
        <v>-60</v>
      </c>
      <c r="AH853" s="54">
        <v>0</v>
      </c>
      <c r="AI853" s="54">
        <v>0</v>
      </c>
      <c r="AJ853" s="54">
        <v>0</v>
      </c>
      <c r="AK853" s="54">
        <v>0</v>
      </c>
      <c r="AL853" s="54">
        <v>0</v>
      </c>
      <c r="AM853" s="58">
        <f t="shared" si="81"/>
        <v>820</v>
      </c>
      <c r="AN853" s="54" t="str">
        <f>VLOOKUP(H853,'[2]最终 公布版'!$F:$AL,33,0)</f>
        <v>外科</v>
      </c>
      <c r="AO853" s="59">
        <f>SUMPRODUCT(($AN$4:$AN$1113=AN853)*($AM$4:$AM$1113&gt;AM853))+1</f>
        <v>36</v>
      </c>
      <c r="AP853" s="11">
        <f>COUNTIF(AN:AN,AN853)</f>
        <v>181</v>
      </c>
      <c r="AQ853" s="60">
        <f t="shared" si="83"/>
        <v>0.198895027624309</v>
      </c>
      <c r="AR853" s="11">
        <f t="shared" si="84"/>
        <v>1.25</v>
      </c>
      <c r="AS853" s="61">
        <v>1200</v>
      </c>
      <c r="AT853" s="62">
        <f>VLOOKUP(F853,[9]毕教同事分值收集!B:Y,24,0)</f>
        <v>21</v>
      </c>
      <c r="AU853" s="63">
        <f t="shared" si="85"/>
        <v>1500</v>
      </c>
      <c r="AV853" s="63">
        <f t="shared" si="82"/>
        <v>1500</v>
      </c>
      <c r="AW853" s="63">
        <v>0</v>
      </c>
      <c r="AX853" s="63">
        <f t="shared" si="86"/>
        <v>1500</v>
      </c>
      <c r="AY853" s="65">
        <v>21</v>
      </c>
    </row>
    <row r="854" spans="1:51">
      <c r="A854" s="4"/>
      <c r="B854" s="4"/>
      <c r="C854" s="5" t="s">
        <v>1002</v>
      </c>
      <c r="D854" s="6">
        <v>840</v>
      </c>
      <c r="E854" s="101" t="s">
        <v>1036</v>
      </c>
      <c r="F854" s="8" t="str">
        <f>VLOOKUP(E854,[1]需科室上报名单!$A:$B,2,0)</f>
        <v>7AK277</v>
      </c>
      <c r="G854" s="6" t="str">
        <f>VLOOKUP(F854,[3]需科室上报名单!$B:$I,8,0)</f>
        <v>规培研究生</v>
      </c>
      <c r="H854" s="8" t="str">
        <f>VLOOKUP(F854,[3]需科室上报名单!$B:$D,3,0)</f>
        <v>外科</v>
      </c>
      <c r="I854" s="8" t="str">
        <f>VLOOKUP(F854,[3]需科室上报名单!$B:$F,5,0)</f>
        <v>2020年</v>
      </c>
      <c r="J854" s="31"/>
      <c r="K854" s="6" t="s">
        <v>106</v>
      </c>
      <c r="L854" s="6">
        <v>0</v>
      </c>
      <c r="M854" s="6">
        <v>0</v>
      </c>
      <c r="N854" s="36">
        <v>0</v>
      </c>
      <c r="O854" s="54">
        <v>160</v>
      </c>
      <c r="P854" s="91" t="s">
        <v>1004</v>
      </c>
      <c r="Q854" s="91" t="s">
        <v>1004</v>
      </c>
      <c r="R854" s="91" t="s">
        <v>1004</v>
      </c>
      <c r="S854" s="91" t="s">
        <v>1004</v>
      </c>
      <c r="T854" s="91" t="s">
        <v>1004</v>
      </c>
      <c r="U854" s="143">
        <v>80</v>
      </c>
      <c r="V854" s="44">
        <f>VLOOKUP(F854,[9]毕教同事分值收集!B:X,23,0)</f>
        <v>100</v>
      </c>
      <c r="W854" s="44">
        <v>10</v>
      </c>
      <c r="X854" s="49">
        <v>40</v>
      </c>
      <c r="Y854" s="49">
        <v>60</v>
      </c>
      <c r="Z854" s="49">
        <v>60</v>
      </c>
      <c r="AA854" s="99">
        <v>20</v>
      </c>
      <c r="AB854" s="54">
        <f>VLOOKUP(F854,[9]毕教同事分值收集!B:R,17,0)</f>
        <v>100</v>
      </c>
      <c r="AC854" s="54">
        <f>VLOOKUP(F854,[9]毕教同事分值收集!B:T,19,0)</f>
        <v>150</v>
      </c>
      <c r="AD854" s="54">
        <f>VLOOKUP(F854,[9]毕教同事分值收集!B:V,21,0)</f>
        <v>100</v>
      </c>
      <c r="AE854" s="54">
        <f>VLOOKUP(F854,[9]毕教同事分值收集!B:Q,16,0)</f>
        <v>0</v>
      </c>
      <c r="AF854" s="54">
        <f>VLOOKUP(F854,[9]毕教同事分值收集!B:P,15,0)</f>
        <v>0</v>
      </c>
      <c r="AG854" s="54">
        <f>VLOOKUP(F854,[6]毕教同事分值收集!$B:$M,12,0)</f>
        <v>-60</v>
      </c>
      <c r="AH854" s="54">
        <v>0</v>
      </c>
      <c r="AI854" s="54">
        <v>0</v>
      </c>
      <c r="AJ854" s="54">
        <v>0</v>
      </c>
      <c r="AK854" s="54">
        <v>0</v>
      </c>
      <c r="AL854" s="54">
        <v>0</v>
      </c>
      <c r="AM854" s="58">
        <f t="shared" si="81"/>
        <v>820</v>
      </c>
      <c r="AN854" s="54" t="str">
        <f>VLOOKUP(H854,'[2]最终 公布版'!$F:$AL,33,0)</f>
        <v>外科</v>
      </c>
      <c r="AO854" s="59">
        <f>SUMPRODUCT(($AN$4:$AN$1113=AN854)*($AM$4:$AM$1113&gt;AM854))+1</f>
        <v>36</v>
      </c>
      <c r="AP854" s="11">
        <f>COUNTIF(AN:AN,AN854)</f>
        <v>181</v>
      </c>
      <c r="AQ854" s="60">
        <f t="shared" si="83"/>
        <v>0.198895027624309</v>
      </c>
      <c r="AR854" s="11">
        <f t="shared" si="84"/>
        <v>1.25</v>
      </c>
      <c r="AS854" s="61">
        <v>1200</v>
      </c>
      <c r="AT854" s="62">
        <f>VLOOKUP(F854,[9]毕教同事分值收集!B:Y,24,0)</f>
        <v>21</v>
      </c>
      <c r="AU854" s="63">
        <f t="shared" si="85"/>
        <v>1500</v>
      </c>
      <c r="AV854" s="63">
        <f t="shared" si="82"/>
        <v>1500</v>
      </c>
      <c r="AW854" s="63">
        <v>0</v>
      </c>
      <c r="AX854" s="63">
        <f t="shared" si="86"/>
        <v>1500</v>
      </c>
      <c r="AY854" s="65">
        <v>21</v>
      </c>
    </row>
    <row r="855" spans="1:51">
      <c r="A855" s="4"/>
      <c r="B855" s="4"/>
      <c r="C855" s="5" t="s">
        <v>1002</v>
      </c>
      <c r="D855" s="6">
        <v>842</v>
      </c>
      <c r="E855" s="137" t="s">
        <v>1037</v>
      </c>
      <c r="F855" s="8">
        <f>VLOOKUP(E855,[1]需科室上报名单!$A:$B,2,0)</f>
        <v>121021</v>
      </c>
      <c r="G855" s="6" t="s">
        <v>104</v>
      </c>
      <c r="H855" s="8" t="str">
        <f>VLOOKUP(F855,[3]需科室上报名单!$B:$D,3,0)</f>
        <v>外科</v>
      </c>
      <c r="I855" s="8" t="str">
        <f>VLOOKUP(F855,[3]需科室上报名单!$B:$F,5,0)</f>
        <v>2021年</v>
      </c>
      <c r="J855" s="31"/>
      <c r="K855" s="6" t="s">
        <v>106</v>
      </c>
      <c r="L855" s="6">
        <v>0</v>
      </c>
      <c r="M855" s="6">
        <v>0</v>
      </c>
      <c r="N855" s="36">
        <v>0</v>
      </c>
      <c r="O855" s="54">
        <v>160</v>
      </c>
      <c r="P855" s="91" t="s">
        <v>1004</v>
      </c>
      <c r="Q855" s="91" t="s">
        <v>1004</v>
      </c>
      <c r="R855" s="91" t="s">
        <v>1004</v>
      </c>
      <c r="S855" s="91" t="s">
        <v>1004</v>
      </c>
      <c r="T855" s="91" t="s">
        <v>1004</v>
      </c>
      <c r="U855" s="75">
        <v>80</v>
      </c>
      <c r="V855" s="44">
        <f>VLOOKUP(F855,[9]毕教同事分值收集!B:X,23,0)</f>
        <v>100</v>
      </c>
      <c r="W855" s="44">
        <v>10</v>
      </c>
      <c r="X855" s="49">
        <v>40</v>
      </c>
      <c r="Y855" s="49">
        <v>60</v>
      </c>
      <c r="Z855" s="49">
        <v>60</v>
      </c>
      <c r="AA855" s="99">
        <v>20</v>
      </c>
      <c r="AB855" s="54">
        <f>VLOOKUP(F855,[9]毕教同事分值收集!B:R,17,0)</f>
        <v>100</v>
      </c>
      <c r="AC855" s="54">
        <f>VLOOKUP(F855,[9]毕教同事分值收集!B:T,19,0)</f>
        <v>150</v>
      </c>
      <c r="AD855" s="54">
        <f>VLOOKUP(F855,[9]毕教同事分值收集!B:V,21,0)</f>
        <v>100</v>
      </c>
      <c r="AE855" s="54">
        <f>VLOOKUP(F855,[9]毕教同事分值收集!B:Q,16,0)</f>
        <v>0</v>
      </c>
      <c r="AF855" s="54">
        <f>VLOOKUP(F855,[9]毕教同事分值收集!B:P,15,0)</f>
        <v>0</v>
      </c>
      <c r="AG855" s="54">
        <f>VLOOKUP(F855,[6]毕教同事分值收集!$B:$M,12,0)</f>
        <v>-60</v>
      </c>
      <c r="AH855" s="54">
        <v>0</v>
      </c>
      <c r="AI855" s="54">
        <v>0</v>
      </c>
      <c r="AJ855" s="54">
        <v>0</v>
      </c>
      <c r="AK855" s="54">
        <v>0</v>
      </c>
      <c r="AL855" s="54">
        <v>0</v>
      </c>
      <c r="AM855" s="58">
        <f t="shared" si="81"/>
        <v>820</v>
      </c>
      <c r="AN855" s="54" t="str">
        <f>VLOOKUP(H855,'[2]最终 公布版'!$F:$AL,33,0)</f>
        <v>外科</v>
      </c>
      <c r="AO855" s="59">
        <f>SUMPRODUCT(($AN$4:$AN$1113=AN855)*($AM$4:$AM$1113&gt;AM855))+1</f>
        <v>36</v>
      </c>
      <c r="AP855" s="11">
        <f>COUNTIF(AN:AN,AN855)</f>
        <v>181</v>
      </c>
      <c r="AQ855" s="60">
        <f t="shared" si="83"/>
        <v>0.198895027624309</v>
      </c>
      <c r="AR855" s="11">
        <f t="shared" si="84"/>
        <v>1.25</v>
      </c>
      <c r="AS855" s="61">
        <v>1200</v>
      </c>
      <c r="AT855" s="62">
        <f>VLOOKUP(F855,[9]毕教同事分值收集!B:Y,24,0)</f>
        <v>21</v>
      </c>
      <c r="AU855" s="63">
        <f t="shared" si="85"/>
        <v>1500</v>
      </c>
      <c r="AV855" s="63">
        <f t="shared" si="82"/>
        <v>1500</v>
      </c>
      <c r="AW855" s="63">
        <v>0</v>
      </c>
      <c r="AX855" s="63">
        <f t="shared" si="86"/>
        <v>1500</v>
      </c>
      <c r="AY855" s="65">
        <v>21</v>
      </c>
    </row>
    <row r="856" spans="1:51">
      <c r="A856" s="4"/>
      <c r="B856" s="4"/>
      <c r="C856" s="5" t="s">
        <v>836</v>
      </c>
      <c r="D856" s="6">
        <v>850</v>
      </c>
      <c r="E856" s="19" t="s">
        <v>1038</v>
      </c>
      <c r="F856" s="8" t="str">
        <f>VLOOKUP(E856,[1]需科室上报名单!$A:$B,2,0)</f>
        <v>7AM386</v>
      </c>
      <c r="G856" s="6" t="str">
        <f>VLOOKUP(F856,[3]需科室上报名单!$B:$I,8,0)</f>
        <v>规培研究生</v>
      </c>
      <c r="H856" s="8" t="str">
        <f>VLOOKUP(F856,[3]需科室上报名单!$B:$D,3,0)</f>
        <v>外科</v>
      </c>
      <c r="I856" s="8" t="str">
        <f>VLOOKUP(F856,[3]需科室上报名单!$B:$F,5,0)</f>
        <v>2021年</v>
      </c>
      <c r="J856" s="31"/>
      <c r="K856" s="6" t="s">
        <v>106</v>
      </c>
      <c r="L856" s="6">
        <v>0</v>
      </c>
      <c r="M856" s="6">
        <v>0</v>
      </c>
      <c r="N856" s="6">
        <v>0</v>
      </c>
      <c r="O856" s="6">
        <v>160</v>
      </c>
      <c r="P856" s="6">
        <v>0</v>
      </c>
      <c r="Q856" s="6">
        <v>3</v>
      </c>
      <c r="R856" s="6">
        <v>1</v>
      </c>
      <c r="S856" s="6">
        <v>0</v>
      </c>
      <c r="T856" s="6">
        <v>0</v>
      </c>
      <c r="U856" s="43">
        <v>80</v>
      </c>
      <c r="V856" s="44">
        <f>VLOOKUP(F856,[9]毕教同事分值收集!B:X,23,0)</f>
        <v>100</v>
      </c>
      <c r="W856" s="44">
        <v>10</v>
      </c>
      <c r="X856" s="44">
        <v>40</v>
      </c>
      <c r="Y856" s="44">
        <v>60</v>
      </c>
      <c r="Z856" s="44">
        <v>60</v>
      </c>
      <c r="AA856" s="53">
        <v>0</v>
      </c>
      <c r="AB856" s="54">
        <f>VLOOKUP(F856,[9]毕教同事分值收集!B:R,17,0)</f>
        <v>100</v>
      </c>
      <c r="AC856" s="54">
        <f>VLOOKUP(F856,[9]毕教同事分值收集!B:T,19,0)</f>
        <v>150</v>
      </c>
      <c r="AD856" s="54">
        <f>VLOOKUP(F856,[9]毕教同事分值收集!B:V,21,0)</f>
        <v>100</v>
      </c>
      <c r="AE856" s="54">
        <f>VLOOKUP(F856,[9]毕教同事分值收集!B:Q,16,0)</f>
        <v>0</v>
      </c>
      <c r="AF856" s="54">
        <f>VLOOKUP(F856,[9]毕教同事分值收集!B:P,15,0)</f>
        <v>0</v>
      </c>
      <c r="AG856" s="54">
        <f>VLOOKUP(F856,[6]毕教同事分值收集!$B:$M,12,0)</f>
        <v>-40</v>
      </c>
      <c r="AH856" s="54">
        <v>0</v>
      </c>
      <c r="AI856" s="54">
        <v>0</v>
      </c>
      <c r="AJ856" s="54">
        <v>0</v>
      </c>
      <c r="AK856" s="54">
        <v>0</v>
      </c>
      <c r="AL856" s="54">
        <v>0</v>
      </c>
      <c r="AM856" s="58">
        <f t="shared" si="81"/>
        <v>820</v>
      </c>
      <c r="AN856" s="54" t="str">
        <f>VLOOKUP(H856,'[2]最终 公布版'!$F:$AL,33,0)</f>
        <v>外科</v>
      </c>
      <c r="AO856" s="59">
        <f>SUMPRODUCT(($AN$4:$AN$1113=AN856)*($AM$4:$AM$1113&gt;AM856))+1</f>
        <v>36</v>
      </c>
      <c r="AP856" s="11">
        <f>COUNTIF(AN:AN,AN856)</f>
        <v>181</v>
      </c>
      <c r="AQ856" s="60">
        <f t="shared" si="83"/>
        <v>0.198895027624309</v>
      </c>
      <c r="AR856" s="11">
        <f t="shared" si="84"/>
        <v>1.25</v>
      </c>
      <c r="AS856" s="61">
        <v>1200</v>
      </c>
      <c r="AT856" s="62">
        <f>VLOOKUP(F856,[9]毕教同事分值收集!B:Y,24,0)</f>
        <v>21</v>
      </c>
      <c r="AU856" s="63">
        <f t="shared" si="85"/>
        <v>1500</v>
      </c>
      <c r="AV856" s="63">
        <f t="shared" si="82"/>
        <v>1500</v>
      </c>
      <c r="AW856" s="63">
        <v>0</v>
      </c>
      <c r="AX856" s="63">
        <f t="shared" si="86"/>
        <v>1500</v>
      </c>
      <c r="AY856" s="65">
        <v>21</v>
      </c>
    </row>
    <row r="857" spans="1:51">
      <c r="A857" s="4"/>
      <c r="B857" s="4"/>
      <c r="C857" s="5" t="s">
        <v>1039</v>
      </c>
      <c r="D857" s="6">
        <v>851</v>
      </c>
      <c r="E857" s="101" t="s">
        <v>1040</v>
      </c>
      <c r="F857" s="8" t="str">
        <f>VLOOKUP(E857,[1]需科室上报名单!$A:$B,2,0)</f>
        <v>7AM258</v>
      </c>
      <c r="G857" s="6" t="str">
        <f>VLOOKUP(F857,[3]需科室上报名单!$B:$I,8,0)</f>
        <v>规培研究生</v>
      </c>
      <c r="H857" s="8" t="str">
        <f>VLOOKUP(F857,[3]需科室上报名单!$B:$D,3,0)</f>
        <v>外科</v>
      </c>
      <c r="I857" s="8" t="str">
        <f>VLOOKUP(F857,[3]需科室上报名单!$B:$F,5,0)</f>
        <v>2021年</v>
      </c>
      <c r="J857" s="29"/>
      <c r="K857" s="6" t="s">
        <v>106</v>
      </c>
      <c r="L857" s="6">
        <v>0</v>
      </c>
      <c r="M857" s="6">
        <v>0</v>
      </c>
      <c r="N857" s="6">
        <v>0</v>
      </c>
      <c r="O857" s="6">
        <v>160</v>
      </c>
      <c r="P857" s="30">
        <v>0</v>
      </c>
      <c r="Q857" s="30">
        <v>6</v>
      </c>
      <c r="R857" s="30">
        <v>2</v>
      </c>
      <c r="S857" s="30">
        <v>0</v>
      </c>
      <c r="T857" s="30">
        <v>0</v>
      </c>
      <c r="U857" s="43">
        <v>160</v>
      </c>
      <c r="V857" s="44">
        <f>VLOOKUP(F857,[9]毕教同事分值收集!B:X,23,0)</f>
        <v>100</v>
      </c>
      <c r="W857" s="44">
        <v>10</v>
      </c>
      <c r="X857" s="44">
        <v>20</v>
      </c>
      <c r="Y857" s="44">
        <v>0</v>
      </c>
      <c r="Z857" s="44">
        <v>60</v>
      </c>
      <c r="AA857" s="53">
        <v>0</v>
      </c>
      <c r="AB857" s="54">
        <f>VLOOKUP(F857,[9]毕教同事分值收集!B:R,17,0)</f>
        <v>100</v>
      </c>
      <c r="AC857" s="54">
        <f>VLOOKUP(F857,[9]毕教同事分值收集!B:T,19,0)</f>
        <v>150</v>
      </c>
      <c r="AD857" s="54">
        <f>VLOOKUP(F857,[9]毕教同事分值收集!B:V,21,0)</f>
        <v>100</v>
      </c>
      <c r="AE857" s="54">
        <f>VLOOKUP(F857,[9]毕教同事分值收集!B:Q,16,0)</f>
        <v>0</v>
      </c>
      <c r="AF857" s="54">
        <f>VLOOKUP(F857,[9]毕教同事分值收集!B:P,15,0)</f>
        <v>0</v>
      </c>
      <c r="AG857" s="54">
        <f>VLOOKUP(F857,[6]毕教同事分值收集!$B:$M,12,0)</f>
        <v>-40</v>
      </c>
      <c r="AH857" s="54">
        <v>0</v>
      </c>
      <c r="AI857" s="54">
        <v>0</v>
      </c>
      <c r="AJ857" s="54">
        <v>0</v>
      </c>
      <c r="AK857" s="54">
        <v>0</v>
      </c>
      <c r="AL857" s="54">
        <v>0</v>
      </c>
      <c r="AM857" s="58">
        <f t="shared" si="81"/>
        <v>820</v>
      </c>
      <c r="AN857" s="54" t="str">
        <f>VLOOKUP(H857,'[2]最终 公布版'!$F:$AL,33,0)</f>
        <v>外科</v>
      </c>
      <c r="AO857" s="59">
        <f>SUMPRODUCT(($AN$4:$AN$1113=AN857)*($AM$4:$AM$1113&gt;AM857))+1</f>
        <v>36</v>
      </c>
      <c r="AP857" s="11">
        <f>COUNTIF(AN:AN,AN857)</f>
        <v>181</v>
      </c>
      <c r="AQ857" s="60">
        <f t="shared" si="83"/>
        <v>0.198895027624309</v>
      </c>
      <c r="AR857" s="11">
        <f t="shared" si="84"/>
        <v>1.25</v>
      </c>
      <c r="AS857" s="61">
        <v>1200</v>
      </c>
      <c r="AT857" s="62">
        <f>VLOOKUP(F857,[9]毕教同事分值收集!B:Y,24,0)</f>
        <v>21</v>
      </c>
      <c r="AU857" s="63">
        <f t="shared" si="85"/>
        <v>1500</v>
      </c>
      <c r="AV857" s="63">
        <f t="shared" si="82"/>
        <v>1500</v>
      </c>
      <c r="AW857" s="63">
        <v>0</v>
      </c>
      <c r="AX857" s="63">
        <f t="shared" si="86"/>
        <v>1500</v>
      </c>
      <c r="AY857" s="65">
        <v>21</v>
      </c>
    </row>
    <row r="858" spans="1:51">
      <c r="A858" s="4"/>
      <c r="B858" s="4"/>
      <c r="C858" s="5" t="s">
        <v>261</v>
      </c>
      <c r="D858" s="6">
        <v>859</v>
      </c>
      <c r="E858" s="86" t="s">
        <v>1041</v>
      </c>
      <c r="F858" s="8">
        <f>VLOOKUP(E858,[1]需科室上报名单!$A:$B,2,0)</f>
        <v>621015</v>
      </c>
      <c r="G858" s="6" t="s">
        <v>104</v>
      </c>
      <c r="H858" s="8" t="str">
        <f>VLOOKUP(F858,[3]需科室上报名单!$B:$D,3,0)</f>
        <v>外科</v>
      </c>
      <c r="I858" s="8" t="str">
        <f>VLOOKUP(F858,[3]需科室上报名单!$B:$F,5,0)</f>
        <v>2021年</v>
      </c>
      <c r="J858" s="31"/>
      <c r="K858" s="93" t="s">
        <v>106</v>
      </c>
      <c r="L858" s="86">
        <v>0</v>
      </c>
      <c r="M858" s="86">
        <v>0</v>
      </c>
      <c r="N858" s="86">
        <v>0</v>
      </c>
      <c r="O858" s="86">
        <v>160</v>
      </c>
      <c r="P858" s="94">
        <v>0</v>
      </c>
      <c r="Q858" s="94">
        <v>5</v>
      </c>
      <c r="R858" s="94">
        <v>0</v>
      </c>
      <c r="S858" s="94">
        <v>0</v>
      </c>
      <c r="T858" s="94">
        <v>0</v>
      </c>
      <c r="U858" s="97">
        <v>100</v>
      </c>
      <c r="V858" s="44">
        <f>VLOOKUP(F858,[9]毕教同事分值收集!B:X,23,0)</f>
        <v>100</v>
      </c>
      <c r="W858" s="98">
        <v>10</v>
      </c>
      <c r="X858" s="98">
        <v>40</v>
      </c>
      <c r="Y858" s="98">
        <v>30</v>
      </c>
      <c r="Z858" s="98">
        <v>30</v>
      </c>
      <c r="AA858" s="102">
        <v>0</v>
      </c>
      <c r="AB858" s="54">
        <f>VLOOKUP(F858,[9]毕教同事分值收集!B:R,17,0)</f>
        <v>100</v>
      </c>
      <c r="AC858" s="54">
        <f>VLOOKUP(F858,[9]毕教同事分值收集!B:T,19,0)</f>
        <v>150</v>
      </c>
      <c r="AD858" s="54">
        <f>VLOOKUP(F858,[9]毕教同事分值收集!B:V,21,0)</f>
        <v>100</v>
      </c>
      <c r="AE858" s="54">
        <f>VLOOKUP(F858,[9]毕教同事分值收集!B:Q,16,0)</f>
        <v>0</v>
      </c>
      <c r="AF858" s="54">
        <f>VLOOKUP(F858,[9]毕教同事分值收集!B:P,15,0)</f>
        <v>0</v>
      </c>
      <c r="AG858" s="54">
        <f>VLOOKUP(F858,[6]毕教同事分值收集!$B:$M,12,0)</f>
        <v>0</v>
      </c>
      <c r="AH858" s="54">
        <v>0</v>
      </c>
      <c r="AI858" s="54">
        <v>0</v>
      </c>
      <c r="AJ858" s="54">
        <v>0</v>
      </c>
      <c r="AK858" s="54">
        <v>0</v>
      </c>
      <c r="AL858" s="54">
        <v>0</v>
      </c>
      <c r="AM858" s="58">
        <f t="shared" si="81"/>
        <v>820</v>
      </c>
      <c r="AN858" s="54" t="str">
        <f>VLOOKUP(H858,'[2]最终 公布版'!$F:$AL,33,0)</f>
        <v>外科</v>
      </c>
      <c r="AO858" s="59">
        <f>SUMPRODUCT(($AN$4:$AN$1113=AN858)*($AM$4:$AM$1113&gt;AM858))+1</f>
        <v>36</v>
      </c>
      <c r="AP858" s="11">
        <f>COUNTIF(AN:AN,AN858)</f>
        <v>181</v>
      </c>
      <c r="AQ858" s="60">
        <f t="shared" si="83"/>
        <v>0.198895027624309</v>
      </c>
      <c r="AR858" s="11">
        <f t="shared" si="84"/>
        <v>1.25</v>
      </c>
      <c r="AS858" s="61">
        <v>1200</v>
      </c>
      <c r="AT858" s="62">
        <f>VLOOKUP(F858,[9]毕教同事分值收集!B:Y,24,0)</f>
        <v>21</v>
      </c>
      <c r="AU858" s="63">
        <f t="shared" si="85"/>
        <v>1500</v>
      </c>
      <c r="AV858" s="63">
        <f t="shared" si="82"/>
        <v>1500</v>
      </c>
      <c r="AW858" s="63">
        <v>0</v>
      </c>
      <c r="AX858" s="63">
        <f t="shared" si="86"/>
        <v>1500</v>
      </c>
      <c r="AY858" s="65">
        <v>21</v>
      </c>
    </row>
    <row r="859" spans="1:51">
      <c r="A859" s="4"/>
      <c r="B859" s="4"/>
      <c r="C859" s="5" t="s">
        <v>133</v>
      </c>
      <c r="D859" s="6">
        <v>861</v>
      </c>
      <c r="E859" s="6" t="s">
        <v>1042</v>
      </c>
      <c r="F859" s="8" t="str">
        <f>VLOOKUP(E859,[1]需科室上报名单!$A:$B,2,0)</f>
        <v>7AM375</v>
      </c>
      <c r="G859" s="6" t="str">
        <f>VLOOKUP(F859,[3]需科室上报名单!$B:$I,8,0)</f>
        <v>规培研究生</v>
      </c>
      <c r="H859" s="6" t="s">
        <v>997</v>
      </c>
      <c r="I859" s="8" t="str">
        <f>VLOOKUP(F859,[3]需科室上报名单!$B:$F,5,0)</f>
        <v>2021年</v>
      </c>
      <c r="J859" s="29"/>
      <c r="K859" s="6" t="s">
        <v>106</v>
      </c>
      <c r="L859" s="6">
        <v>0</v>
      </c>
      <c r="M859" s="6">
        <v>0</v>
      </c>
      <c r="N859" s="6">
        <v>0</v>
      </c>
      <c r="O859" s="6">
        <v>120</v>
      </c>
      <c r="P859" s="30">
        <v>0</v>
      </c>
      <c r="Q859" s="30">
        <v>5</v>
      </c>
      <c r="R859" s="30">
        <v>3</v>
      </c>
      <c r="S859" s="30">
        <v>0</v>
      </c>
      <c r="T859" s="30">
        <v>1</v>
      </c>
      <c r="U859" s="43">
        <v>185</v>
      </c>
      <c r="V859" s="44">
        <f>VLOOKUP(F859,[9]毕教同事分值收集!B:X,23,0)</f>
        <v>100</v>
      </c>
      <c r="W859" s="44">
        <v>0</v>
      </c>
      <c r="X859" s="44">
        <v>80</v>
      </c>
      <c r="Y859" s="44">
        <v>60</v>
      </c>
      <c r="Z859" s="44">
        <v>90</v>
      </c>
      <c r="AA859" s="53">
        <v>20</v>
      </c>
      <c r="AB859" s="54">
        <f>VLOOKUP(F859,[9]毕教同事分值收集!B:R,17,0)</f>
        <v>100</v>
      </c>
      <c r="AC859" s="54">
        <f>VLOOKUP(F859,[9]毕教同事分值收集!B:T,19,0)</f>
        <v>0</v>
      </c>
      <c r="AD859" s="54">
        <f>VLOOKUP(F859,[9]毕教同事分值收集!B:V,21,0)</f>
        <v>0</v>
      </c>
      <c r="AE859" s="54">
        <f>VLOOKUP(F859,[9]毕教同事分值收集!B:Q,16,0)</f>
        <v>0</v>
      </c>
      <c r="AF859" s="54">
        <f>VLOOKUP(F859,[9]毕教同事分值收集!B:P,15,0)</f>
        <v>60</v>
      </c>
      <c r="AG859" s="54">
        <f>VLOOKUP(F859,[6]毕教同事分值收集!$B:$M,12,0)</f>
        <v>0</v>
      </c>
      <c r="AH859" s="54">
        <v>0</v>
      </c>
      <c r="AI859" s="54">
        <v>0</v>
      </c>
      <c r="AJ859" s="54">
        <v>0</v>
      </c>
      <c r="AK859" s="54">
        <v>0</v>
      </c>
      <c r="AL859" s="54">
        <v>0</v>
      </c>
      <c r="AM859" s="58">
        <f t="shared" si="81"/>
        <v>815</v>
      </c>
      <c r="AN859" s="54" t="str">
        <f>VLOOKUP(H859,'[2]最终 公布版'!$F:$AL,33,0)</f>
        <v>外科</v>
      </c>
      <c r="AO859" s="59">
        <f>SUMPRODUCT(($AN$4:$AN$1113=AN859)*($AM$4:$AM$1113&gt;AM859))+1</f>
        <v>42</v>
      </c>
      <c r="AP859" s="11">
        <f>COUNTIF(AN:AN,AN859)</f>
        <v>181</v>
      </c>
      <c r="AQ859" s="60">
        <f t="shared" si="83"/>
        <v>0.232044198895028</v>
      </c>
      <c r="AR859" s="11">
        <f t="shared" si="84"/>
        <v>1.25</v>
      </c>
      <c r="AS859" s="61">
        <v>1200</v>
      </c>
      <c r="AT859" s="62">
        <f>VLOOKUP(F859,[9]毕教同事分值收集!B:Y,24,0)</f>
        <v>21</v>
      </c>
      <c r="AU859" s="63">
        <f t="shared" si="85"/>
        <v>1500</v>
      </c>
      <c r="AV859" s="63">
        <f t="shared" si="82"/>
        <v>1500</v>
      </c>
      <c r="AW859" s="63">
        <v>0</v>
      </c>
      <c r="AX859" s="63">
        <f t="shared" si="86"/>
        <v>1500</v>
      </c>
      <c r="AY859" s="65">
        <v>21</v>
      </c>
    </row>
    <row r="860" spans="1:51">
      <c r="A860" s="4"/>
      <c r="B860" s="4"/>
      <c r="C860" s="5" t="s">
        <v>261</v>
      </c>
      <c r="D860" s="6">
        <v>845</v>
      </c>
      <c r="E860" s="86" t="s">
        <v>1043</v>
      </c>
      <c r="F860" s="8" t="str">
        <f>VLOOKUP(E860,[1]需科室上报名单!$A:$B,2,0)</f>
        <v>7AK019</v>
      </c>
      <c r="G860" s="6" t="str">
        <f>VLOOKUP(F860,[3]需科室上报名单!$B:$I,8,0)</f>
        <v>规培研究生</v>
      </c>
      <c r="H860" s="8" t="str">
        <f>VLOOKUP(F860,[3]需科室上报名单!$B:$D,3,0)</f>
        <v>外科</v>
      </c>
      <c r="I860" s="8" t="str">
        <f>VLOOKUP(F860,[3]需科室上报名单!$B:$F,5,0)</f>
        <v>2020年</v>
      </c>
      <c r="J860" s="31"/>
      <c r="K860" s="93" t="s">
        <v>106</v>
      </c>
      <c r="L860" s="86">
        <v>0</v>
      </c>
      <c r="M860" s="86">
        <v>0</v>
      </c>
      <c r="N860" s="86">
        <v>0</v>
      </c>
      <c r="O860" s="86">
        <v>160</v>
      </c>
      <c r="P860" s="94">
        <v>0</v>
      </c>
      <c r="Q860" s="94">
        <v>5</v>
      </c>
      <c r="R860" s="94">
        <v>0</v>
      </c>
      <c r="S860" s="94">
        <v>0</v>
      </c>
      <c r="T860" s="94">
        <v>0</v>
      </c>
      <c r="U860" s="97">
        <v>100</v>
      </c>
      <c r="V860" s="44">
        <f>VLOOKUP(F860,[9]毕教同事分值收集!B:X,23,0)</f>
        <v>100</v>
      </c>
      <c r="W860" s="98">
        <v>10</v>
      </c>
      <c r="X860" s="98">
        <v>60</v>
      </c>
      <c r="Y860" s="98">
        <v>30</v>
      </c>
      <c r="Z860" s="98">
        <v>60</v>
      </c>
      <c r="AA860" s="102">
        <v>0</v>
      </c>
      <c r="AB860" s="54">
        <f>VLOOKUP(F860,[9]毕教同事分值收集!B:R,17,0)</f>
        <v>100</v>
      </c>
      <c r="AC860" s="54">
        <f>VLOOKUP(F860,[9]毕教同事分值收集!B:T,19,0)</f>
        <v>150</v>
      </c>
      <c r="AD860" s="54">
        <f>VLOOKUP(F860,[9]毕教同事分值收集!B:V,21,0)</f>
        <v>100</v>
      </c>
      <c r="AE860" s="54">
        <f>VLOOKUP(F860,[9]毕教同事分值收集!B:Q,16,0)</f>
        <v>0</v>
      </c>
      <c r="AF860" s="54">
        <f>VLOOKUP(F860,[9]毕教同事分值收集!B:P,15,0)</f>
        <v>0</v>
      </c>
      <c r="AG860" s="54">
        <f>VLOOKUP(F860,[6]毕教同事分值收集!$B:$M,12,0)</f>
        <v>-60</v>
      </c>
      <c r="AH860" s="54">
        <v>0</v>
      </c>
      <c r="AI860" s="54">
        <v>0</v>
      </c>
      <c r="AJ860" s="54">
        <v>0</v>
      </c>
      <c r="AK860" s="54">
        <v>0</v>
      </c>
      <c r="AL860" s="54">
        <v>0</v>
      </c>
      <c r="AM860" s="58">
        <f t="shared" si="81"/>
        <v>810</v>
      </c>
      <c r="AN860" s="54" t="str">
        <f>VLOOKUP(H860,'[2]最终 公布版'!$F:$AL,33,0)</f>
        <v>外科</v>
      </c>
      <c r="AO860" s="59">
        <f>SUMPRODUCT(($AN$4:$AN$1113=AN860)*($AM$4:$AM$1113&gt;AM860))+1</f>
        <v>43</v>
      </c>
      <c r="AP860" s="11">
        <f>COUNTIF(AN:AN,AN860)</f>
        <v>181</v>
      </c>
      <c r="AQ860" s="60">
        <f t="shared" si="83"/>
        <v>0.237569060773481</v>
      </c>
      <c r="AR860" s="11">
        <f t="shared" si="84"/>
        <v>1.25</v>
      </c>
      <c r="AS860" s="61">
        <v>1200</v>
      </c>
      <c r="AT860" s="62">
        <f>VLOOKUP(F860,[9]毕教同事分值收集!B:Y,24,0)</f>
        <v>21</v>
      </c>
      <c r="AU860" s="63">
        <f t="shared" si="85"/>
        <v>1500</v>
      </c>
      <c r="AV860" s="63">
        <f t="shared" si="82"/>
        <v>1500</v>
      </c>
      <c r="AW860" s="63">
        <v>0</v>
      </c>
      <c r="AX860" s="63">
        <f t="shared" si="86"/>
        <v>1500</v>
      </c>
      <c r="AY860" s="65">
        <v>21</v>
      </c>
    </row>
    <row r="861" spans="1:51">
      <c r="A861" s="4"/>
      <c r="B861" s="4"/>
      <c r="C861" s="5" t="s">
        <v>1044</v>
      </c>
      <c r="D861" s="6">
        <v>856</v>
      </c>
      <c r="E861" s="123" t="s">
        <v>1045</v>
      </c>
      <c r="F861" s="8">
        <f>VLOOKUP(E861,[1]需科室上报名单!$A:$B,2,0)</f>
        <v>622028</v>
      </c>
      <c r="G861" s="6" t="s">
        <v>104</v>
      </c>
      <c r="H861" s="8" t="str">
        <f>VLOOKUP(F861,[3]需科室上报名单!$B:$D,3,0)</f>
        <v>外科</v>
      </c>
      <c r="I861" s="8" t="str">
        <f>VLOOKUP(F861,[3]需科室上报名单!$B:$F,5,0)</f>
        <v>2022年</v>
      </c>
      <c r="J861" s="31"/>
      <c r="K861" s="6" t="s">
        <v>106</v>
      </c>
      <c r="L861" s="6">
        <v>0</v>
      </c>
      <c r="M861" s="6">
        <v>0</v>
      </c>
      <c r="N861" s="6">
        <v>0</v>
      </c>
      <c r="O861" s="6">
        <v>140</v>
      </c>
      <c r="P861" s="30">
        <v>0</v>
      </c>
      <c r="Q861" s="30">
        <v>4</v>
      </c>
      <c r="R861" s="30">
        <v>1</v>
      </c>
      <c r="S861" s="30">
        <v>0</v>
      </c>
      <c r="T861" s="30">
        <v>0</v>
      </c>
      <c r="U861" s="43">
        <v>100</v>
      </c>
      <c r="V861" s="44">
        <f>VLOOKUP(F861,[9]毕教同事分值收集!B:X,23,0)</f>
        <v>100</v>
      </c>
      <c r="W861" s="44">
        <v>10</v>
      </c>
      <c r="X861" s="44">
        <v>40</v>
      </c>
      <c r="Y861" s="44">
        <v>30</v>
      </c>
      <c r="Z861" s="44">
        <v>60</v>
      </c>
      <c r="AA861" s="53">
        <v>0</v>
      </c>
      <c r="AB861" s="54">
        <f>VLOOKUP(F861,[9]毕教同事分值收集!B:R,17,0)</f>
        <v>100</v>
      </c>
      <c r="AC861" s="54">
        <f>VLOOKUP(F861,[9]毕教同事分值收集!B:T,19,0)</f>
        <v>150</v>
      </c>
      <c r="AD861" s="54">
        <f>VLOOKUP(F861,[9]毕教同事分值收集!B:V,21,0)</f>
        <v>100</v>
      </c>
      <c r="AE861" s="54">
        <f>VLOOKUP(F861,[9]毕教同事分值收集!B:Q,16,0)</f>
        <v>0</v>
      </c>
      <c r="AF861" s="54">
        <f>VLOOKUP(F861,[9]毕教同事分值收集!B:P,15,0)</f>
        <v>0</v>
      </c>
      <c r="AG861" s="54">
        <f>VLOOKUP(F861,[6]毕教同事分值收集!$B:$M,12,0)</f>
        <v>-20</v>
      </c>
      <c r="AH861" s="54">
        <v>0</v>
      </c>
      <c r="AI861" s="54">
        <v>0</v>
      </c>
      <c r="AJ861" s="54">
        <v>0</v>
      </c>
      <c r="AK861" s="54">
        <v>0</v>
      </c>
      <c r="AL861" s="54">
        <v>0</v>
      </c>
      <c r="AM861" s="58">
        <f t="shared" si="81"/>
        <v>810</v>
      </c>
      <c r="AN861" s="54" t="str">
        <f>VLOOKUP(H861,'[2]最终 公布版'!$F:$AL,33,0)</f>
        <v>外科</v>
      </c>
      <c r="AO861" s="59">
        <f>SUMPRODUCT(($AN$4:$AN$1113=AN861)*($AM$4:$AM$1113&gt;AM861))+1</f>
        <v>43</v>
      </c>
      <c r="AP861" s="11">
        <f>COUNTIF(AN:AN,AN861)</f>
        <v>181</v>
      </c>
      <c r="AQ861" s="60">
        <f t="shared" si="83"/>
        <v>0.237569060773481</v>
      </c>
      <c r="AR861" s="11">
        <f t="shared" si="84"/>
        <v>1.25</v>
      </c>
      <c r="AS861" s="61">
        <v>1200</v>
      </c>
      <c r="AT861" s="62">
        <f>VLOOKUP(F861,[9]毕教同事分值收集!B:Y,24,0)</f>
        <v>21</v>
      </c>
      <c r="AU861" s="63">
        <f t="shared" si="85"/>
        <v>1500</v>
      </c>
      <c r="AV861" s="63">
        <f t="shared" si="82"/>
        <v>1500</v>
      </c>
      <c r="AW861" s="63">
        <v>0</v>
      </c>
      <c r="AX861" s="63">
        <f t="shared" si="86"/>
        <v>1500</v>
      </c>
      <c r="AY861" s="65">
        <v>21</v>
      </c>
    </row>
    <row r="862" ht="16.5" spans="1:51">
      <c r="A862" s="4"/>
      <c r="B862" s="4"/>
      <c r="C862" s="5" t="s">
        <v>265</v>
      </c>
      <c r="D862" s="6">
        <v>857</v>
      </c>
      <c r="E862" s="87" t="s">
        <v>1046</v>
      </c>
      <c r="F862" s="8">
        <f>VLOOKUP(E862,[1]需科室上报名单!$A:$B,2,0)</f>
        <v>621012</v>
      </c>
      <c r="G862" s="6" t="s">
        <v>104</v>
      </c>
      <c r="H862" s="8" t="str">
        <f>VLOOKUP(F862,[3]需科室上报名单!$B:$D,3,0)</f>
        <v>外科</v>
      </c>
      <c r="I862" s="8" t="str">
        <f>VLOOKUP(F862,[3]需科室上报名单!$B:$F,5,0)</f>
        <v>2021年</v>
      </c>
      <c r="J862" s="29"/>
      <c r="K862" s="6" t="s">
        <v>106</v>
      </c>
      <c r="L862" s="6">
        <v>0</v>
      </c>
      <c r="M862" s="6">
        <v>0</v>
      </c>
      <c r="N862" s="36">
        <v>0</v>
      </c>
      <c r="O862" s="6">
        <v>160</v>
      </c>
      <c r="P862" s="30">
        <v>0</v>
      </c>
      <c r="Q862" s="30">
        <v>4</v>
      </c>
      <c r="R862" s="30">
        <v>2</v>
      </c>
      <c r="S862" s="30">
        <v>0</v>
      </c>
      <c r="T862" s="30">
        <v>0</v>
      </c>
      <c r="U862" s="43">
        <v>120</v>
      </c>
      <c r="V862" s="44">
        <f>VLOOKUP(F862,[9]毕教同事分值收集!B:X,23,0)</f>
        <v>100</v>
      </c>
      <c r="W862" s="44">
        <v>0</v>
      </c>
      <c r="X862" s="44">
        <v>40</v>
      </c>
      <c r="Y862" s="44">
        <v>30</v>
      </c>
      <c r="Z862" s="44">
        <v>30</v>
      </c>
      <c r="AA862" s="53">
        <v>0</v>
      </c>
      <c r="AB862" s="54">
        <f>VLOOKUP(F862,[9]毕教同事分值收集!B:R,17,0)</f>
        <v>100</v>
      </c>
      <c r="AC862" s="54">
        <f>VLOOKUP(F862,[9]毕教同事分值收集!B:T,19,0)</f>
        <v>150</v>
      </c>
      <c r="AD862" s="54">
        <f>VLOOKUP(F862,[9]毕教同事分值收集!B:V,21,0)</f>
        <v>100</v>
      </c>
      <c r="AE862" s="54">
        <f>VLOOKUP(F862,[9]毕教同事分值收集!B:Q,16,0)</f>
        <v>0</v>
      </c>
      <c r="AF862" s="54">
        <f>VLOOKUP(F862,[9]毕教同事分值收集!B:P,15,0)</f>
        <v>0</v>
      </c>
      <c r="AG862" s="54">
        <f>VLOOKUP(F862,[6]毕教同事分值收集!$B:$M,12,0)</f>
        <v>-20</v>
      </c>
      <c r="AH862" s="54">
        <v>0</v>
      </c>
      <c r="AI862" s="54">
        <v>0</v>
      </c>
      <c r="AJ862" s="54">
        <v>0</v>
      </c>
      <c r="AK862" s="54">
        <v>0</v>
      </c>
      <c r="AL862" s="54">
        <v>0</v>
      </c>
      <c r="AM862" s="58">
        <f t="shared" si="81"/>
        <v>810</v>
      </c>
      <c r="AN862" s="54" t="str">
        <f>VLOOKUP(H862,'[2]最终 公布版'!$F:$AL,33,0)</f>
        <v>外科</v>
      </c>
      <c r="AO862" s="59">
        <f>SUMPRODUCT(($AN$4:$AN$1113=AN862)*($AM$4:$AM$1113&gt;AM862))+1</f>
        <v>43</v>
      </c>
      <c r="AP862" s="11">
        <f>COUNTIF(AN:AN,AN862)</f>
        <v>181</v>
      </c>
      <c r="AQ862" s="60">
        <f t="shared" si="83"/>
        <v>0.237569060773481</v>
      </c>
      <c r="AR862" s="11">
        <f t="shared" si="84"/>
        <v>1.25</v>
      </c>
      <c r="AS862" s="61">
        <v>1200</v>
      </c>
      <c r="AT862" s="62">
        <f>VLOOKUP(F862,[9]毕教同事分值收集!B:Y,24,0)</f>
        <v>21</v>
      </c>
      <c r="AU862" s="63">
        <f t="shared" si="85"/>
        <v>1500</v>
      </c>
      <c r="AV862" s="63">
        <f t="shared" si="82"/>
        <v>1500</v>
      </c>
      <c r="AW862" s="63">
        <v>0</v>
      </c>
      <c r="AX862" s="63">
        <f t="shared" si="86"/>
        <v>1500</v>
      </c>
      <c r="AY862" s="65">
        <v>21</v>
      </c>
    </row>
    <row r="863" spans="1:51">
      <c r="A863" s="4"/>
      <c r="B863" s="4"/>
      <c r="C863" s="5" t="s">
        <v>261</v>
      </c>
      <c r="D863" s="6">
        <v>862</v>
      </c>
      <c r="E863" s="86" t="s">
        <v>1047</v>
      </c>
      <c r="F863" s="8" t="str">
        <f>VLOOKUP(E863,[1]需科室上报名单!$A:$B,2,0)</f>
        <v>7AM371</v>
      </c>
      <c r="G863" s="6" t="str">
        <f>VLOOKUP(F863,[3]需科室上报名单!$B:$I,8,0)</f>
        <v>规培研究生</v>
      </c>
      <c r="H863" s="8" t="str">
        <f>VLOOKUP(F863,[3]需科室上报名单!$B:$D,3,0)</f>
        <v>外科</v>
      </c>
      <c r="I863" s="8" t="str">
        <f>VLOOKUP(F863,[3]需科室上报名单!$B:$F,5,0)</f>
        <v>2021年</v>
      </c>
      <c r="J863" s="31"/>
      <c r="K863" s="93" t="s">
        <v>106</v>
      </c>
      <c r="L863" s="86">
        <v>0</v>
      </c>
      <c r="M863" s="86">
        <v>0</v>
      </c>
      <c r="N863" s="86">
        <v>0</v>
      </c>
      <c r="O863" s="86">
        <v>160</v>
      </c>
      <c r="P863" s="94">
        <v>0</v>
      </c>
      <c r="Q863" s="94">
        <v>2</v>
      </c>
      <c r="R863" s="94">
        <v>0</v>
      </c>
      <c r="S863" s="94">
        <v>0</v>
      </c>
      <c r="T863" s="94">
        <v>0</v>
      </c>
      <c r="U863" s="97">
        <v>40</v>
      </c>
      <c r="V863" s="44">
        <f>VLOOKUP(F863,[9]毕教同事分值收集!B:X,23,0)</f>
        <v>100</v>
      </c>
      <c r="W863" s="98">
        <v>0</v>
      </c>
      <c r="X863" s="98">
        <v>40</v>
      </c>
      <c r="Y863" s="98">
        <v>30</v>
      </c>
      <c r="Z863" s="98">
        <v>30</v>
      </c>
      <c r="AA863" s="102">
        <v>60</v>
      </c>
      <c r="AB863" s="54">
        <f>VLOOKUP(F863,[9]毕教同事分值收集!B:R,17,0)</f>
        <v>100</v>
      </c>
      <c r="AC863" s="54">
        <f>VLOOKUP(F863,[9]毕教同事分值收集!B:T,19,0)</f>
        <v>150</v>
      </c>
      <c r="AD863" s="54">
        <f>VLOOKUP(F863,[9]毕教同事分值收集!B:V,21,0)</f>
        <v>100</v>
      </c>
      <c r="AE863" s="54">
        <f>VLOOKUP(F863,[9]毕教同事分值收集!B:Q,16,0)</f>
        <v>0</v>
      </c>
      <c r="AF863" s="54">
        <f>VLOOKUP(F863,[9]毕教同事分值收集!B:P,15,0)</f>
        <v>0</v>
      </c>
      <c r="AG863" s="54">
        <f>VLOOKUP(F863,[6]毕教同事分值收集!$B:$M,12,0)</f>
        <v>0</v>
      </c>
      <c r="AH863" s="54">
        <v>0</v>
      </c>
      <c r="AI863" s="54">
        <v>0</v>
      </c>
      <c r="AJ863" s="54">
        <v>0</v>
      </c>
      <c r="AK863" s="54">
        <v>0</v>
      </c>
      <c r="AL863" s="54">
        <v>0</v>
      </c>
      <c r="AM863" s="58">
        <f t="shared" si="81"/>
        <v>810</v>
      </c>
      <c r="AN863" s="54" t="str">
        <f>VLOOKUP(H863,'[2]最终 公布版'!$F:$AL,33,0)</f>
        <v>外科</v>
      </c>
      <c r="AO863" s="59">
        <f>SUMPRODUCT(($AN$4:$AN$1113=AN863)*($AM$4:$AM$1113&gt;AM863))+1</f>
        <v>43</v>
      </c>
      <c r="AP863" s="11">
        <f>COUNTIF(AN:AN,AN863)</f>
        <v>181</v>
      </c>
      <c r="AQ863" s="60">
        <f t="shared" si="83"/>
        <v>0.237569060773481</v>
      </c>
      <c r="AR863" s="11">
        <f t="shared" si="84"/>
        <v>1.25</v>
      </c>
      <c r="AS863" s="61">
        <v>1200</v>
      </c>
      <c r="AT863" s="62">
        <f>VLOOKUP(F863,[9]毕教同事分值收集!B:Y,24,0)</f>
        <v>21</v>
      </c>
      <c r="AU863" s="63">
        <f t="shared" si="85"/>
        <v>1500</v>
      </c>
      <c r="AV863" s="63">
        <f t="shared" si="82"/>
        <v>1500</v>
      </c>
      <c r="AW863" s="63">
        <v>0</v>
      </c>
      <c r="AX863" s="63">
        <f t="shared" si="86"/>
        <v>1500</v>
      </c>
      <c r="AY863" s="65">
        <v>21</v>
      </c>
    </row>
    <row r="864" spans="1:51">
      <c r="A864" s="4"/>
      <c r="B864" s="4"/>
      <c r="C864" s="5" t="s">
        <v>192</v>
      </c>
      <c r="D864" s="6">
        <v>847</v>
      </c>
      <c r="E864" s="105" t="s">
        <v>1048</v>
      </c>
      <c r="F864" s="8" t="str">
        <f>VLOOKUP(E864,[1]需科室上报名单!$A:$B,2,0)</f>
        <v>7AK312</v>
      </c>
      <c r="G864" s="6" t="str">
        <f>VLOOKUP(F864,[3]需科室上报名单!$B:$I,8,0)</f>
        <v>规培研究生</v>
      </c>
      <c r="H864" s="8" t="s">
        <v>997</v>
      </c>
      <c r="I864" s="8" t="str">
        <f>VLOOKUP(F864,[3]需科室上报名单!$B:$F,5,0)</f>
        <v>2020年</v>
      </c>
      <c r="J864" s="70"/>
      <c r="K864" s="71" t="s">
        <v>106</v>
      </c>
      <c r="L864" s="36">
        <v>0</v>
      </c>
      <c r="M864" s="36">
        <v>0</v>
      </c>
      <c r="N864" s="36">
        <v>0</v>
      </c>
      <c r="O864" s="36">
        <v>160</v>
      </c>
      <c r="P864" s="36">
        <v>0</v>
      </c>
      <c r="Q864" s="36">
        <v>2</v>
      </c>
      <c r="R864" s="36">
        <v>1</v>
      </c>
      <c r="S864" s="36">
        <v>1</v>
      </c>
      <c r="T864" s="36">
        <v>0</v>
      </c>
      <c r="U864" s="36">
        <v>85</v>
      </c>
      <c r="V864" s="44">
        <f>VLOOKUP(F864,[9]毕教同事分值收集!B:X,23,0)</f>
        <v>100</v>
      </c>
      <c r="W864" s="76">
        <v>10</v>
      </c>
      <c r="X864" s="76">
        <v>40</v>
      </c>
      <c r="Y864" s="76">
        <v>60</v>
      </c>
      <c r="Z864" s="76">
        <v>60</v>
      </c>
      <c r="AA864" s="82">
        <v>0</v>
      </c>
      <c r="AB864" s="54">
        <f>VLOOKUP(F864,[9]毕教同事分值收集!B:R,17,0)</f>
        <v>100</v>
      </c>
      <c r="AC864" s="54">
        <f>VLOOKUP(F864,[9]毕教同事分值收集!B:T,19,0)</f>
        <v>150</v>
      </c>
      <c r="AD864" s="54">
        <f>VLOOKUP(F864,[9]毕教同事分值收集!B:V,21,0)</f>
        <v>100</v>
      </c>
      <c r="AE864" s="54">
        <f>VLOOKUP(F864,[9]毕教同事分值收集!B:Q,16,0)</f>
        <v>0</v>
      </c>
      <c r="AF864" s="54">
        <f>VLOOKUP(F864,[9]毕教同事分值收集!B:P,15,0)</f>
        <v>0</v>
      </c>
      <c r="AG864" s="54">
        <f>VLOOKUP(F864,[6]毕教同事分值收集!$B:$M,12,0)</f>
        <v>-60</v>
      </c>
      <c r="AH864" s="54">
        <v>0</v>
      </c>
      <c r="AI864" s="54">
        <v>0</v>
      </c>
      <c r="AJ864" s="54">
        <v>0</v>
      </c>
      <c r="AK864" s="54">
        <v>0</v>
      </c>
      <c r="AL864" s="54">
        <v>0</v>
      </c>
      <c r="AM864" s="58">
        <f t="shared" si="81"/>
        <v>805</v>
      </c>
      <c r="AN864" s="54" t="str">
        <f>VLOOKUP(H864,'[2]最终 公布版'!$F:$AL,33,0)</f>
        <v>外科</v>
      </c>
      <c r="AO864" s="59">
        <f>SUMPRODUCT(($AN$4:$AN$1113=AN864)*($AM$4:$AM$1113&gt;AM864))+1</f>
        <v>47</v>
      </c>
      <c r="AP864" s="11">
        <f>COUNTIF(AN:AN,AN864)</f>
        <v>181</v>
      </c>
      <c r="AQ864" s="60">
        <f t="shared" si="83"/>
        <v>0.259668508287293</v>
      </c>
      <c r="AR864" s="11">
        <f t="shared" si="84"/>
        <v>1.25</v>
      </c>
      <c r="AS864" s="61">
        <v>1200</v>
      </c>
      <c r="AT864" s="62">
        <f>VLOOKUP(F864,[9]毕教同事分值收集!B:Y,24,0)</f>
        <v>21</v>
      </c>
      <c r="AU864" s="63">
        <f t="shared" si="85"/>
        <v>1500</v>
      </c>
      <c r="AV864" s="63">
        <f t="shared" si="82"/>
        <v>1500</v>
      </c>
      <c r="AW864" s="63">
        <v>0</v>
      </c>
      <c r="AX864" s="63">
        <f t="shared" si="86"/>
        <v>1500</v>
      </c>
      <c r="AY864" s="65">
        <v>21</v>
      </c>
    </row>
    <row r="865" spans="1:51">
      <c r="A865" s="4"/>
      <c r="B865" s="4"/>
      <c r="C865" s="5" t="s">
        <v>277</v>
      </c>
      <c r="D865" s="6">
        <v>866</v>
      </c>
      <c r="E865" s="6" t="s">
        <v>1049</v>
      </c>
      <c r="F865" s="8" t="str">
        <f>VLOOKUP(E865,[1]需科室上报名单!$A:$B,2,0)</f>
        <v>7AK006</v>
      </c>
      <c r="G865" s="6" t="str">
        <f>VLOOKUP(F865,[3]需科室上报名单!$B:$I,8,0)</f>
        <v>规培研究生</v>
      </c>
      <c r="H865" s="8" t="str">
        <f>VLOOKUP(F865,[3]需科室上报名单!$B:$D,3,0)</f>
        <v>外科</v>
      </c>
      <c r="I865" s="8" t="str">
        <f>VLOOKUP(F865,[3]需科室上报名单!$B:$F,5,0)</f>
        <v>2020年</v>
      </c>
      <c r="J865" s="31"/>
      <c r="K865" s="6" t="s">
        <v>106</v>
      </c>
      <c r="L865" s="6">
        <v>0</v>
      </c>
      <c r="M865" s="6">
        <v>0</v>
      </c>
      <c r="N865" s="6">
        <v>0</v>
      </c>
      <c r="O865" s="6">
        <v>160</v>
      </c>
      <c r="P865" s="30">
        <v>0</v>
      </c>
      <c r="Q865" s="30">
        <v>1</v>
      </c>
      <c r="R865" s="30">
        <v>4</v>
      </c>
      <c r="S865" s="30">
        <v>0</v>
      </c>
      <c r="T865" s="30">
        <v>0</v>
      </c>
      <c r="U865" s="43">
        <v>100</v>
      </c>
      <c r="V865" s="44">
        <f>VLOOKUP(F865,[9]毕教同事分值收集!B:X,23,0)</f>
        <v>100</v>
      </c>
      <c r="W865" s="44">
        <v>10</v>
      </c>
      <c r="X865" s="44">
        <v>20</v>
      </c>
      <c r="Y865" s="44">
        <v>60</v>
      </c>
      <c r="Z865" s="44">
        <v>0</v>
      </c>
      <c r="AA865" s="53">
        <v>0</v>
      </c>
      <c r="AB865" s="54">
        <f>VLOOKUP(F865,[9]毕教同事分值收集!B:R,17,0)</f>
        <v>100</v>
      </c>
      <c r="AC865" s="54">
        <f>VLOOKUP(F865,[9]毕教同事分值收集!B:T,19,0)</f>
        <v>150</v>
      </c>
      <c r="AD865" s="54">
        <f>VLOOKUP(F865,[9]毕教同事分值收集!B:V,21,0)</f>
        <v>100</v>
      </c>
      <c r="AE865" s="54">
        <f>VLOOKUP(F865,[9]毕教同事分值收集!B:Q,16,0)</f>
        <v>0</v>
      </c>
      <c r="AF865" s="54">
        <f>VLOOKUP(F865,[9]毕教同事分值收集!B:P,15,0)</f>
        <v>0</v>
      </c>
      <c r="AG865" s="54">
        <f>VLOOKUP(F865,[6]毕教同事分值收集!$B:$M,12,0)</f>
        <v>0</v>
      </c>
      <c r="AH865" s="54">
        <v>0</v>
      </c>
      <c r="AI865" s="54">
        <v>0</v>
      </c>
      <c r="AJ865" s="54">
        <v>0</v>
      </c>
      <c r="AK865" s="54">
        <v>0</v>
      </c>
      <c r="AL865" s="54">
        <v>0</v>
      </c>
      <c r="AM865" s="58">
        <f t="shared" si="81"/>
        <v>800</v>
      </c>
      <c r="AN865" s="54" t="str">
        <f>VLOOKUP(H865,'[2]最终 公布版'!$F:$AL,33,0)</f>
        <v>外科</v>
      </c>
      <c r="AO865" s="59">
        <f>SUMPRODUCT(($AN$4:$AN$1113=AN865)*($AM$4:$AM$1113&gt;AM865))+1</f>
        <v>48</v>
      </c>
      <c r="AP865" s="11">
        <f>COUNTIF(AN:AN,AN865)</f>
        <v>181</v>
      </c>
      <c r="AQ865" s="60">
        <f t="shared" si="83"/>
        <v>0.265193370165746</v>
      </c>
      <c r="AR865" s="11">
        <f t="shared" si="84"/>
        <v>1.25</v>
      </c>
      <c r="AS865" s="61">
        <v>1200</v>
      </c>
      <c r="AT865" s="62">
        <f>VLOOKUP(F865,[9]毕教同事分值收集!B:Y,24,0)</f>
        <v>21</v>
      </c>
      <c r="AU865" s="63">
        <f t="shared" si="85"/>
        <v>1500</v>
      </c>
      <c r="AV865" s="63">
        <f t="shared" si="82"/>
        <v>1500</v>
      </c>
      <c r="AW865" s="63">
        <v>0</v>
      </c>
      <c r="AX865" s="63">
        <f t="shared" si="86"/>
        <v>1500</v>
      </c>
      <c r="AY865" s="65">
        <v>21</v>
      </c>
    </row>
    <row r="866" spans="1:51">
      <c r="A866" s="4"/>
      <c r="B866" s="4"/>
      <c r="C866" s="5" t="s">
        <v>201</v>
      </c>
      <c r="D866" s="6">
        <v>867</v>
      </c>
      <c r="E866" s="66" t="s">
        <v>1050</v>
      </c>
      <c r="F866" s="8">
        <f>VLOOKUP(E866,[1]需科室上报名单!$A:$B,2,0)</f>
        <v>120037</v>
      </c>
      <c r="G866" s="6" t="s">
        <v>104</v>
      </c>
      <c r="H866" s="8" t="str">
        <f>VLOOKUP(F866,[3]需科室上报名单!$B:$D,3,0)</f>
        <v>外科</v>
      </c>
      <c r="I866" s="8" t="str">
        <f>VLOOKUP(F866,[3]需科室上报名单!$B:$F,5,0)</f>
        <v>2020年</v>
      </c>
      <c r="J866" s="72"/>
      <c r="K866" s="6" t="s">
        <v>106</v>
      </c>
      <c r="L866" s="48">
        <v>0</v>
      </c>
      <c r="M866" s="48">
        <v>0</v>
      </c>
      <c r="N866" s="48">
        <v>0</v>
      </c>
      <c r="O866" s="48">
        <v>160</v>
      </c>
      <c r="P866" s="48" t="s">
        <v>203</v>
      </c>
      <c r="Q866" s="48" t="s">
        <v>203</v>
      </c>
      <c r="R866" s="48" t="s">
        <v>203</v>
      </c>
      <c r="S866" s="48" t="s">
        <v>203</v>
      </c>
      <c r="T866" s="48" t="s">
        <v>203</v>
      </c>
      <c r="U866" s="77">
        <v>0</v>
      </c>
      <c r="V866" s="44">
        <f>VLOOKUP(F866,[9]毕教同事分值收集!B:X,23,0)</f>
        <v>100</v>
      </c>
      <c r="W866" s="78">
        <v>10</v>
      </c>
      <c r="X866" s="78">
        <v>60</v>
      </c>
      <c r="Y866" s="78">
        <v>60</v>
      </c>
      <c r="Z866" s="78">
        <v>60</v>
      </c>
      <c r="AA866" s="83">
        <v>0</v>
      </c>
      <c r="AB866" s="54">
        <f>VLOOKUP(F866,[9]毕教同事分值收集!B:R,17,0)</f>
        <v>100</v>
      </c>
      <c r="AC866" s="54">
        <f>VLOOKUP(F866,[9]毕教同事分值收集!B:T,19,0)</f>
        <v>150</v>
      </c>
      <c r="AD866" s="54">
        <f>VLOOKUP(F866,[9]毕教同事分值收集!B:V,21,0)</f>
        <v>100</v>
      </c>
      <c r="AE866" s="54">
        <f>VLOOKUP(F866,[9]毕教同事分值收集!B:Q,16,0)</f>
        <v>0</v>
      </c>
      <c r="AF866" s="54">
        <f>VLOOKUP(F866,[9]毕教同事分值收集!B:P,15,0)</f>
        <v>0</v>
      </c>
      <c r="AG866" s="54">
        <f>VLOOKUP(F866,[6]毕教同事分值收集!$B:$M,12,0)</f>
        <v>0</v>
      </c>
      <c r="AH866" s="54">
        <v>0</v>
      </c>
      <c r="AI866" s="54">
        <v>0</v>
      </c>
      <c r="AJ866" s="54">
        <v>0</v>
      </c>
      <c r="AK866" s="54">
        <v>0</v>
      </c>
      <c r="AL866" s="54">
        <v>0</v>
      </c>
      <c r="AM866" s="58">
        <f t="shared" si="81"/>
        <v>800</v>
      </c>
      <c r="AN866" s="54" t="str">
        <f>VLOOKUP(H866,'[2]最终 公布版'!$F:$AL,33,0)</f>
        <v>外科</v>
      </c>
      <c r="AO866" s="59">
        <f>SUMPRODUCT(($AN$4:$AN$1113=AN866)*($AM$4:$AM$1113&gt;AM866))+1</f>
        <v>48</v>
      </c>
      <c r="AP866" s="11">
        <f>COUNTIF(AN:AN,AN866)</f>
        <v>181</v>
      </c>
      <c r="AQ866" s="60">
        <f t="shared" si="83"/>
        <v>0.265193370165746</v>
      </c>
      <c r="AR866" s="11">
        <f t="shared" si="84"/>
        <v>1.25</v>
      </c>
      <c r="AS866" s="61">
        <v>1200</v>
      </c>
      <c r="AT866" s="62">
        <f>VLOOKUP(F866,[9]毕教同事分值收集!B:Y,24,0)</f>
        <v>21</v>
      </c>
      <c r="AU866" s="63">
        <f t="shared" si="85"/>
        <v>1500</v>
      </c>
      <c r="AV866" s="63">
        <f t="shared" si="82"/>
        <v>1500</v>
      </c>
      <c r="AW866" s="63">
        <v>0</v>
      </c>
      <c r="AX866" s="63">
        <f t="shared" si="86"/>
        <v>1500</v>
      </c>
      <c r="AY866" s="65">
        <v>21</v>
      </c>
    </row>
    <row r="867" spans="1:51">
      <c r="A867" s="4"/>
      <c r="B867" s="4"/>
      <c r="C867" s="5" t="s">
        <v>192</v>
      </c>
      <c r="D867" s="6">
        <v>858</v>
      </c>
      <c r="E867" s="105" t="s">
        <v>1051</v>
      </c>
      <c r="F867" s="8" t="str">
        <f>VLOOKUP(E867,[1]需科室上报名单!$A:$B,2,0)</f>
        <v>7AK317</v>
      </c>
      <c r="G867" s="6" t="str">
        <f>VLOOKUP(F867,[3]需科室上报名单!$B:$I,8,0)</f>
        <v>规培研究生</v>
      </c>
      <c r="H867" s="8" t="s">
        <v>997</v>
      </c>
      <c r="I867" s="8" t="str">
        <f>VLOOKUP(F867,[3]需科室上报名单!$B:$F,5,0)</f>
        <v>2020年</v>
      </c>
      <c r="J867" s="70"/>
      <c r="K867" s="71" t="s">
        <v>106</v>
      </c>
      <c r="L867" s="36">
        <v>0</v>
      </c>
      <c r="M867" s="36">
        <v>0</v>
      </c>
      <c r="N867" s="36">
        <v>0</v>
      </c>
      <c r="O867" s="36">
        <v>160</v>
      </c>
      <c r="P867" s="36">
        <v>2</v>
      </c>
      <c r="Q867" s="36">
        <v>0</v>
      </c>
      <c r="R867" s="36">
        <v>0</v>
      </c>
      <c r="S867" s="36">
        <v>1</v>
      </c>
      <c r="T867" s="36">
        <v>1</v>
      </c>
      <c r="U867" s="36">
        <v>150</v>
      </c>
      <c r="V867" s="44">
        <f>VLOOKUP(F867,[9]毕教同事分值收集!B:X,23,0)</f>
        <v>100</v>
      </c>
      <c r="W867" s="76">
        <v>10</v>
      </c>
      <c r="X867" s="76">
        <v>40</v>
      </c>
      <c r="Y867" s="76">
        <v>60</v>
      </c>
      <c r="Z867" s="76">
        <v>60</v>
      </c>
      <c r="AA867" s="82">
        <v>0</v>
      </c>
      <c r="AB867" s="54">
        <f>VLOOKUP(F867,[9]毕教同事分值收集!B:R,17,0)</f>
        <v>100</v>
      </c>
      <c r="AC867" s="54">
        <f>VLOOKUP(F867,[9]毕教同事分值收集!B:T,19,0)</f>
        <v>150</v>
      </c>
      <c r="AD867" s="54">
        <f>VLOOKUP(F867,[9]毕教同事分值收集!B:V,21,0)</f>
        <v>0</v>
      </c>
      <c r="AE867" s="54">
        <f>VLOOKUP(F867,[9]毕教同事分值收集!B:Q,16,0)</f>
        <v>0</v>
      </c>
      <c r="AF867" s="54">
        <f>VLOOKUP(F867,[9]毕教同事分值收集!B:P,15,0)</f>
        <v>0</v>
      </c>
      <c r="AG867" s="54">
        <f>VLOOKUP(F867,[6]毕教同事分值收集!$B:$M,12,0)</f>
        <v>-40</v>
      </c>
      <c r="AH867" s="54">
        <v>0</v>
      </c>
      <c r="AI867" s="54">
        <v>0</v>
      </c>
      <c r="AJ867" s="54">
        <v>0</v>
      </c>
      <c r="AK867" s="54">
        <v>0</v>
      </c>
      <c r="AL867" s="54">
        <v>0</v>
      </c>
      <c r="AM867" s="58">
        <f t="shared" si="81"/>
        <v>790</v>
      </c>
      <c r="AN867" s="54" t="str">
        <f>VLOOKUP(H867,'[2]最终 公布版'!$F:$AL,33,0)</f>
        <v>外科</v>
      </c>
      <c r="AO867" s="59">
        <f>SUMPRODUCT(($AN$4:$AN$1113=AN867)*($AM$4:$AM$1113&gt;AM867))+1</f>
        <v>50</v>
      </c>
      <c r="AP867" s="11">
        <f>COUNTIF(AN:AN,AN867)</f>
        <v>181</v>
      </c>
      <c r="AQ867" s="60">
        <f t="shared" si="83"/>
        <v>0.276243093922652</v>
      </c>
      <c r="AR867" s="11">
        <f t="shared" si="84"/>
        <v>1.25</v>
      </c>
      <c r="AS867" s="61">
        <v>1200</v>
      </c>
      <c r="AT867" s="62">
        <f>VLOOKUP(F867,[9]毕教同事分值收集!B:Y,24,0)</f>
        <v>21</v>
      </c>
      <c r="AU867" s="63">
        <f t="shared" si="85"/>
        <v>1500</v>
      </c>
      <c r="AV867" s="63">
        <f t="shared" si="82"/>
        <v>1500</v>
      </c>
      <c r="AW867" s="63">
        <v>0</v>
      </c>
      <c r="AX867" s="63">
        <f t="shared" si="86"/>
        <v>1500</v>
      </c>
      <c r="AY867" s="65">
        <v>21</v>
      </c>
    </row>
    <row r="868" spans="1:51">
      <c r="A868" s="4"/>
      <c r="B868" s="4"/>
      <c r="C868" s="5" t="s">
        <v>261</v>
      </c>
      <c r="D868" s="6">
        <v>873</v>
      </c>
      <c r="E868" s="86" t="s">
        <v>1052</v>
      </c>
      <c r="F868" s="8" t="str">
        <f>VLOOKUP(E868,[1]需科室上报名单!$A:$B,2,0)</f>
        <v>7AK016</v>
      </c>
      <c r="G868" s="6" t="str">
        <f>VLOOKUP(F868,[3]需科室上报名单!$B:$I,8,0)</f>
        <v>规培研究生</v>
      </c>
      <c r="H868" s="8" t="str">
        <f>VLOOKUP(F868,[3]需科室上报名单!$B:$D,3,0)</f>
        <v>外科</v>
      </c>
      <c r="I868" s="8" t="str">
        <f>VLOOKUP(F868,[3]需科室上报名单!$B:$F,5,0)</f>
        <v>2020年</v>
      </c>
      <c r="J868" s="31"/>
      <c r="K868" s="93" t="s">
        <v>106</v>
      </c>
      <c r="L868" s="86">
        <v>0</v>
      </c>
      <c r="M868" s="86">
        <v>0</v>
      </c>
      <c r="N868" s="86">
        <v>0</v>
      </c>
      <c r="O868" s="86">
        <v>160</v>
      </c>
      <c r="P868" s="94">
        <v>0</v>
      </c>
      <c r="Q868" s="94">
        <v>4</v>
      </c>
      <c r="R868" s="94">
        <v>0</v>
      </c>
      <c r="S868" s="94">
        <v>0</v>
      </c>
      <c r="T868" s="94">
        <v>0</v>
      </c>
      <c r="U868" s="97">
        <v>80</v>
      </c>
      <c r="V868" s="44">
        <f>VLOOKUP(F868,[9]毕教同事分值收集!B:X,23,0)</f>
        <v>100</v>
      </c>
      <c r="W868" s="98">
        <v>10</v>
      </c>
      <c r="X868" s="98">
        <v>40</v>
      </c>
      <c r="Y868" s="98">
        <v>0</v>
      </c>
      <c r="Z868" s="98">
        <v>30</v>
      </c>
      <c r="AA868" s="102">
        <v>20</v>
      </c>
      <c r="AB868" s="54">
        <f>VLOOKUP(F868,[9]毕教同事分值收集!B:R,17,0)</f>
        <v>100</v>
      </c>
      <c r="AC868" s="54">
        <f>VLOOKUP(F868,[9]毕教同事分值收集!B:T,19,0)</f>
        <v>150</v>
      </c>
      <c r="AD868" s="54">
        <f>VLOOKUP(F868,[9]毕教同事分值收集!B:V,21,0)</f>
        <v>100</v>
      </c>
      <c r="AE868" s="54">
        <f>VLOOKUP(F868,[9]毕教同事分值收集!B:Q,16,0)</f>
        <v>0</v>
      </c>
      <c r="AF868" s="54">
        <f>VLOOKUP(F868,[9]毕教同事分值收集!B:P,15,0)</f>
        <v>0</v>
      </c>
      <c r="AG868" s="54">
        <f>VLOOKUP(F868,[6]毕教同事分值收集!$B:$M,12,0)</f>
        <v>0</v>
      </c>
      <c r="AH868" s="54">
        <v>0</v>
      </c>
      <c r="AI868" s="54">
        <v>0</v>
      </c>
      <c r="AJ868" s="54">
        <v>0</v>
      </c>
      <c r="AK868" s="54">
        <v>0</v>
      </c>
      <c r="AL868" s="54">
        <v>0</v>
      </c>
      <c r="AM868" s="58">
        <f t="shared" si="81"/>
        <v>790</v>
      </c>
      <c r="AN868" s="54" t="str">
        <f>VLOOKUP(H868,'[2]最终 公布版'!$F:$AL,33,0)</f>
        <v>外科</v>
      </c>
      <c r="AO868" s="59">
        <f>SUMPRODUCT(($AN$4:$AN$1113=AN868)*($AM$4:$AM$1113&gt;AM868))+1</f>
        <v>50</v>
      </c>
      <c r="AP868" s="11">
        <f>COUNTIF(AN:AN,AN868)</f>
        <v>181</v>
      </c>
      <c r="AQ868" s="60">
        <f t="shared" si="83"/>
        <v>0.276243093922652</v>
      </c>
      <c r="AR868" s="11">
        <f t="shared" si="84"/>
        <v>1.25</v>
      </c>
      <c r="AS868" s="61">
        <v>1200</v>
      </c>
      <c r="AT868" s="62">
        <f>VLOOKUP(F868,[9]毕教同事分值收集!B:Y,24,0)</f>
        <v>21</v>
      </c>
      <c r="AU868" s="63">
        <f t="shared" si="85"/>
        <v>1500</v>
      </c>
      <c r="AV868" s="63">
        <f t="shared" si="82"/>
        <v>1500</v>
      </c>
      <c r="AW868" s="63">
        <v>0</v>
      </c>
      <c r="AX868" s="63">
        <f t="shared" si="86"/>
        <v>1500</v>
      </c>
      <c r="AY868" s="65">
        <v>21</v>
      </c>
    </row>
    <row r="869" spans="1:51">
      <c r="A869" s="4"/>
      <c r="B869" s="4"/>
      <c r="C869" s="5" t="s">
        <v>271</v>
      </c>
      <c r="D869" s="6">
        <v>855</v>
      </c>
      <c r="E869" s="8" t="s">
        <v>1053</v>
      </c>
      <c r="F869" s="8" t="str">
        <f>VLOOKUP(E869,[1]需科室上报名单!$A:$B,2,0)</f>
        <v>726L21</v>
      </c>
      <c r="G869" s="6" t="s">
        <v>104</v>
      </c>
      <c r="H869" s="8" t="str">
        <f>VLOOKUP(F869,[3]需科室上报名单!$B:$D,3,0)</f>
        <v>外科</v>
      </c>
      <c r="I869" s="8" t="str">
        <f>VLOOKUP(F869,[3]需科室上报名单!$B:$F,5,0)</f>
        <v>2020年</v>
      </c>
      <c r="J869" s="29"/>
      <c r="K869" s="6" t="s">
        <v>106</v>
      </c>
      <c r="L869" s="6">
        <v>0</v>
      </c>
      <c r="M869" s="6">
        <v>0</v>
      </c>
      <c r="N869" s="6">
        <v>0</v>
      </c>
      <c r="O869" s="6">
        <v>160</v>
      </c>
      <c r="P869" s="30">
        <v>0</v>
      </c>
      <c r="Q869" s="30">
        <v>3</v>
      </c>
      <c r="R869" s="30">
        <v>1</v>
      </c>
      <c r="S869" s="30">
        <v>0</v>
      </c>
      <c r="T869" s="30">
        <v>0</v>
      </c>
      <c r="U869" s="43">
        <v>80</v>
      </c>
      <c r="V869" s="44">
        <f>VLOOKUP(F869,[9]毕教同事分值收集!B:X,23,0)</f>
        <v>100</v>
      </c>
      <c r="W869" s="44">
        <v>10</v>
      </c>
      <c r="X869" s="44">
        <v>20</v>
      </c>
      <c r="Y869" s="44">
        <v>60</v>
      </c>
      <c r="Z869" s="44">
        <v>60</v>
      </c>
      <c r="AA869" s="53">
        <v>0</v>
      </c>
      <c r="AB869" s="54">
        <f>VLOOKUP(F869,[9]毕教同事分值收集!B:R,17,0)</f>
        <v>100</v>
      </c>
      <c r="AC869" s="54">
        <f>VLOOKUP(F869,[9]毕教同事分值收集!B:T,19,0)</f>
        <v>150</v>
      </c>
      <c r="AD869" s="54">
        <f>VLOOKUP(F869,[9]毕教同事分值收集!B:V,21,0)</f>
        <v>100</v>
      </c>
      <c r="AE869" s="54">
        <f>VLOOKUP(F869,[9]毕教同事分值收集!B:Q,16,0)</f>
        <v>0</v>
      </c>
      <c r="AF869" s="54">
        <f>VLOOKUP(F869,[9]毕教同事分值收集!B:P,15,0)</f>
        <v>0</v>
      </c>
      <c r="AG869" s="54">
        <f>VLOOKUP(F869,[6]毕教同事分值收集!$B:$M,12,0)</f>
        <v>-60</v>
      </c>
      <c r="AH869" s="54">
        <v>0</v>
      </c>
      <c r="AI869" s="54">
        <v>0</v>
      </c>
      <c r="AJ869" s="54">
        <v>0</v>
      </c>
      <c r="AK869" s="54">
        <v>0</v>
      </c>
      <c r="AL869" s="54">
        <v>0</v>
      </c>
      <c r="AM869" s="58">
        <f t="shared" si="81"/>
        <v>780</v>
      </c>
      <c r="AN869" s="54" t="str">
        <f>VLOOKUP(H869,'[2]最终 公布版'!$F:$AL,33,0)</f>
        <v>外科</v>
      </c>
      <c r="AO869" s="59">
        <f>SUMPRODUCT(($AN$4:$AN$1113=AN869)*($AM$4:$AM$1113&gt;AM869))+1</f>
        <v>52</v>
      </c>
      <c r="AP869" s="11">
        <f>COUNTIF(AN:AN,AN869)</f>
        <v>181</v>
      </c>
      <c r="AQ869" s="60">
        <f t="shared" si="83"/>
        <v>0.287292817679558</v>
      </c>
      <c r="AR869" s="11">
        <f t="shared" si="84"/>
        <v>1.25</v>
      </c>
      <c r="AS869" s="61">
        <v>1200</v>
      </c>
      <c r="AT869" s="62">
        <f>VLOOKUP(F869,[9]毕教同事分值收集!B:Y,24,0)</f>
        <v>21</v>
      </c>
      <c r="AU869" s="63">
        <f t="shared" si="85"/>
        <v>1500</v>
      </c>
      <c r="AV869" s="63">
        <f t="shared" si="82"/>
        <v>1500</v>
      </c>
      <c r="AW869" s="63">
        <v>0</v>
      </c>
      <c r="AX869" s="63">
        <f t="shared" si="86"/>
        <v>1500</v>
      </c>
      <c r="AY869" s="65">
        <v>21</v>
      </c>
    </row>
    <row r="870" spans="1:51">
      <c r="A870" s="4"/>
      <c r="B870" s="4"/>
      <c r="C870" s="5" t="s">
        <v>261</v>
      </c>
      <c r="D870" s="6">
        <v>875</v>
      </c>
      <c r="E870" s="86" t="s">
        <v>1054</v>
      </c>
      <c r="F870" s="8">
        <f>VLOOKUP(E870,[1]需科室上报名单!$A:$B,2,0)</f>
        <v>121034</v>
      </c>
      <c r="G870" s="6" t="s">
        <v>104</v>
      </c>
      <c r="H870" s="8" t="str">
        <f>VLOOKUP(F870,[3]需科室上报名单!$B:$D,3,0)</f>
        <v>外科</v>
      </c>
      <c r="I870" s="8" t="str">
        <f>VLOOKUP(F870,[3]需科室上报名单!$B:$F,5,0)</f>
        <v>2021年</v>
      </c>
      <c r="J870" s="31"/>
      <c r="K870" s="93" t="s">
        <v>106</v>
      </c>
      <c r="L870" s="86">
        <v>0</v>
      </c>
      <c r="M870" s="86">
        <v>0</v>
      </c>
      <c r="N870" s="86">
        <v>0</v>
      </c>
      <c r="O870" s="86">
        <v>160</v>
      </c>
      <c r="P870" s="94">
        <v>0</v>
      </c>
      <c r="Q870" s="94">
        <v>5</v>
      </c>
      <c r="R870" s="94">
        <v>0</v>
      </c>
      <c r="S870" s="94">
        <v>0</v>
      </c>
      <c r="T870" s="94">
        <v>0</v>
      </c>
      <c r="U870" s="97">
        <v>100</v>
      </c>
      <c r="V870" s="44">
        <f>VLOOKUP(F870,[9]毕教同事分值收集!B:X,23,0)</f>
        <v>100</v>
      </c>
      <c r="W870" s="98">
        <v>10</v>
      </c>
      <c r="X870" s="98">
        <v>20</v>
      </c>
      <c r="Y870" s="98">
        <v>0</v>
      </c>
      <c r="Z870" s="98">
        <v>30</v>
      </c>
      <c r="AA870" s="102">
        <v>0</v>
      </c>
      <c r="AB870" s="54">
        <f>VLOOKUP(F870,[9]毕教同事分值收集!B:R,17,0)</f>
        <v>100</v>
      </c>
      <c r="AC870" s="54">
        <f>VLOOKUP(F870,[9]毕教同事分值收集!B:T,19,0)</f>
        <v>150</v>
      </c>
      <c r="AD870" s="54">
        <f>VLOOKUP(F870,[9]毕教同事分值收集!B:V,21,0)</f>
        <v>100</v>
      </c>
      <c r="AE870" s="54">
        <f>VLOOKUP(F870,[9]毕教同事分值收集!B:Q,16,0)</f>
        <v>0</v>
      </c>
      <c r="AF870" s="54">
        <f>VLOOKUP(F870,[9]毕教同事分值收集!B:P,15,0)</f>
        <v>0</v>
      </c>
      <c r="AG870" s="54">
        <f>VLOOKUP(F870,[6]毕教同事分值收集!$B:$M,12,0)</f>
        <v>0</v>
      </c>
      <c r="AH870" s="54">
        <v>0</v>
      </c>
      <c r="AI870" s="54">
        <v>0</v>
      </c>
      <c r="AJ870" s="54">
        <v>0</v>
      </c>
      <c r="AK870" s="54">
        <v>0</v>
      </c>
      <c r="AL870" s="54">
        <v>0</v>
      </c>
      <c r="AM870" s="58">
        <f t="shared" si="81"/>
        <v>770</v>
      </c>
      <c r="AN870" s="54" t="str">
        <f>VLOOKUP(H870,'[2]最终 公布版'!$F:$AL,33,0)</f>
        <v>外科</v>
      </c>
      <c r="AO870" s="59">
        <f>SUMPRODUCT(($AN$4:$AN$1113=AN870)*($AM$4:$AM$1113&gt;AM870))+1</f>
        <v>53</v>
      </c>
      <c r="AP870" s="11">
        <f>COUNTIF(AN:AN,AN870)</f>
        <v>181</v>
      </c>
      <c r="AQ870" s="60">
        <f t="shared" si="83"/>
        <v>0.292817679558011</v>
      </c>
      <c r="AR870" s="11">
        <f t="shared" si="84"/>
        <v>1.25</v>
      </c>
      <c r="AS870" s="61">
        <v>1200</v>
      </c>
      <c r="AT870" s="62">
        <f>VLOOKUP(F870,[9]毕教同事分值收集!B:Y,24,0)</f>
        <v>21</v>
      </c>
      <c r="AU870" s="63">
        <f t="shared" si="85"/>
        <v>1500</v>
      </c>
      <c r="AV870" s="63">
        <f t="shared" si="82"/>
        <v>1500</v>
      </c>
      <c r="AW870" s="63">
        <v>0</v>
      </c>
      <c r="AX870" s="63">
        <f t="shared" si="86"/>
        <v>1500</v>
      </c>
      <c r="AY870" s="65">
        <v>21</v>
      </c>
    </row>
    <row r="871" ht="16.5" spans="1:51">
      <c r="A871" s="4"/>
      <c r="B871" s="4"/>
      <c r="C871" s="5" t="s">
        <v>265</v>
      </c>
      <c r="D871" s="6">
        <v>860</v>
      </c>
      <c r="E871" s="87" t="s">
        <v>1055</v>
      </c>
      <c r="F871" s="8" t="str">
        <f>VLOOKUP(E871,[1]需科室上报名单!$A:$B,2,0)</f>
        <v>7AM385</v>
      </c>
      <c r="G871" s="6" t="str">
        <f>VLOOKUP(F871,[3]需科室上报名单!$B:$I,8,0)</f>
        <v>规培研究生</v>
      </c>
      <c r="H871" s="8" t="str">
        <f>VLOOKUP(F871,[3]需科室上报名单!$B:$D,3,0)</f>
        <v>外科</v>
      </c>
      <c r="I871" s="8" t="str">
        <f>VLOOKUP(F871,[3]需科室上报名单!$B:$F,5,0)</f>
        <v>2021年</v>
      </c>
      <c r="J871" s="29"/>
      <c r="K871" s="6" t="s">
        <v>106</v>
      </c>
      <c r="L871" s="6">
        <v>0</v>
      </c>
      <c r="M871" s="6">
        <v>0</v>
      </c>
      <c r="N871" s="36">
        <v>0</v>
      </c>
      <c r="O871" s="6">
        <v>160</v>
      </c>
      <c r="P871" s="30">
        <v>0</v>
      </c>
      <c r="Q871" s="30">
        <v>4</v>
      </c>
      <c r="R871" s="30">
        <v>1</v>
      </c>
      <c r="S871" s="30">
        <v>0</v>
      </c>
      <c r="T871" s="30">
        <v>0</v>
      </c>
      <c r="U871" s="43">
        <v>100</v>
      </c>
      <c r="V871" s="44">
        <f>VLOOKUP(F871,[9]毕教同事分值收集!B:X,23,0)</f>
        <v>100</v>
      </c>
      <c r="W871" s="44">
        <v>10</v>
      </c>
      <c r="X871" s="44">
        <v>40</v>
      </c>
      <c r="Y871" s="44">
        <v>30</v>
      </c>
      <c r="Z871" s="44">
        <v>30</v>
      </c>
      <c r="AA871" s="53">
        <v>0</v>
      </c>
      <c r="AB871" s="54">
        <f>VLOOKUP(F871,[9]毕教同事分值收集!B:R,17,0)</f>
        <v>100</v>
      </c>
      <c r="AC871" s="54">
        <f>VLOOKUP(F871,[9]毕教同事分值收集!B:T,19,0)</f>
        <v>150</v>
      </c>
      <c r="AD871" s="54">
        <f>VLOOKUP(F871,[9]毕教同事分值收集!B:V,21,0)</f>
        <v>100</v>
      </c>
      <c r="AE871" s="54">
        <f>VLOOKUP(F871,[9]毕教同事分值收集!B:Q,16,0)</f>
        <v>0</v>
      </c>
      <c r="AF871" s="54">
        <f>VLOOKUP(F871,[9]毕教同事分值收集!B:P,15,0)</f>
        <v>0</v>
      </c>
      <c r="AG871" s="54">
        <f>VLOOKUP(F871,[6]毕教同事分值收集!$B:$M,12,0)</f>
        <v>-60</v>
      </c>
      <c r="AH871" s="54">
        <v>0</v>
      </c>
      <c r="AI871" s="54">
        <v>0</v>
      </c>
      <c r="AJ871" s="54">
        <v>0</v>
      </c>
      <c r="AK871" s="54">
        <v>0</v>
      </c>
      <c r="AL871" s="54">
        <v>0</v>
      </c>
      <c r="AM871" s="58">
        <f t="shared" si="81"/>
        <v>760</v>
      </c>
      <c r="AN871" s="54" t="str">
        <f>VLOOKUP(H871,'[2]最终 公布版'!$F:$AL,33,0)</f>
        <v>外科</v>
      </c>
      <c r="AO871" s="59">
        <f>SUMPRODUCT(($AN$4:$AN$1113=AN871)*($AM$4:$AM$1113&gt;AM871))+1</f>
        <v>54</v>
      </c>
      <c r="AP871" s="11">
        <f>COUNTIF(AN:AN,AN871)</f>
        <v>181</v>
      </c>
      <c r="AQ871" s="60">
        <f t="shared" si="83"/>
        <v>0.298342541436464</v>
      </c>
      <c r="AR871" s="11">
        <f t="shared" si="84"/>
        <v>1.25</v>
      </c>
      <c r="AS871" s="61">
        <v>1200</v>
      </c>
      <c r="AT871" s="62">
        <f>VLOOKUP(F871,[9]毕教同事分值收集!B:Y,24,0)</f>
        <v>21</v>
      </c>
      <c r="AU871" s="63">
        <f t="shared" si="85"/>
        <v>1500</v>
      </c>
      <c r="AV871" s="63">
        <f t="shared" si="82"/>
        <v>1500</v>
      </c>
      <c r="AW871" s="63">
        <v>0</v>
      </c>
      <c r="AX871" s="63">
        <f t="shared" si="86"/>
        <v>1500</v>
      </c>
      <c r="AY871" s="65">
        <v>21</v>
      </c>
    </row>
    <row r="872" spans="1:51">
      <c r="A872" s="4"/>
      <c r="B872" s="4"/>
      <c r="C872" s="5" t="s">
        <v>1056</v>
      </c>
      <c r="D872" s="6">
        <v>870</v>
      </c>
      <c r="E872" s="6" t="s">
        <v>1057</v>
      </c>
      <c r="F872" s="8" t="str">
        <f>VLOOKUP(E872,[1]需科室上报名单!$A:$B,2,0)</f>
        <v>7AK289</v>
      </c>
      <c r="G872" s="6" t="str">
        <f>VLOOKUP(F872,[3]需科室上报名单!$B:$I,8,0)</f>
        <v>规培研究生</v>
      </c>
      <c r="H872" s="6" t="s">
        <v>997</v>
      </c>
      <c r="I872" s="8" t="str">
        <f>VLOOKUP(F872,[3]需科室上报名单!$B:$F,5,0)</f>
        <v>2020年</v>
      </c>
      <c r="J872" s="29"/>
      <c r="K872" s="6" t="s">
        <v>106</v>
      </c>
      <c r="L872" s="6">
        <v>0</v>
      </c>
      <c r="M872" s="6">
        <v>0</v>
      </c>
      <c r="N872" s="6">
        <v>0</v>
      </c>
      <c r="O872" s="6">
        <v>160</v>
      </c>
      <c r="P872" s="30">
        <v>0</v>
      </c>
      <c r="Q872" s="30">
        <v>0</v>
      </c>
      <c r="R872" s="30">
        <v>0</v>
      </c>
      <c r="S872" s="30">
        <v>0</v>
      </c>
      <c r="T872" s="30">
        <v>0</v>
      </c>
      <c r="U872" s="43">
        <v>0</v>
      </c>
      <c r="V872" s="44">
        <f>VLOOKUP(F872,[9]毕教同事分值收集!B:X,23,0)</f>
        <v>100</v>
      </c>
      <c r="W872" s="44">
        <v>10</v>
      </c>
      <c r="X872" s="44">
        <v>40</v>
      </c>
      <c r="Y872" s="44">
        <v>60</v>
      </c>
      <c r="Z872" s="44">
        <v>60</v>
      </c>
      <c r="AA872" s="53">
        <v>20</v>
      </c>
      <c r="AB872" s="54">
        <f>VLOOKUP(F872,[9]毕教同事分值收集!B:R,17,0)</f>
        <v>100</v>
      </c>
      <c r="AC872" s="54">
        <f>VLOOKUP(F872,[9]毕教同事分值收集!B:T,19,0)</f>
        <v>150</v>
      </c>
      <c r="AD872" s="54">
        <f>VLOOKUP(F872,[9]毕教同事分值收集!B:V,21,0)</f>
        <v>100</v>
      </c>
      <c r="AE872" s="54">
        <f>VLOOKUP(F872,[9]毕教同事分值收集!B:Q,16,0)</f>
        <v>0</v>
      </c>
      <c r="AF872" s="54">
        <f>VLOOKUP(F872,[9]毕教同事分值收集!B:P,15,0)</f>
        <v>0</v>
      </c>
      <c r="AG872" s="54">
        <f>VLOOKUP(F872,[6]毕教同事分值收集!$B:$M,12,0)</f>
        <v>-40</v>
      </c>
      <c r="AH872" s="54">
        <v>0</v>
      </c>
      <c r="AI872" s="54">
        <v>0</v>
      </c>
      <c r="AJ872" s="54">
        <v>0</v>
      </c>
      <c r="AK872" s="54">
        <v>0</v>
      </c>
      <c r="AL872" s="54">
        <v>0</v>
      </c>
      <c r="AM872" s="58">
        <f t="shared" si="81"/>
        <v>760</v>
      </c>
      <c r="AN872" s="54" t="str">
        <f>VLOOKUP(H872,'[2]最终 公布版'!$F:$AL,33,0)</f>
        <v>外科</v>
      </c>
      <c r="AO872" s="59">
        <f>SUMPRODUCT(($AN$4:$AN$1113=AN872)*($AM$4:$AM$1113&gt;AM872))+1</f>
        <v>54</v>
      </c>
      <c r="AP872" s="11">
        <f>COUNTIF(AN:AN,AN872)</f>
        <v>181</v>
      </c>
      <c r="AQ872" s="60">
        <f t="shared" si="83"/>
        <v>0.298342541436464</v>
      </c>
      <c r="AR872" s="11">
        <f t="shared" si="84"/>
        <v>1.25</v>
      </c>
      <c r="AS872" s="61">
        <v>1200</v>
      </c>
      <c r="AT872" s="62">
        <f>VLOOKUP(F872,[9]毕教同事分值收集!B:Y,24,0)</f>
        <v>21</v>
      </c>
      <c r="AU872" s="63">
        <f t="shared" si="85"/>
        <v>1500</v>
      </c>
      <c r="AV872" s="63">
        <f t="shared" si="82"/>
        <v>1500</v>
      </c>
      <c r="AW872" s="63">
        <f>VLOOKUP(F872,[7]涉及需要退费清单!$B:$S,18,0)</f>
        <v>-150</v>
      </c>
      <c r="AX872" s="63">
        <f t="shared" si="86"/>
        <v>1350</v>
      </c>
      <c r="AY872" s="65">
        <v>21</v>
      </c>
    </row>
    <row r="873" spans="1:51">
      <c r="A873" s="4"/>
      <c r="B873" s="4"/>
      <c r="C873" s="5" t="s">
        <v>1058</v>
      </c>
      <c r="D873" s="6">
        <v>863</v>
      </c>
      <c r="E873" s="10" t="s">
        <v>1059</v>
      </c>
      <c r="F873" s="8">
        <f>VLOOKUP(E873,[1]需科室上报名单!$A:$B,2,0)</f>
        <v>622009</v>
      </c>
      <c r="G873" s="6" t="s">
        <v>104</v>
      </c>
      <c r="H873" s="8" t="str">
        <f>VLOOKUP(F873,[3]需科室上报名单!$B:$D,3,0)</f>
        <v>外科</v>
      </c>
      <c r="I873" s="8" t="str">
        <f>VLOOKUP(F873,[3]需科室上报名单!$B:$F,5,0)</f>
        <v>2022年</v>
      </c>
      <c r="J873" s="31"/>
      <c r="K873" s="6" t="s">
        <v>106</v>
      </c>
      <c r="L873" s="6">
        <v>0</v>
      </c>
      <c r="M873" s="6">
        <v>0</v>
      </c>
      <c r="N873" s="6">
        <v>0</v>
      </c>
      <c r="O873" s="6">
        <v>120</v>
      </c>
      <c r="P873" s="30">
        <v>0</v>
      </c>
      <c r="Q873" s="30">
        <v>6</v>
      </c>
      <c r="R873" s="30">
        <v>3</v>
      </c>
      <c r="S873" s="30">
        <v>0</v>
      </c>
      <c r="T873" s="30">
        <v>0</v>
      </c>
      <c r="U873" s="43">
        <v>180</v>
      </c>
      <c r="V873" s="44">
        <f>VLOOKUP(F873,[9]毕教同事分值收集!B:X,23,0)</f>
        <v>100</v>
      </c>
      <c r="W873" s="44">
        <v>10</v>
      </c>
      <c r="X873" s="44">
        <v>20</v>
      </c>
      <c r="Y873" s="44">
        <v>0</v>
      </c>
      <c r="Z873" s="44">
        <v>30</v>
      </c>
      <c r="AA873" s="53">
        <v>0</v>
      </c>
      <c r="AB873" s="54">
        <f>VLOOKUP(F873,[9]毕教同事分值收集!B:R,17,0)</f>
        <v>100</v>
      </c>
      <c r="AC873" s="54">
        <f>VLOOKUP(F873,[9]毕教同事分值收集!B:T,19,0)</f>
        <v>150</v>
      </c>
      <c r="AD873" s="54">
        <f>VLOOKUP(F873,[9]毕教同事分值收集!B:V,21,0)</f>
        <v>100</v>
      </c>
      <c r="AE873" s="54">
        <f>VLOOKUP(F873,[9]毕教同事分值收集!B:Q,16,0)</f>
        <v>0</v>
      </c>
      <c r="AF873" s="54">
        <f>VLOOKUP(F873,[9]毕教同事分值收集!B:P,15,0)</f>
        <v>0</v>
      </c>
      <c r="AG873" s="54">
        <f>VLOOKUP(F873,[6]毕教同事分值收集!$B:$M,12,0)</f>
        <v>-60</v>
      </c>
      <c r="AH873" s="54">
        <v>0</v>
      </c>
      <c r="AI873" s="54">
        <v>0</v>
      </c>
      <c r="AJ873" s="54">
        <v>0</v>
      </c>
      <c r="AK873" s="54">
        <v>0</v>
      </c>
      <c r="AL873" s="54">
        <v>0</v>
      </c>
      <c r="AM873" s="58">
        <f t="shared" si="81"/>
        <v>750</v>
      </c>
      <c r="AN873" s="54" t="str">
        <f>VLOOKUP(H873,'[2]最终 公布版'!$F:$AL,33,0)</f>
        <v>外科</v>
      </c>
      <c r="AO873" s="59">
        <f>SUMPRODUCT(($AN$4:$AN$1113=AN873)*($AM$4:$AM$1113&gt;AM873))+1</f>
        <v>56</v>
      </c>
      <c r="AP873" s="11">
        <f>COUNTIF(AN:AN,AN873)</f>
        <v>181</v>
      </c>
      <c r="AQ873" s="60">
        <f t="shared" si="83"/>
        <v>0.30939226519337</v>
      </c>
      <c r="AR873" s="11">
        <f t="shared" si="84"/>
        <v>1.25</v>
      </c>
      <c r="AS873" s="61">
        <v>1200</v>
      </c>
      <c r="AT873" s="62">
        <f>VLOOKUP(F873,[9]毕教同事分值收集!B:Y,24,0)</f>
        <v>21</v>
      </c>
      <c r="AU873" s="63">
        <f t="shared" si="85"/>
        <v>1500</v>
      </c>
      <c r="AV873" s="63">
        <f t="shared" si="82"/>
        <v>1500</v>
      </c>
      <c r="AW873" s="63">
        <v>0</v>
      </c>
      <c r="AX873" s="63">
        <f t="shared" si="86"/>
        <v>1500</v>
      </c>
      <c r="AY873" s="65">
        <v>21</v>
      </c>
    </row>
    <row r="874" spans="1:51">
      <c r="A874" s="4"/>
      <c r="B874" s="4"/>
      <c r="C874" s="5" t="s">
        <v>836</v>
      </c>
      <c r="D874" s="6">
        <v>864</v>
      </c>
      <c r="E874" s="7" t="s">
        <v>1060</v>
      </c>
      <c r="F874" s="8" t="str">
        <f>VLOOKUP(E874,[1]需科室上报名单!$A:$B,2,0)</f>
        <v>728L05</v>
      </c>
      <c r="G874" s="6" t="s">
        <v>104</v>
      </c>
      <c r="H874" s="8" t="s">
        <v>997</v>
      </c>
      <c r="I874" s="8" t="str">
        <f>VLOOKUP(F874,[3]需科室上报名单!$B:$F,5,0)</f>
        <v>2021年</v>
      </c>
      <c r="J874" s="31"/>
      <c r="K874" s="6" t="s">
        <v>106</v>
      </c>
      <c r="L874" s="6">
        <v>0</v>
      </c>
      <c r="M874" s="6">
        <v>0</v>
      </c>
      <c r="N874" s="6">
        <v>0</v>
      </c>
      <c r="O874" s="6">
        <v>160</v>
      </c>
      <c r="P874" s="6">
        <v>0</v>
      </c>
      <c r="Q874" s="6">
        <v>4</v>
      </c>
      <c r="R874" s="6">
        <v>0</v>
      </c>
      <c r="S874" s="6">
        <v>0</v>
      </c>
      <c r="T874" s="6">
        <v>0</v>
      </c>
      <c r="U874" s="43">
        <v>80</v>
      </c>
      <c r="V874" s="44">
        <f>VLOOKUP(F874,[9]毕教同事分值收集!B:X,23,0)</f>
        <v>100</v>
      </c>
      <c r="W874" s="44">
        <v>10</v>
      </c>
      <c r="X874" s="44">
        <v>20</v>
      </c>
      <c r="Y874" s="44">
        <v>30</v>
      </c>
      <c r="Z874" s="44">
        <v>60</v>
      </c>
      <c r="AA874" s="53">
        <v>0</v>
      </c>
      <c r="AB874" s="54">
        <f>VLOOKUP(F874,[9]毕教同事分值收集!B:R,17,0)</f>
        <v>100</v>
      </c>
      <c r="AC874" s="54">
        <f>VLOOKUP(F874,[9]毕教同事分值收集!B:T,19,0)</f>
        <v>150</v>
      </c>
      <c r="AD874" s="54">
        <f>VLOOKUP(F874,[9]毕教同事分值收集!B:V,21,0)</f>
        <v>100</v>
      </c>
      <c r="AE874" s="54">
        <f>VLOOKUP(F874,[9]毕教同事分值收集!B:Q,16,0)</f>
        <v>0</v>
      </c>
      <c r="AF874" s="54">
        <f>VLOOKUP(F874,[9]毕教同事分值收集!B:P,15,0)</f>
        <v>0</v>
      </c>
      <c r="AG874" s="54">
        <f>VLOOKUP(F874,[6]毕教同事分值收集!$B:$M,12,0)</f>
        <v>-60</v>
      </c>
      <c r="AH874" s="54">
        <v>0</v>
      </c>
      <c r="AI874" s="54">
        <v>0</v>
      </c>
      <c r="AJ874" s="54">
        <v>0</v>
      </c>
      <c r="AK874" s="54">
        <v>0</v>
      </c>
      <c r="AL874" s="54">
        <v>0</v>
      </c>
      <c r="AM874" s="58">
        <f t="shared" ref="AM874:AM937" si="87">SUM(L874:O874,U874:AA874,AB874:AJ874)</f>
        <v>750</v>
      </c>
      <c r="AN874" s="54" t="str">
        <f>VLOOKUP(H874,'[2]最终 公布版'!$F:$AL,33,0)</f>
        <v>外科</v>
      </c>
      <c r="AO874" s="59">
        <f>SUMPRODUCT(($AN$4:$AN$1113=AN874)*($AM$4:$AM$1113&gt;AM874))+1</f>
        <v>56</v>
      </c>
      <c r="AP874" s="11">
        <f>COUNTIF(AN:AN,AN874)</f>
        <v>181</v>
      </c>
      <c r="AQ874" s="60">
        <f t="shared" si="83"/>
        <v>0.30939226519337</v>
      </c>
      <c r="AR874" s="11">
        <f t="shared" si="84"/>
        <v>1.25</v>
      </c>
      <c r="AS874" s="61">
        <v>1200</v>
      </c>
      <c r="AT874" s="62">
        <f>VLOOKUP(F874,[9]毕教同事分值收集!B:Y,24,0)</f>
        <v>21</v>
      </c>
      <c r="AU874" s="63">
        <f t="shared" si="85"/>
        <v>1500</v>
      </c>
      <c r="AV874" s="63">
        <f t="shared" si="82"/>
        <v>1500</v>
      </c>
      <c r="AW874" s="63">
        <v>0</v>
      </c>
      <c r="AX874" s="63">
        <f t="shared" si="86"/>
        <v>1500</v>
      </c>
      <c r="AY874" s="65">
        <v>21</v>
      </c>
    </row>
    <row r="875" spans="1:51">
      <c r="A875" s="4"/>
      <c r="B875" s="4"/>
      <c r="C875" s="5" t="s">
        <v>192</v>
      </c>
      <c r="D875" s="6">
        <v>865</v>
      </c>
      <c r="E875" s="105" t="s">
        <v>1061</v>
      </c>
      <c r="F875" s="8" t="str">
        <f>VLOOKUP(E875,[1]需科室上报名单!$A:$B,2,0)</f>
        <v>7AK282</v>
      </c>
      <c r="G875" s="6" t="str">
        <f>VLOOKUP(F875,[3]需科室上报名单!$B:$I,8,0)</f>
        <v>规培研究生</v>
      </c>
      <c r="H875" s="8" t="str">
        <f>VLOOKUP(F875,[3]需科室上报名单!$B:$D,3,0)</f>
        <v>外科</v>
      </c>
      <c r="I875" s="8" t="str">
        <f>VLOOKUP(F875,[3]需科室上报名单!$B:$F,5,0)</f>
        <v>2020年</v>
      </c>
      <c r="J875" s="70"/>
      <c r="K875" s="71" t="s">
        <v>106</v>
      </c>
      <c r="L875" s="36">
        <v>0</v>
      </c>
      <c r="M875" s="36">
        <v>0</v>
      </c>
      <c r="N875" s="36">
        <v>0</v>
      </c>
      <c r="O875" s="36">
        <v>160</v>
      </c>
      <c r="P875" s="36">
        <v>0</v>
      </c>
      <c r="Q875" s="36">
        <v>2</v>
      </c>
      <c r="R875" s="36">
        <v>0</v>
      </c>
      <c r="S875" s="36">
        <v>0</v>
      </c>
      <c r="T875" s="36">
        <v>0</v>
      </c>
      <c r="U875" s="75">
        <v>40</v>
      </c>
      <c r="V875" s="44">
        <f>VLOOKUP(F875,[9]毕教同事分值收集!B:X,23,0)</f>
        <v>100</v>
      </c>
      <c r="W875" s="76">
        <v>10</v>
      </c>
      <c r="X875" s="76">
        <v>60</v>
      </c>
      <c r="Y875" s="76">
        <v>60</v>
      </c>
      <c r="Z875" s="76">
        <v>30</v>
      </c>
      <c r="AA875" s="82">
        <v>0</v>
      </c>
      <c r="AB875" s="54">
        <f>VLOOKUP(F875,[9]毕教同事分值收集!B:R,17,0)</f>
        <v>100</v>
      </c>
      <c r="AC875" s="54">
        <f>VLOOKUP(F875,[9]毕教同事分值收集!B:T,19,0)</f>
        <v>150</v>
      </c>
      <c r="AD875" s="54">
        <f>VLOOKUP(F875,[9]毕教同事分值收集!B:V,21,0)</f>
        <v>100</v>
      </c>
      <c r="AE875" s="54">
        <f>VLOOKUP(F875,[9]毕教同事分值收集!B:Q,16,0)</f>
        <v>0</v>
      </c>
      <c r="AF875" s="54">
        <f>VLOOKUP(F875,[9]毕教同事分值收集!B:P,15,0)</f>
        <v>0</v>
      </c>
      <c r="AG875" s="54">
        <f>VLOOKUP(F875,[6]毕教同事分值收集!$B:$M,12,0)</f>
        <v>-60</v>
      </c>
      <c r="AH875" s="54">
        <v>0</v>
      </c>
      <c r="AI875" s="54">
        <v>0</v>
      </c>
      <c r="AJ875" s="54">
        <v>0</v>
      </c>
      <c r="AK875" s="54">
        <v>0</v>
      </c>
      <c r="AL875" s="54">
        <v>0</v>
      </c>
      <c r="AM875" s="58">
        <f t="shared" si="87"/>
        <v>750</v>
      </c>
      <c r="AN875" s="54" t="str">
        <f>VLOOKUP(H875,'[2]最终 公布版'!$F:$AL,33,0)</f>
        <v>外科</v>
      </c>
      <c r="AO875" s="59">
        <f>SUMPRODUCT(($AN$4:$AN$1113=AN875)*($AM$4:$AM$1113&gt;AM875))+1</f>
        <v>56</v>
      </c>
      <c r="AP875" s="11">
        <f>COUNTIF(AN:AN,AN875)</f>
        <v>181</v>
      </c>
      <c r="AQ875" s="60">
        <f t="shared" si="83"/>
        <v>0.30939226519337</v>
      </c>
      <c r="AR875" s="11">
        <f t="shared" si="84"/>
        <v>1.25</v>
      </c>
      <c r="AS875" s="61">
        <v>1200</v>
      </c>
      <c r="AT875" s="62">
        <f>VLOOKUP(F875,[9]毕教同事分值收集!B:Y,24,0)</f>
        <v>21</v>
      </c>
      <c r="AU875" s="63">
        <f t="shared" si="85"/>
        <v>1500</v>
      </c>
      <c r="AV875" s="63">
        <f t="shared" si="82"/>
        <v>1500</v>
      </c>
      <c r="AW875" s="63">
        <v>0</v>
      </c>
      <c r="AX875" s="63">
        <f t="shared" si="86"/>
        <v>1500</v>
      </c>
      <c r="AY875" s="65">
        <v>21</v>
      </c>
    </row>
    <row r="876" spans="1:51">
      <c r="A876" s="4"/>
      <c r="B876" s="4"/>
      <c r="C876" s="5" t="s">
        <v>261</v>
      </c>
      <c r="D876" s="6">
        <v>877</v>
      </c>
      <c r="E876" s="86" t="s">
        <v>1062</v>
      </c>
      <c r="F876" s="8" t="str">
        <f>VLOOKUP(E876,[1]需科室上报名单!$A:$B,2,0)</f>
        <v>7AK286</v>
      </c>
      <c r="G876" s="6" t="str">
        <f>VLOOKUP(F876,[3]需科室上报名单!$B:$I,8,0)</f>
        <v>规培研究生</v>
      </c>
      <c r="H876" s="8" t="str">
        <f>VLOOKUP(F876,[3]需科室上报名单!$B:$D,3,0)</f>
        <v>外科</v>
      </c>
      <c r="I876" s="8" t="str">
        <f>VLOOKUP(F876,[3]需科室上报名单!$B:$F,5,0)</f>
        <v>2020年</v>
      </c>
      <c r="J876" s="31"/>
      <c r="K876" s="93" t="s">
        <v>106</v>
      </c>
      <c r="L876" s="86">
        <v>0</v>
      </c>
      <c r="M876" s="86">
        <v>0</v>
      </c>
      <c r="N876" s="86">
        <v>0</v>
      </c>
      <c r="O876" s="86">
        <v>160</v>
      </c>
      <c r="P876" s="94">
        <v>0</v>
      </c>
      <c r="Q876" s="94">
        <v>3</v>
      </c>
      <c r="R876" s="94">
        <v>0</v>
      </c>
      <c r="S876" s="94">
        <v>0</v>
      </c>
      <c r="T876" s="94">
        <v>0</v>
      </c>
      <c r="U876" s="97">
        <v>60</v>
      </c>
      <c r="V876" s="44">
        <f>VLOOKUP(F876,[9]毕教同事分值收集!B:X,23,0)</f>
        <v>100</v>
      </c>
      <c r="W876" s="98">
        <v>10</v>
      </c>
      <c r="X876" s="98">
        <v>20</v>
      </c>
      <c r="Y876" s="98">
        <v>0</v>
      </c>
      <c r="Z876" s="98">
        <v>30</v>
      </c>
      <c r="AA876" s="102">
        <v>20</v>
      </c>
      <c r="AB876" s="54">
        <f>VLOOKUP(F876,[9]毕教同事分值收集!B:R,17,0)</f>
        <v>100</v>
      </c>
      <c r="AC876" s="54">
        <f>VLOOKUP(F876,[9]毕教同事分值收集!B:T,19,0)</f>
        <v>150</v>
      </c>
      <c r="AD876" s="54">
        <f>VLOOKUP(F876,[9]毕教同事分值收集!B:V,21,0)</f>
        <v>100</v>
      </c>
      <c r="AE876" s="54">
        <f>VLOOKUP(F876,[9]毕教同事分值收集!B:Q,16,0)</f>
        <v>0</v>
      </c>
      <c r="AF876" s="54">
        <f>VLOOKUP(F876,[9]毕教同事分值收集!B:P,15,0)</f>
        <v>0</v>
      </c>
      <c r="AG876" s="54">
        <f>VLOOKUP(F876,[6]毕教同事分值收集!$B:$M,12,0)</f>
        <v>0</v>
      </c>
      <c r="AH876" s="54">
        <v>0</v>
      </c>
      <c r="AI876" s="54">
        <v>0</v>
      </c>
      <c r="AJ876" s="54">
        <v>0</v>
      </c>
      <c r="AK876" s="54">
        <v>0</v>
      </c>
      <c r="AL876" s="54">
        <v>0</v>
      </c>
      <c r="AM876" s="58">
        <f t="shared" si="87"/>
        <v>750</v>
      </c>
      <c r="AN876" s="54" t="str">
        <f>VLOOKUP(H876,'[2]最终 公布版'!$F:$AL,33,0)</f>
        <v>外科</v>
      </c>
      <c r="AO876" s="59">
        <f>SUMPRODUCT(($AN$4:$AN$1113=AN876)*($AM$4:$AM$1113&gt;AM876))+1</f>
        <v>56</v>
      </c>
      <c r="AP876" s="11">
        <f>COUNTIF(AN:AN,AN876)</f>
        <v>181</v>
      </c>
      <c r="AQ876" s="60">
        <f t="shared" si="83"/>
        <v>0.30939226519337</v>
      </c>
      <c r="AR876" s="11">
        <f t="shared" si="84"/>
        <v>1.25</v>
      </c>
      <c r="AS876" s="61">
        <v>1200</v>
      </c>
      <c r="AT876" s="62">
        <f>VLOOKUP(F876,[9]毕教同事分值收集!B:Y,24,0)</f>
        <v>21</v>
      </c>
      <c r="AU876" s="63">
        <f t="shared" si="85"/>
        <v>1500</v>
      </c>
      <c r="AV876" s="63">
        <f t="shared" si="82"/>
        <v>1500</v>
      </c>
      <c r="AW876" s="63">
        <v>0</v>
      </c>
      <c r="AX876" s="63">
        <f t="shared" si="86"/>
        <v>1500</v>
      </c>
      <c r="AY876" s="65">
        <v>21</v>
      </c>
    </row>
    <row r="877" spans="1:51">
      <c r="A877" s="4"/>
      <c r="B877" s="4"/>
      <c r="C877" s="5" t="s">
        <v>1056</v>
      </c>
      <c r="D877" s="6">
        <v>868</v>
      </c>
      <c r="E877" s="6" t="s">
        <v>1063</v>
      </c>
      <c r="F877" s="8">
        <f>VLOOKUP(E877,[1]需科室上报名单!$A:$B,2,0)</f>
        <v>120051</v>
      </c>
      <c r="G877" s="6" t="s">
        <v>104</v>
      </c>
      <c r="H877" s="6" t="s">
        <v>997</v>
      </c>
      <c r="I877" s="8" t="str">
        <f>VLOOKUP(F877,[3]需科室上报名单!$B:$F,5,0)</f>
        <v>2020年</v>
      </c>
      <c r="J877" s="29"/>
      <c r="K877" s="6" t="s">
        <v>106</v>
      </c>
      <c r="L877" s="6">
        <v>0</v>
      </c>
      <c r="M877" s="6">
        <v>0</v>
      </c>
      <c r="N877" s="6">
        <v>0</v>
      </c>
      <c r="O877" s="6">
        <v>160</v>
      </c>
      <c r="P877" s="30">
        <v>0</v>
      </c>
      <c r="Q877" s="30">
        <v>0</v>
      </c>
      <c r="R877" s="30">
        <v>0</v>
      </c>
      <c r="S877" s="30">
        <v>0</v>
      </c>
      <c r="T877" s="30">
        <v>0</v>
      </c>
      <c r="U877" s="43">
        <v>0</v>
      </c>
      <c r="V877" s="44">
        <f>VLOOKUP(F877,[9]毕教同事分值收集!B:X,23,0)</f>
        <v>100</v>
      </c>
      <c r="W877" s="44">
        <v>10</v>
      </c>
      <c r="X877" s="44">
        <v>40</v>
      </c>
      <c r="Y877" s="44">
        <v>60</v>
      </c>
      <c r="Z877" s="44">
        <v>60</v>
      </c>
      <c r="AA877" s="53">
        <v>20</v>
      </c>
      <c r="AB877" s="54">
        <f>VLOOKUP(F877,[9]毕教同事分值收集!B:R,17,0)</f>
        <v>100</v>
      </c>
      <c r="AC877" s="54">
        <f>VLOOKUP(F877,[9]毕教同事分值收集!B:T,19,0)</f>
        <v>150</v>
      </c>
      <c r="AD877" s="54">
        <f>VLOOKUP(F877,[9]毕教同事分值收集!B:V,21,0)</f>
        <v>100</v>
      </c>
      <c r="AE877" s="54">
        <f>VLOOKUP(F877,[9]毕教同事分值收集!B:Q,16,0)</f>
        <v>0</v>
      </c>
      <c r="AF877" s="54">
        <f>VLOOKUP(F877,[9]毕教同事分值收集!B:P,15,0)</f>
        <v>0</v>
      </c>
      <c r="AG877" s="54">
        <f>VLOOKUP(F877,[6]毕教同事分值收集!$B:$M,12,0)</f>
        <v>-60</v>
      </c>
      <c r="AH877" s="54">
        <v>0</v>
      </c>
      <c r="AI877" s="54">
        <v>0</v>
      </c>
      <c r="AJ877" s="54">
        <v>0</v>
      </c>
      <c r="AK877" s="54">
        <v>0</v>
      </c>
      <c r="AL877" s="54">
        <v>0</v>
      </c>
      <c r="AM877" s="58">
        <f t="shared" si="87"/>
        <v>740</v>
      </c>
      <c r="AN877" s="54" t="str">
        <f>VLOOKUP(H877,'[2]最终 公布版'!$F:$AL,33,0)</f>
        <v>外科</v>
      </c>
      <c r="AO877" s="59">
        <f>SUMPRODUCT(($AN$4:$AN$1113=AN877)*($AM$4:$AM$1113&gt;AM877))+1</f>
        <v>60</v>
      </c>
      <c r="AP877" s="11">
        <f>COUNTIF(AN:AN,AN877)</f>
        <v>181</v>
      </c>
      <c r="AQ877" s="60">
        <f t="shared" si="83"/>
        <v>0.331491712707182</v>
      </c>
      <c r="AR877" s="11">
        <f t="shared" si="84"/>
        <v>1.25</v>
      </c>
      <c r="AS877" s="61">
        <v>1200</v>
      </c>
      <c r="AT877" s="62">
        <f>VLOOKUP(F877,[9]毕教同事分值收集!B:Y,24,0)</f>
        <v>21</v>
      </c>
      <c r="AU877" s="63">
        <f t="shared" si="85"/>
        <v>1500</v>
      </c>
      <c r="AV877" s="63">
        <f t="shared" si="82"/>
        <v>1500</v>
      </c>
      <c r="AW877" s="63">
        <v>0</v>
      </c>
      <c r="AX877" s="63">
        <f t="shared" si="86"/>
        <v>1500</v>
      </c>
      <c r="AY877" s="65">
        <v>21</v>
      </c>
    </row>
    <row r="878" spans="1:51">
      <c r="A878" s="4"/>
      <c r="B878" s="4"/>
      <c r="C878" s="5" t="s">
        <v>1056</v>
      </c>
      <c r="D878" s="6">
        <v>869</v>
      </c>
      <c r="E878" s="6" t="s">
        <v>1064</v>
      </c>
      <c r="F878" s="8" t="str">
        <f>VLOOKUP(E878,[1]需科室上报名单!$A:$B,2,0)</f>
        <v>7AK011</v>
      </c>
      <c r="G878" s="6" t="str">
        <f>VLOOKUP(F878,[3]需科室上报名单!$B:$I,8,0)</f>
        <v>规培研究生</v>
      </c>
      <c r="H878" s="6" t="s">
        <v>997</v>
      </c>
      <c r="I878" s="8" t="str">
        <f>VLOOKUP(F878,[3]需科室上报名单!$B:$F,5,0)</f>
        <v>2020年</v>
      </c>
      <c r="J878" s="29"/>
      <c r="K878" s="6" t="s">
        <v>106</v>
      </c>
      <c r="L878" s="6">
        <v>0</v>
      </c>
      <c r="M878" s="6">
        <v>0</v>
      </c>
      <c r="N878" s="6">
        <v>0</v>
      </c>
      <c r="O878" s="6">
        <v>160</v>
      </c>
      <c r="P878" s="30">
        <v>0</v>
      </c>
      <c r="Q878" s="30">
        <v>0</v>
      </c>
      <c r="R878" s="30">
        <v>0</v>
      </c>
      <c r="S878" s="30">
        <v>0</v>
      </c>
      <c r="T878" s="30">
        <v>0</v>
      </c>
      <c r="U878" s="43">
        <v>0</v>
      </c>
      <c r="V878" s="44">
        <f>VLOOKUP(F878,[9]毕教同事分值收集!B:X,23,0)</f>
        <v>100</v>
      </c>
      <c r="W878" s="44">
        <v>10</v>
      </c>
      <c r="X878" s="44">
        <v>40</v>
      </c>
      <c r="Y878" s="44">
        <v>60</v>
      </c>
      <c r="Z878" s="44">
        <v>60</v>
      </c>
      <c r="AA878" s="53">
        <v>20</v>
      </c>
      <c r="AB878" s="54">
        <f>VLOOKUP(F878,[9]毕教同事分值收集!B:R,17,0)</f>
        <v>100</v>
      </c>
      <c r="AC878" s="54">
        <f>VLOOKUP(F878,[9]毕教同事分值收集!B:T,19,0)</f>
        <v>150</v>
      </c>
      <c r="AD878" s="54">
        <f>VLOOKUP(F878,[9]毕教同事分值收集!B:V,21,0)</f>
        <v>100</v>
      </c>
      <c r="AE878" s="54">
        <f>VLOOKUP(F878,[9]毕教同事分值收集!B:Q,16,0)</f>
        <v>0</v>
      </c>
      <c r="AF878" s="54">
        <f>VLOOKUP(F878,[9]毕教同事分值收集!B:P,15,0)</f>
        <v>0</v>
      </c>
      <c r="AG878" s="54">
        <f>VLOOKUP(F878,[6]毕教同事分值收集!$B:$M,12,0)</f>
        <v>-60</v>
      </c>
      <c r="AH878" s="54">
        <v>0</v>
      </c>
      <c r="AI878" s="54">
        <v>0</v>
      </c>
      <c r="AJ878" s="54">
        <v>0</v>
      </c>
      <c r="AK878" s="54">
        <v>0</v>
      </c>
      <c r="AL878" s="54">
        <v>0</v>
      </c>
      <c r="AM878" s="58">
        <f t="shared" si="87"/>
        <v>740</v>
      </c>
      <c r="AN878" s="54" t="str">
        <f>VLOOKUP(H878,'[2]最终 公布版'!$F:$AL,33,0)</f>
        <v>外科</v>
      </c>
      <c r="AO878" s="59">
        <f>SUMPRODUCT(($AN$4:$AN$1113=AN878)*($AM$4:$AM$1113&gt;AM878))+1</f>
        <v>60</v>
      </c>
      <c r="AP878" s="11">
        <f>COUNTIF(AN:AN,AN878)</f>
        <v>181</v>
      </c>
      <c r="AQ878" s="60">
        <f t="shared" si="83"/>
        <v>0.331491712707182</v>
      </c>
      <c r="AR878" s="11">
        <f t="shared" si="84"/>
        <v>1.25</v>
      </c>
      <c r="AS878" s="61">
        <v>1200</v>
      </c>
      <c r="AT878" s="62">
        <f>VLOOKUP(F878,[9]毕教同事分值收集!B:Y,24,0)</f>
        <v>21</v>
      </c>
      <c r="AU878" s="63">
        <f t="shared" si="85"/>
        <v>1500</v>
      </c>
      <c r="AV878" s="63">
        <f t="shared" si="82"/>
        <v>1500</v>
      </c>
      <c r="AW878" s="63">
        <v>0</v>
      </c>
      <c r="AX878" s="63">
        <f t="shared" si="86"/>
        <v>1500</v>
      </c>
      <c r="AY878" s="65">
        <v>21</v>
      </c>
    </row>
    <row r="879" spans="1:51">
      <c r="A879" s="4"/>
      <c r="B879" s="4"/>
      <c r="C879" s="5" t="s">
        <v>1056</v>
      </c>
      <c r="D879" s="6">
        <v>871</v>
      </c>
      <c r="E879" s="6" t="s">
        <v>1065</v>
      </c>
      <c r="F879" s="8" t="str">
        <f>VLOOKUP(E879,[1]需科室上报名单!$A:$B,2,0)</f>
        <v>7AM354</v>
      </c>
      <c r="G879" s="6" t="str">
        <f>VLOOKUP(F879,[3]需科室上报名单!$B:$I,8,0)</f>
        <v>规培研究生</v>
      </c>
      <c r="H879" s="6" t="s">
        <v>997</v>
      </c>
      <c r="I879" s="8" t="str">
        <f>VLOOKUP(F879,[3]需科室上报名单!$B:$F,5,0)</f>
        <v>2021年</v>
      </c>
      <c r="J879" s="29"/>
      <c r="K879" s="6" t="s">
        <v>106</v>
      </c>
      <c r="L879" s="6">
        <v>0</v>
      </c>
      <c r="M879" s="6">
        <v>0</v>
      </c>
      <c r="N879" s="6">
        <v>0</v>
      </c>
      <c r="O879" s="6">
        <v>160</v>
      </c>
      <c r="P879" s="30">
        <v>0</v>
      </c>
      <c r="Q879" s="30">
        <v>0</v>
      </c>
      <c r="R879" s="30">
        <v>0</v>
      </c>
      <c r="S879" s="30">
        <v>0</v>
      </c>
      <c r="T879" s="30">
        <v>0</v>
      </c>
      <c r="U879" s="43">
        <v>0</v>
      </c>
      <c r="V879" s="44">
        <f>VLOOKUP(F879,[9]毕教同事分值收集!B:X,23,0)</f>
        <v>100</v>
      </c>
      <c r="W879" s="44">
        <v>10</v>
      </c>
      <c r="X879" s="44">
        <v>40</v>
      </c>
      <c r="Y879" s="44">
        <v>60</v>
      </c>
      <c r="Z879" s="44">
        <v>60</v>
      </c>
      <c r="AA879" s="53">
        <v>20</v>
      </c>
      <c r="AB879" s="54">
        <f>VLOOKUP(F879,[9]毕教同事分值收集!B:R,17,0)</f>
        <v>100</v>
      </c>
      <c r="AC879" s="54">
        <f>VLOOKUP(F879,[9]毕教同事分值收集!B:T,19,0)</f>
        <v>150</v>
      </c>
      <c r="AD879" s="54">
        <f>VLOOKUP(F879,[9]毕教同事分值收集!B:V,21,0)</f>
        <v>100</v>
      </c>
      <c r="AE879" s="54">
        <f>VLOOKUP(F879,[9]毕教同事分值收集!B:Q,16,0)</f>
        <v>0</v>
      </c>
      <c r="AF879" s="54">
        <f>VLOOKUP(F879,[9]毕教同事分值收集!B:P,15,0)</f>
        <v>0</v>
      </c>
      <c r="AG879" s="54">
        <f>VLOOKUP(F879,[6]毕教同事分值收集!$B:$M,12,0)</f>
        <v>-60</v>
      </c>
      <c r="AH879" s="54">
        <v>0</v>
      </c>
      <c r="AI879" s="54">
        <v>0</v>
      </c>
      <c r="AJ879" s="54">
        <v>0</v>
      </c>
      <c r="AK879" s="54">
        <v>0</v>
      </c>
      <c r="AL879" s="54">
        <v>0</v>
      </c>
      <c r="AM879" s="58">
        <f t="shared" si="87"/>
        <v>740</v>
      </c>
      <c r="AN879" s="54" t="str">
        <f>VLOOKUP(H879,'[2]最终 公布版'!$F:$AL,33,0)</f>
        <v>外科</v>
      </c>
      <c r="AO879" s="59">
        <f>SUMPRODUCT(($AN$4:$AN$1113=AN879)*($AM$4:$AM$1113&gt;AM879))+1</f>
        <v>60</v>
      </c>
      <c r="AP879" s="11">
        <f>COUNTIF(AN:AN,AN879)</f>
        <v>181</v>
      </c>
      <c r="AQ879" s="60">
        <f t="shared" si="83"/>
        <v>0.331491712707182</v>
      </c>
      <c r="AR879" s="11">
        <f t="shared" si="84"/>
        <v>1.25</v>
      </c>
      <c r="AS879" s="61">
        <v>1200</v>
      </c>
      <c r="AT879" s="62">
        <f>VLOOKUP(F879,[9]毕教同事分值收集!B:Y,24,0)</f>
        <v>21</v>
      </c>
      <c r="AU879" s="63">
        <f t="shared" si="85"/>
        <v>1500</v>
      </c>
      <c r="AV879" s="63">
        <f t="shared" si="82"/>
        <v>1500</v>
      </c>
      <c r="AW879" s="63">
        <v>0</v>
      </c>
      <c r="AX879" s="63">
        <f t="shared" si="86"/>
        <v>1500</v>
      </c>
      <c r="AY879" s="65">
        <v>21</v>
      </c>
    </row>
    <row r="880" spans="1:51">
      <c r="A880" s="4"/>
      <c r="B880" s="4"/>
      <c r="C880" s="5" t="s">
        <v>289</v>
      </c>
      <c r="D880" s="6">
        <v>876</v>
      </c>
      <c r="E880" s="19" t="s">
        <v>1066</v>
      </c>
      <c r="F880" s="8" t="str">
        <f>VLOOKUP(E880,[1]需科室上报名单!$A:$B,2,0)</f>
        <v>7AM403</v>
      </c>
      <c r="G880" s="6" t="str">
        <f>VLOOKUP(F880,[3]需科室上报名单!$B:$I,8,0)</f>
        <v>规培研究生</v>
      </c>
      <c r="H880" s="8" t="s">
        <v>997</v>
      </c>
      <c r="I880" s="8" t="str">
        <f>VLOOKUP(F880,[3]需科室上报名单!$B:$F,5,0)</f>
        <v>2021年</v>
      </c>
      <c r="J880" s="31"/>
      <c r="K880" s="6" t="s">
        <v>106</v>
      </c>
      <c r="L880" s="6">
        <v>0</v>
      </c>
      <c r="M880" s="6">
        <v>0</v>
      </c>
      <c r="N880" s="6">
        <v>0</v>
      </c>
      <c r="O880" s="6">
        <v>160</v>
      </c>
      <c r="P880" s="6">
        <v>0</v>
      </c>
      <c r="Q880" s="30">
        <v>0</v>
      </c>
      <c r="R880" s="100">
        <v>0</v>
      </c>
      <c r="S880" s="30">
        <v>0</v>
      </c>
      <c r="T880" s="30">
        <v>0</v>
      </c>
      <c r="U880" s="43">
        <v>0</v>
      </c>
      <c r="V880" s="44">
        <f>VLOOKUP(F880,[9]毕教同事分值收集!B:X,23,0)</f>
        <v>100</v>
      </c>
      <c r="W880" s="49">
        <v>10</v>
      </c>
      <c r="X880" s="49">
        <v>40</v>
      </c>
      <c r="Y880" s="49">
        <v>0</v>
      </c>
      <c r="Z880" s="49">
        <v>60</v>
      </c>
      <c r="AA880" s="49">
        <v>40</v>
      </c>
      <c r="AB880" s="54">
        <f>VLOOKUP(F880,[9]毕教同事分值收集!B:R,17,0)</f>
        <v>100</v>
      </c>
      <c r="AC880" s="54">
        <f>VLOOKUP(F880,[9]毕教同事分值收集!B:T,19,0)</f>
        <v>150</v>
      </c>
      <c r="AD880" s="54">
        <f>VLOOKUP(F880,[9]毕教同事分值收集!B:V,21,0)</f>
        <v>100</v>
      </c>
      <c r="AE880" s="54">
        <f>VLOOKUP(F880,[9]毕教同事分值收集!B:Q,16,0)</f>
        <v>0</v>
      </c>
      <c r="AF880" s="54">
        <f>VLOOKUP(F880,[9]毕教同事分值收集!B:P,15,0)</f>
        <v>0</v>
      </c>
      <c r="AG880" s="54">
        <f>VLOOKUP(F880,[6]毕教同事分值收集!$B:$M,12,0)</f>
        <v>-20</v>
      </c>
      <c r="AH880" s="54">
        <v>0</v>
      </c>
      <c r="AI880" s="54">
        <v>0</v>
      </c>
      <c r="AJ880" s="54">
        <v>0</v>
      </c>
      <c r="AK880" s="54">
        <v>0</v>
      </c>
      <c r="AL880" s="54">
        <v>0</v>
      </c>
      <c r="AM880" s="58">
        <f t="shared" si="87"/>
        <v>740</v>
      </c>
      <c r="AN880" s="54" t="str">
        <f>VLOOKUP(H880,'[2]最终 公布版'!$F:$AL,33,0)</f>
        <v>外科</v>
      </c>
      <c r="AO880" s="59">
        <f>SUMPRODUCT(($AN$4:$AN$1113=AN880)*($AM$4:$AM$1113&gt;AM880))+1</f>
        <v>60</v>
      </c>
      <c r="AP880" s="11">
        <f>COUNTIF(AN:AN,AN880)</f>
        <v>181</v>
      </c>
      <c r="AQ880" s="60">
        <f t="shared" si="83"/>
        <v>0.331491712707182</v>
      </c>
      <c r="AR880" s="11">
        <f t="shared" si="84"/>
        <v>1.25</v>
      </c>
      <c r="AS880" s="61">
        <v>1200</v>
      </c>
      <c r="AT880" s="62">
        <f>VLOOKUP(F880,[9]毕教同事分值收集!B:Y,24,0)</f>
        <v>21</v>
      </c>
      <c r="AU880" s="63">
        <f t="shared" si="85"/>
        <v>1500</v>
      </c>
      <c r="AV880" s="63">
        <f t="shared" si="82"/>
        <v>1500</v>
      </c>
      <c r="AW880" s="63">
        <v>0</v>
      </c>
      <c r="AX880" s="63">
        <f t="shared" si="86"/>
        <v>1500</v>
      </c>
      <c r="AY880" s="65">
        <v>21</v>
      </c>
    </row>
    <row r="881" spans="1:51">
      <c r="A881" s="4"/>
      <c r="B881" s="4"/>
      <c r="C881" s="5" t="s">
        <v>192</v>
      </c>
      <c r="D881" s="6">
        <v>881</v>
      </c>
      <c r="E881" s="105" t="s">
        <v>1067</v>
      </c>
      <c r="F881" s="8" t="str">
        <f>VLOOKUP(E881,[1]需科室上报名单!$A:$B,2,0)</f>
        <v>7AK346</v>
      </c>
      <c r="G881" s="6" t="str">
        <f>VLOOKUP(F881,[3]需科室上报名单!$B:$I,8,0)</f>
        <v>规培研究生</v>
      </c>
      <c r="H881" s="8" t="str">
        <f>VLOOKUP(F881,[3]需科室上报名单!$B:$D,3,0)</f>
        <v>外科</v>
      </c>
      <c r="I881" s="8" t="str">
        <f>VLOOKUP(F881,[3]需科室上报名单!$B:$F,5,0)</f>
        <v>2020年</v>
      </c>
      <c r="J881" s="70"/>
      <c r="K881" s="71" t="s">
        <v>106</v>
      </c>
      <c r="L881" s="36">
        <v>0</v>
      </c>
      <c r="M881" s="36">
        <v>0</v>
      </c>
      <c r="N881" s="36">
        <v>0</v>
      </c>
      <c r="O881" s="36">
        <v>160</v>
      </c>
      <c r="P881" s="36">
        <v>0</v>
      </c>
      <c r="Q881" s="36">
        <v>3</v>
      </c>
      <c r="R881" s="36">
        <v>0</v>
      </c>
      <c r="S881" s="36">
        <v>0</v>
      </c>
      <c r="T881" s="36">
        <v>0</v>
      </c>
      <c r="U881" s="36">
        <v>60</v>
      </c>
      <c r="V881" s="44">
        <f>VLOOKUP(F881,[9]毕教同事分值收集!B:X,23,0)</f>
        <v>100</v>
      </c>
      <c r="W881" s="76">
        <v>10</v>
      </c>
      <c r="X881" s="76">
        <v>40</v>
      </c>
      <c r="Y881" s="82">
        <v>0</v>
      </c>
      <c r="Z881" s="82">
        <v>0</v>
      </c>
      <c r="AA881" s="82">
        <v>0</v>
      </c>
      <c r="AB881" s="54">
        <f>VLOOKUP(F881,[9]毕教同事分值收集!B:R,17,0)</f>
        <v>100</v>
      </c>
      <c r="AC881" s="54">
        <f>VLOOKUP(F881,[9]毕教同事分值收集!B:T,19,0)</f>
        <v>150</v>
      </c>
      <c r="AD881" s="54">
        <f>VLOOKUP(F881,[9]毕教同事分值收集!B:V,21,0)</f>
        <v>100</v>
      </c>
      <c r="AE881" s="54">
        <f>VLOOKUP(F881,[9]毕教同事分值收集!B:Q,16,0)</f>
        <v>0</v>
      </c>
      <c r="AF881" s="54">
        <f>VLOOKUP(F881,[9]毕教同事分值收集!B:P,15,0)</f>
        <v>20</v>
      </c>
      <c r="AG881" s="54">
        <f>VLOOKUP(F881,[6]毕教同事分值收集!$B:$M,12,0)</f>
        <v>0</v>
      </c>
      <c r="AH881" s="54">
        <v>0</v>
      </c>
      <c r="AI881" s="54">
        <v>0</v>
      </c>
      <c r="AJ881" s="54">
        <v>0</v>
      </c>
      <c r="AK881" s="54">
        <v>0</v>
      </c>
      <c r="AL881" s="54">
        <v>0</v>
      </c>
      <c r="AM881" s="58">
        <f t="shared" si="87"/>
        <v>740</v>
      </c>
      <c r="AN881" s="54" t="str">
        <f>VLOOKUP(H881,'[2]最终 公布版'!$F:$AL,33,0)</f>
        <v>外科</v>
      </c>
      <c r="AO881" s="59">
        <f>SUMPRODUCT(($AN$4:$AN$1113=AN881)*($AM$4:$AM$1113&gt;AM881))+1</f>
        <v>60</v>
      </c>
      <c r="AP881" s="11">
        <f>COUNTIF(AN:AN,AN881)</f>
        <v>181</v>
      </c>
      <c r="AQ881" s="60">
        <f t="shared" si="83"/>
        <v>0.331491712707182</v>
      </c>
      <c r="AR881" s="11">
        <f t="shared" si="84"/>
        <v>1.25</v>
      </c>
      <c r="AS881" s="61">
        <v>1200</v>
      </c>
      <c r="AT881" s="62">
        <f>VLOOKUP(F881,[9]毕教同事分值收集!B:Y,24,0)</f>
        <v>21</v>
      </c>
      <c r="AU881" s="63">
        <f t="shared" si="85"/>
        <v>1500</v>
      </c>
      <c r="AV881" s="63">
        <f t="shared" si="82"/>
        <v>1500</v>
      </c>
      <c r="AW881" s="63">
        <v>0</v>
      </c>
      <c r="AX881" s="63">
        <f t="shared" si="86"/>
        <v>1500</v>
      </c>
      <c r="AY881" s="65">
        <v>21</v>
      </c>
    </row>
    <row r="882" spans="1:51">
      <c r="A882" s="4"/>
      <c r="B882" s="4"/>
      <c r="C882" s="5" t="s">
        <v>261</v>
      </c>
      <c r="D882" s="6">
        <v>872</v>
      </c>
      <c r="E882" s="86" t="s">
        <v>1068</v>
      </c>
      <c r="F882" s="8" t="str">
        <f>VLOOKUP(E882,[1]需科室上报名单!$A:$B,2,0)</f>
        <v>7AK281</v>
      </c>
      <c r="G882" s="6" t="str">
        <f>VLOOKUP(F882,[3]需科室上报名单!$B:$I,8,0)</f>
        <v>规培研究生</v>
      </c>
      <c r="H882" s="8" t="str">
        <f>VLOOKUP(F882,[3]需科室上报名单!$B:$D,3,0)</f>
        <v>外科</v>
      </c>
      <c r="I882" s="8" t="str">
        <f>VLOOKUP(F882,[3]需科室上报名单!$B:$F,5,0)</f>
        <v>2020年</v>
      </c>
      <c r="J882" s="31"/>
      <c r="K882" s="93" t="s">
        <v>106</v>
      </c>
      <c r="L882" s="86">
        <v>0</v>
      </c>
      <c r="M882" s="86">
        <v>0</v>
      </c>
      <c r="N882" s="86">
        <v>0</v>
      </c>
      <c r="O882" s="86">
        <v>160</v>
      </c>
      <c r="P882" s="94">
        <v>0</v>
      </c>
      <c r="Q882" s="94">
        <v>6</v>
      </c>
      <c r="R882" s="94">
        <v>0</v>
      </c>
      <c r="S882" s="94">
        <v>0</v>
      </c>
      <c r="T882" s="94">
        <v>0</v>
      </c>
      <c r="U882" s="97">
        <v>120</v>
      </c>
      <c r="V882" s="44">
        <f>VLOOKUP(F882,[9]毕教同事分值收集!B:X,23,0)</f>
        <v>100</v>
      </c>
      <c r="W882" s="98">
        <v>10</v>
      </c>
      <c r="X882" s="98">
        <v>20</v>
      </c>
      <c r="Y882" s="98">
        <v>30</v>
      </c>
      <c r="Z882" s="98">
        <v>0</v>
      </c>
      <c r="AA882" s="102">
        <v>0</v>
      </c>
      <c r="AB882" s="54">
        <f>VLOOKUP(F882,[9]毕教同事分值收集!B:R,17,0)</f>
        <v>100</v>
      </c>
      <c r="AC882" s="54">
        <f>VLOOKUP(F882,[9]毕教同事分值收集!B:T,19,0)</f>
        <v>150</v>
      </c>
      <c r="AD882" s="54">
        <f>VLOOKUP(F882,[9]毕教同事分值收集!B:V,21,0)</f>
        <v>100</v>
      </c>
      <c r="AE882" s="54">
        <f>VLOOKUP(F882,[9]毕教同事分值收集!B:Q,16,0)</f>
        <v>0</v>
      </c>
      <c r="AF882" s="54">
        <f>VLOOKUP(F882,[9]毕教同事分值收集!B:P,15,0)</f>
        <v>0</v>
      </c>
      <c r="AG882" s="54">
        <f>VLOOKUP(F882,[6]毕教同事分值收集!$B:$M,12,0)</f>
        <v>-60</v>
      </c>
      <c r="AH882" s="54">
        <v>0</v>
      </c>
      <c r="AI882" s="54">
        <v>0</v>
      </c>
      <c r="AJ882" s="54">
        <v>0</v>
      </c>
      <c r="AK882" s="54">
        <v>0</v>
      </c>
      <c r="AL882" s="54">
        <v>0</v>
      </c>
      <c r="AM882" s="58">
        <f t="shared" si="87"/>
        <v>730</v>
      </c>
      <c r="AN882" s="54" t="str">
        <f>VLOOKUP(H882,'[2]最终 公布版'!$F:$AL,33,0)</f>
        <v>外科</v>
      </c>
      <c r="AO882" s="59">
        <f>SUMPRODUCT(($AN$4:$AN$1113=AN882)*($AM$4:$AM$1113&gt;AM882))+1</f>
        <v>65</v>
      </c>
      <c r="AP882" s="11">
        <f>COUNTIF(AN:AN,AN882)</f>
        <v>181</v>
      </c>
      <c r="AQ882" s="60">
        <f t="shared" si="83"/>
        <v>0.359116022099448</v>
      </c>
      <c r="AR882" s="11">
        <f t="shared" si="84"/>
        <v>1.25</v>
      </c>
      <c r="AS882" s="61">
        <v>1200</v>
      </c>
      <c r="AT882" s="62">
        <f>VLOOKUP(F882,[9]毕教同事分值收集!B:Y,24,0)</f>
        <v>21</v>
      </c>
      <c r="AU882" s="63">
        <f t="shared" si="85"/>
        <v>1500</v>
      </c>
      <c r="AV882" s="63">
        <f t="shared" si="82"/>
        <v>1500</v>
      </c>
      <c r="AW882" s="63">
        <v>0</v>
      </c>
      <c r="AX882" s="63">
        <f t="shared" si="86"/>
        <v>1500</v>
      </c>
      <c r="AY882" s="65">
        <v>21</v>
      </c>
    </row>
    <row r="883" spans="1:51">
      <c r="A883" s="4"/>
      <c r="B883" s="4"/>
      <c r="C883" s="5" t="s">
        <v>192</v>
      </c>
      <c r="D883" s="6">
        <v>874</v>
      </c>
      <c r="E883" s="105" t="s">
        <v>1069</v>
      </c>
      <c r="F883" s="8" t="str">
        <f>VLOOKUP(E883,[1]需科室上报名单!$A:$B,2,0)</f>
        <v>7AK316</v>
      </c>
      <c r="G883" s="6" t="str">
        <f>VLOOKUP(F883,[3]需科室上报名单!$B:$I,8,0)</f>
        <v>规培研究生</v>
      </c>
      <c r="H883" s="8" t="s">
        <v>997</v>
      </c>
      <c r="I883" s="8" t="str">
        <f>VLOOKUP(F883,[3]需科室上报名单!$B:$F,5,0)</f>
        <v>2020年</v>
      </c>
      <c r="J883" s="70"/>
      <c r="K883" s="71" t="s">
        <v>106</v>
      </c>
      <c r="L883" s="36">
        <v>0</v>
      </c>
      <c r="M883" s="36">
        <v>0</v>
      </c>
      <c r="N883" s="36">
        <v>0</v>
      </c>
      <c r="O883" s="36">
        <v>160</v>
      </c>
      <c r="P883" s="36">
        <v>0</v>
      </c>
      <c r="Q883" s="36">
        <v>2</v>
      </c>
      <c r="R883" s="36">
        <v>0</v>
      </c>
      <c r="S883" s="36">
        <v>2</v>
      </c>
      <c r="T883" s="36">
        <v>2</v>
      </c>
      <c r="U883" s="36">
        <v>140</v>
      </c>
      <c r="V883" s="44">
        <f>VLOOKUP(F883,[9]毕教同事分值收集!B:X,23,0)</f>
        <v>100</v>
      </c>
      <c r="W883" s="76">
        <v>10</v>
      </c>
      <c r="X883" s="76">
        <v>40</v>
      </c>
      <c r="Y883" s="76">
        <v>60</v>
      </c>
      <c r="Z883" s="76">
        <v>30</v>
      </c>
      <c r="AA883" s="82">
        <v>0</v>
      </c>
      <c r="AB883" s="54">
        <f>VLOOKUP(F883,[9]毕教同事分值收集!B:R,17,0)</f>
        <v>100</v>
      </c>
      <c r="AC883" s="54">
        <f>VLOOKUP(F883,[9]毕教同事分值收集!B:T,19,0)</f>
        <v>150</v>
      </c>
      <c r="AD883" s="54">
        <f>VLOOKUP(F883,[9]毕教同事分值收集!B:V,21,0)</f>
        <v>0</v>
      </c>
      <c r="AE883" s="54">
        <f>VLOOKUP(F883,[9]毕教同事分值收集!B:Q,16,0)</f>
        <v>0</v>
      </c>
      <c r="AF883" s="54">
        <f>VLOOKUP(F883,[9]毕教同事分值收集!B:P,15,0)</f>
        <v>0</v>
      </c>
      <c r="AG883" s="54">
        <f>VLOOKUP(F883,[6]毕教同事分值收集!$B:$M,12,0)</f>
        <v>-60</v>
      </c>
      <c r="AH883" s="54">
        <v>0</v>
      </c>
      <c r="AI883" s="54">
        <v>0</v>
      </c>
      <c r="AJ883" s="54">
        <v>0</v>
      </c>
      <c r="AK883" s="54">
        <v>0</v>
      </c>
      <c r="AL883" s="54">
        <v>0</v>
      </c>
      <c r="AM883" s="58">
        <f t="shared" si="87"/>
        <v>730</v>
      </c>
      <c r="AN883" s="54" t="str">
        <f>VLOOKUP(H883,'[2]最终 公布版'!$F:$AL,33,0)</f>
        <v>外科</v>
      </c>
      <c r="AO883" s="59">
        <f>SUMPRODUCT(($AN$4:$AN$1113=AN883)*($AM$4:$AM$1113&gt;AM883))+1</f>
        <v>65</v>
      </c>
      <c r="AP883" s="11">
        <f>COUNTIF(AN:AN,AN883)</f>
        <v>181</v>
      </c>
      <c r="AQ883" s="60">
        <f t="shared" si="83"/>
        <v>0.359116022099448</v>
      </c>
      <c r="AR883" s="11">
        <f t="shared" si="84"/>
        <v>1.25</v>
      </c>
      <c r="AS883" s="61">
        <v>1200</v>
      </c>
      <c r="AT883" s="62">
        <f>VLOOKUP(F883,[9]毕教同事分值收集!B:Y,24,0)</f>
        <v>21</v>
      </c>
      <c r="AU883" s="63">
        <f t="shared" si="85"/>
        <v>1500</v>
      </c>
      <c r="AV883" s="63">
        <f t="shared" si="82"/>
        <v>1500</v>
      </c>
      <c r="AW883" s="63">
        <v>0</v>
      </c>
      <c r="AX883" s="63">
        <f t="shared" si="86"/>
        <v>1500</v>
      </c>
      <c r="AY883" s="65">
        <v>21</v>
      </c>
    </row>
    <row r="884" spans="1:51">
      <c r="A884" s="4"/>
      <c r="B884" s="4"/>
      <c r="C884" s="5" t="s">
        <v>261</v>
      </c>
      <c r="D884" s="6">
        <v>878</v>
      </c>
      <c r="E884" s="86" t="s">
        <v>1070</v>
      </c>
      <c r="F884" s="8" t="str">
        <f>VLOOKUP(E884,[1]需科室上报名单!$A:$B,2,0)</f>
        <v>7AK347</v>
      </c>
      <c r="G884" s="6" t="str">
        <f>VLOOKUP(F884,[3]需科室上报名单!$B:$I,8,0)</f>
        <v>规培研究生</v>
      </c>
      <c r="H884" s="8" t="str">
        <f>VLOOKUP(F884,[3]需科室上报名单!$B:$D,3,0)</f>
        <v>外科</v>
      </c>
      <c r="I884" s="8" t="str">
        <f>VLOOKUP(F884,[3]需科室上报名单!$B:$F,5,0)</f>
        <v>2020年</v>
      </c>
      <c r="J884" s="31"/>
      <c r="K884" s="93" t="s">
        <v>106</v>
      </c>
      <c r="L884" s="86">
        <v>0</v>
      </c>
      <c r="M884" s="86">
        <v>0</v>
      </c>
      <c r="N884" s="86">
        <v>0</v>
      </c>
      <c r="O884" s="86">
        <v>160</v>
      </c>
      <c r="P884" s="94">
        <v>0</v>
      </c>
      <c r="Q884" s="94">
        <v>5</v>
      </c>
      <c r="R884" s="94">
        <v>0</v>
      </c>
      <c r="S884" s="94">
        <v>0</v>
      </c>
      <c r="T884" s="94">
        <v>0</v>
      </c>
      <c r="U884" s="97">
        <v>100</v>
      </c>
      <c r="V884" s="44">
        <f>VLOOKUP(F884,[9]毕教同事分值收集!B:X,23,0)</f>
        <v>100</v>
      </c>
      <c r="W884" s="98">
        <v>10</v>
      </c>
      <c r="X884" s="98">
        <v>0</v>
      </c>
      <c r="Y884" s="98">
        <v>0</v>
      </c>
      <c r="Z884" s="98">
        <v>30</v>
      </c>
      <c r="AA884" s="102">
        <v>0</v>
      </c>
      <c r="AB884" s="54">
        <f>VLOOKUP(F884,[9]毕教同事分值收集!B:R,17,0)</f>
        <v>100</v>
      </c>
      <c r="AC884" s="54">
        <f>VLOOKUP(F884,[9]毕教同事分值收集!B:T,19,0)</f>
        <v>150</v>
      </c>
      <c r="AD884" s="54">
        <f>VLOOKUP(F884,[9]毕教同事分值收集!B:V,21,0)</f>
        <v>100</v>
      </c>
      <c r="AE884" s="54">
        <f>VLOOKUP(F884,[9]毕教同事分值收集!B:Q,16,0)</f>
        <v>0</v>
      </c>
      <c r="AF884" s="54">
        <f>VLOOKUP(F884,[9]毕教同事分值收集!B:P,15,0)</f>
        <v>0</v>
      </c>
      <c r="AG884" s="54">
        <f>VLOOKUP(F884,[6]毕教同事分值收集!$B:$M,12,0)</f>
        <v>-20</v>
      </c>
      <c r="AH884" s="54">
        <v>0</v>
      </c>
      <c r="AI884" s="54">
        <v>0</v>
      </c>
      <c r="AJ884" s="54">
        <v>0</v>
      </c>
      <c r="AK884" s="54">
        <v>0</v>
      </c>
      <c r="AL884" s="54">
        <v>0</v>
      </c>
      <c r="AM884" s="58">
        <f t="shared" si="87"/>
        <v>730</v>
      </c>
      <c r="AN884" s="54" t="str">
        <f>VLOOKUP(H884,'[2]最终 公布版'!$F:$AL,33,0)</f>
        <v>外科</v>
      </c>
      <c r="AO884" s="59">
        <f>SUMPRODUCT(($AN$4:$AN$1113=AN884)*($AM$4:$AM$1113&gt;AM884))+1</f>
        <v>65</v>
      </c>
      <c r="AP884" s="11">
        <f>COUNTIF(AN:AN,AN884)</f>
        <v>181</v>
      </c>
      <c r="AQ884" s="60">
        <f t="shared" si="83"/>
        <v>0.359116022099448</v>
      </c>
      <c r="AR884" s="11">
        <f t="shared" si="84"/>
        <v>1.25</v>
      </c>
      <c r="AS884" s="61">
        <v>1200</v>
      </c>
      <c r="AT884" s="62">
        <f>VLOOKUP(F884,[9]毕教同事分值收集!B:Y,24,0)</f>
        <v>21</v>
      </c>
      <c r="AU884" s="63">
        <f t="shared" si="85"/>
        <v>1500</v>
      </c>
      <c r="AV884" s="63">
        <f t="shared" si="82"/>
        <v>1500</v>
      </c>
      <c r="AW884" s="63">
        <v>0</v>
      </c>
      <c r="AX884" s="63">
        <f t="shared" si="86"/>
        <v>1500</v>
      </c>
      <c r="AY884" s="65">
        <v>21</v>
      </c>
    </row>
    <row r="885" spans="1:51">
      <c r="A885" s="4"/>
      <c r="B885" s="4"/>
      <c r="C885" s="5" t="s">
        <v>192</v>
      </c>
      <c r="D885" s="6">
        <v>885</v>
      </c>
      <c r="E885" s="105" t="s">
        <v>1071</v>
      </c>
      <c r="F885" s="8" t="str">
        <f>VLOOKUP(E885,[1]需科室上报名单!$A:$B,2,0)</f>
        <v>7AK284</v>
      </c>
      <c r="G885" s="6" t="str">
        <f>VLOOKUP(F885,[3]需科室上报名单!$B:$I,8,0)</f>
        <v>规培研究生</v>
      </c>
      <c r="H885" s="8" t="s">
        <v>997</v>
      </c>
      <c r="I885" s="8" t="str">
        <f>VLOOKUP(F885,[3]需科室上报名单!$B:$F,5,0)</f>
        <v>2020年</v>
      </c>
      <c r="J885" s="70"/>
      <c r="K885" s="71" t="s">
        <v>106</v>
      </c>
      <c r="L885" s="36">
        <v>0</v>
      </c>
      <c r="M885" s="36">
        <v>0</v>
      </c>
      <c r="N885" s="36">
        <v>0</v>
      </c>
      <c r="O885" s="36">
        <v>160</v>
      </c>
      <c r="P885" s="36">
        <v>0</v>
      </c>
      <c r="Q885" s="36">
        <v>3</v>
      </c>
      <c r="R885" s="36">
        <v>0</v>
      </c>
      <c r="S885" s="36">
        <v>0</v>
      </c>
      <c r="T885" s="36">
        <v>0</v>
      </c>
      <c r="U885" s="36">
        <v>60</v>
      </c>
      <c r="V885" s="44">
        <f>VLOOKUP(F885,[9]毕教同事分值收集!B:X,23,0)</f>
        <v>100</v>
      </c>
      <c r="W885" s="76">
        <v>10</v>
      </c>
      <c r="X885" s="76">
        <v>40</v>
      </c>
      <c r="Y885" s="82">
        <v>0</v>
      </c>
      <c r="Z885" s="82">
        <v>0</v>
      </c>
      <c r="AA885" s="82">
        <v>0</v>
      </c>
      <c r="AB885" s="54">
        <f>VLOOKUP(F885,[9]毕教同事分值收集!B:R,17,0)</f>
        <v>100</v>
      </c>
      <c r="AC885" s="54">
        <f>VLOOKUP(F885,[9]毕教同事分值收集!B:T,19,0)</f>
        <v>150</v>
      </c>
      <c r="AD885" s="54">
        <f>VLOOKUP(F885,[9]毕教同事分值收集!B:V,21,0)</f>
        <v>100</v>
      </c>
      <c r="AE885" s="54">
        <f>VLOOKUP(F885,[9]毕教同事分值收集!B:Q,16,0)</f>
        <v>0</v>
      </c>
      <c r="AF885" s="54">
        <f>VLOOKUP(F885,[9]毕教同事分值收集!B:P,15,0)</f>
        <v>0</v>
      </c>
      <c r="AG885" s="54">
        <f>VLOOKUP(F885,[6]毕教同事分值收集!$B:$M,12,0)</f>
        <v>0</v>
      </c>
      <c r="AH885" s="54">
        <v>0</v>
      </c>
      <c r="AI885" s="54">
        <v>0</v>
      </c>
      <c r="AJ885" s="54">
        <v>0</v>
      </c>
      <c r="AK885" s="54">
        <v>0</v>
      </c>
      <c r="AL885" s="54">
        <v>0</v>
      </c>
      <c r="AM885" s="58">
        <f t="shared" si="87"/>
        <v>720</v>
      </c>
      <c r="AN885" s="54" t="str">
        <f>VLOOKUP(H885,'[2]最终 公布版'!$F:$AL,33,0)</f>
        <v>外科</v>
      </c>
      <c r="AO885" s="59">
        <f>SUMPRODUCT(($AN$4:$AN$1113=AN885)*($AM$4:$AM$1113&gt;AM885))+1</f>
        <v>68</v>
      </c>
      <c r="AP885" s="11">
        <f>COUNTIF(AN:AN,AN885)</f>
        <v>181</v>
      </c>
      <c r="AQ885" s="60">
        <f t="shared" si="83"/>
        <v>0.375690607734807</v>
      </c>
      <c r="AR885" s="11">
        <f t="shared" si="84"/>
        <v>1.25</v>
      </c>
      <c r="AS885" s="61">
        <v>1200</v>
      </c>
      <c r="AT885" s="62">
        <f>VLOOKUP(F885,[9]毕教同事分值收集!B:Y,24,0)</f>
        <v>21</v>
      </c>
      <c r="AU885" s="63">
        <f t="shared" si="85"/>
        <v>1500</v>
      </c>
      <c r="AV885" s="63">
        <f t="shared" si="82"/>
        <v>1500</v>
      </c>
      <c r="AW885" s="63">
        <v>0</v>
      </c>
      <c r="AX885" s="63">
        <f t="shared" si="86"/>
        <v>1500</v>
      </c>
      <c r="AY885" s="65">
        <v>21</v>
      </c>
    </row>
    <row r="886" spans="1:51">
      <c r="A886" s="4"/>
      <c r="B886" s="4"/>
      <c r="C886" s="5" t="s">
        <v>192</v>
      </c>
      <c r="D886" s="6">
        <v>886</v>
      </c>
      <c r="E886" s="10" t="s">
        <v>1072</v>
      </c>
      <c r="F886" s="8">
        <f>VLOOKUP(E886,[1]需科室上报名单!$A:$B,2,0)</f>
        <v>120039</v>
      </c>
      <c r="G886" s="6" t="s">
        <v>104</v>
      </c>
      <c r="H886" s="8" t="str">
        <f>VLOOKUP(F886,[3]需科室上报名单!$B:$D,3,0)</f>
        <v>外科</v>
      </c>
      <c r="I886" s="8" t="str">
        <f>VLOOKUP(F886,[3]需科室上报名单!$B:$F,5,0)</f>
        <v>2020年</v>
      </c>
      <c r="J886" s="70"/>
      <c r="K886" s="71" t="s">
        <v>106</v>
      </c>
      <c r="L886" s="36">
        <v>0</v>
      </c>
      <c r="M886" s="36">
        <v>0</v>
      </c>
      <c r="N886" s="36">
        <v>0</v>
      </c>
      <c r="O886" s="36">
        <v>160</v>
      </c>
      <c r="P886" s="36">
        <v>0</v>
      </c>
      <c r="Q886" s="36">
        <v>3</v>
      </c>
      <c r="R886" s="36">
        <v>0</v>
      </c>
      <c r="S886" s="36">
        <v>0</v>
      </c>
      <c r="T886" s="36">
        <v>0</v>
      </c>
      <c r="U886" s="36">
        <v>60</v>
      </c>
      <c r="V886" s="44">
        <f>VLOOKUP(F886,[9]毕教同事分值收集!B:X,23,0)</f>
        <v>100</v>
      </c>
      <c r="W886" s="76">
        <v>10</v>
      </c>
      <c r="X886" s="76">
        <v>40</v>
      </c>
      <c r="Y886" s="82">
        <v>0</v>
      </c>
      <c r="Z886" s="82">
        <v>0</v>
      </c>
      <c r="AA886" s="82">
        <v>0</v>
      </c>
      <c r="AB886" s="54">
        <f>VLOOKUP(F886,[9]毕教同事分值收集!B:R,17,0)</f>
        <v>100</v>
      </c>
      <c r="AC886" s="54">
        <f>VLOOKUP(F886,[9]毕教同事分值收集!B:T,19,0)</f>
        <v>150</v>
      </c>
      <c r="AD886" s="54">
        <f>VLOOKUP(F886,[9]毕教同事分值收集!B:V,21,0)</f>
        <v>100</v>
      </c>
      <c r="AE886" s="54">
        <f>VLOOKUP(F886,[9]毕教同事分值收集!B:Q,16,0)</f>
        <v>0</v>
      </c>
      <c r="AF886" s="54">
        <f>VLOOKUP(F886,[9]毕教同事分值收集!B:P,15,0)</f>
        <v>0</v>
      </c>
      <c r="AG886" s="54">
        <f>VLOOKUP(F886,[6]毕教同事分值收集!$B:$M,12,0)</f>
        <v>0</v>
      </c>
      <c r="AH886" s="54">
        <v>0</v>
      </c>
      <c r="AI886" s="54">
        <v>0</v>
      </c>
      <c r="AJ886" s="54">
        <v>0</v>
      </c>
      <c r="AK886" s="54">
        <v>0</v>
      </c>
      <c r="AL886" s="54">
        <v>0</v>
      </c>
      <c r="AM886" s="58">
        <f t="shared" si="87"/>
        <v>720</v>
      </c>
      <c r="AN886" s="54" t="str">
        <f>VLOOKUP(H886,'[2]最终 公布版'!$F:$AL,33,0)</f>
        <v>外科</v>
      </c>
      <c r="AO886" s="59">
        <f>SUMPRODUCT(($AN$4:$AN$1113=AN886)*($AM$4:$AM$1113&gt;AM886))+1</f>
        <v>68</v>
      </c>
      <c r="AP886" s="11">
        <f>COUNTIF(AN:AN,AN886)</f>
        <v>181</v>
      </c>
      <c r="AQ886" s="60">
        <f t="shared" si="83"/>
        <v>0.375690607734807</v>
      </c>
      <c r="AR886" s="11">
        <f t="shared" si="84"/>
        <v>1.25</v>
      </c>
      <c r="AS886" s="61">
        <v>1200</v>
      </c>
      <c r="AT886" s="62">
        <f>VLOOKUP(F886,[9]毕教同事分值收集!B:Y,24,0)</f>
        <v>21</v>
      </c>
      <c r="AU886" s="63">
        <f t="shared" si="85"/>
        <v>1500</v>
      </c>
      <c r="AV886" s="63">
        <f t="shared" si="82"/>
        <v>1500</v>
      </c>
      <c r="AW886" s="63">
        <v>0</v>
      </c>
      <c r="AX886" s="63">
        <f t="shared" si="86"/>
        <v>1500</v>
      </c>
      <c r="AY886" s="65">
        <v>21</v>
      </c>
    </row>
    <row r="887" spans="1:51">
      <c r="A887" s="4"/>
      <c r="B887" s="4"/>
      <c r="C887" s="5" t="s">
        <v>197</v>
      </c>
      <c r="D887" s="6">
        <v>879</v>
      </c>
      <c r="E887" s="15" t="s">
        <v>1073</v>
      </c>
      <c r="F887" s="8" t="str">
        <f>VLOOKUP(E887,[1]需科室上报名单!$A:$B,2,0)</f>
        <v>7AK003</v>
      </c>
      <c r="G887" s="6" t="str">
        <f>VLOOKUP(F887,[3]需科室上报名单!$B:$I,8,0)</f>
        <v>规培研究生</v>
      </c>
      <c r="H887" s="8" t="str">
        <f>VLOOKUP(F887,[3]需科室上报名单!$B:$D,3,0)</f>
        <v>外科</v>
      </c>
      <c r="I887" s="8" t="str">
        <f>VLOOKUP(F887,[3]需科室上报名单!$B:$F,5,0)</f>
        <v>2020年</v>
      </c>
      <c r="J887" s="29"/>
      <c r="K887" s="6" t="s">
        <v>106</v>
      </c>
      <c r="L887" s="6">
        <v>0</v>
      </c>
      <c r="M887" s="6">
        <v>0</v>
      </c>
      <c r="N887" s="36">
        <v>0</v>
      </c>
      <c r="O887" s="6">
        <v>160</v>
      </c>
      <c r="P887" s="30">
        <v>0</v>
      </c>
      <c r="Q887" s="30">
        <v>3</v>
      </c>
      <c r="R887" s="36">
        <v>0</v>
      </c>
      <c r="S887" s="30">
        <v>0</v>
      </c>
      <c r="T887" s="30">
        <v>0</v>
      </c>
      <c r="U887" s="43">
        <v>60</v>
      </c>
      <c r="V887" s="44">
        <f>VLOOKUP(F887,[9]毕教同事分值收集!B:X,23,0)</f>
        <v>100</v>
      </c>
      <c r="W887" s="44">
        <v>10</v>
      </c>
      <c r="X887" s="44">
        <v>40</v>
      </c>
      <c r="Y887" s="44">
        <v>30</v>
      </c>
      <c r="Z887" s="44">
        <v>0</v>
      </c>
      <c r="AA887" s="53">
        <v>0</v>
      </c>
      <c r="AB887" s="54">
        <f>VLOOKUP(F887,[9]毕教同事分值收集!B:R,17,0)</f>
        <v>100</v>
      </c>
      <c r="AC887" s="54">
        <f>VLOOKUP(F887,[9]毕教同事分值收集!B:T,19,0)</f>
        <v>150</v>
      </c>
      <c r="AD887" s="54">
        <f>VLOOKUP(F887,[9]毕教同事分值收集!B:V,21,0)</f>
        <v>100</v>
      </c>
      <c r="AE887" s="54">
        <f>VLOOKUP(F887,[9]毕教同事分值收集!B:Q,16,0)</f>
        <v>0</v>
      </c>
      <c r="AF887" s="54">
        <f>VLOOKUP(F887,[9]毕教同事分值收集!B:P,15,0)</f>
        <v>0</v>
      </c>
      <c r="AG887" s="54">
        <f>VLOOKUP(F887,[6]毕教同事分值收集!$B:$M,12,0)</f>
        <v>-40</v>
      </c>
      <c r="AH887" s="54">
        <v>0</v>
      </c>
      <c r="AI887" s="54">
        <v>0</v>
      </c>
      <c r="AJ887" s="54">
        <v>0</v>
      </c>
      <c r="AK887" s="54">
        <v>0</v>
      </c>
      <c r="AL887" s="54">
        <v>0</v>
      </c>
      <c r="AM887" s="58">
        <f t="shared" si="87"/>
        <v>710</v>
      </c>
      <c r="AN887" s="54" t="str">
        <f>VLOOKUP(H887,'[2]最终 公布版'!$F:$AL,33,0)</f>
        <v>外科</v>
      </c>
      <c r="AO887" s="59">
        <f>SUMPRODUCT(($AN$4:$AN$1113=AN887)*($AM$4:$AM$1113&gt;AM887))+1</f>
        <v>70</v>
      </c>
      <c r="AP887" s="11">
        <f>COUNTIF(AN:AN,AN887)</f>
        <v>181</v>
      </c>
      <c r="AQ887" s="60">
        <f t="shared" si="83"/>
        <v>0.386740331491713</v>
      </c>
      <c r="AR887" s="11">
        <f t="shared" si="84"/>
        <v>1.25</v>
      </c>
      <c r="AS887" s="61">
        <v>1200</v>
      </c>
      <c r="AT887" s="62">
        <f>VLOOKUP(F887,[9]毕教同事分值收集!B:Y,24,0)</f>
        <v>21</v>
      </c>
      <c r="AU887" s="63">
        <f t="shared" si="85"/>
        <v>1500</v>
      </c>
      <c r="AV887" s="63">
        <f t="shared" si="82"/>
        <v>1500</v>
      </c>
      <c r="AW887" s="63">
        <v>0</v>
      </c>
      <c r="AX887" s="63">
        <f t="shared" si="86"/>
        <v>1500</v>
      </c>
      <c r="AY887" s="65">
        <v>21</v>
      </c>
    </row>
    <row r="888" spans="1:51">
      <c r="A888" s="4"/>
      <c r="B888" s="4"/>
      <c r="C888" s="5" t="s">
        <v>1006</v>
      </c>
      <c r="D888" s="6">
        <v>888</v>
      </c>
      <c r="E888" s="86" t="s">
        <v>1074</v>
      </c>
      <c r="F888" s="8" t="str">
        <f>VLOOKUP(E888,[1]需科室上报名单!$A:$B,2,0)</f>
        <v>7AM324</v>
      </c>
      <c r="G888" s="6" t="str">
        <f>VLOOKUP(F888,[3]需科室上报名单!$B:$I,8,0)</f>
        <v>规培研究生</v>
      </c>
      <c r="H888" s="8" t="str">
        <f>VLOOKUP(F888,[3]需科室上报名单!$B:$D,3,0)</f>
        <v>外科</v>
      </c>
      <c r="I888" s="8" t="str">
        <f>VLOOKUP(F888,[3]需科室上报名单!$B:$F,5,0)</f>
        <v>2021年</v>
      </c>
      <c r="J888" s="148"/>
      <c r="K888" s="93" t="s">
        <v>106</v>
      </c>
      <c r="L888" s="147">
        <v>0</v>
      </c>
      <c r="M888" s="147">
        <v>0</v>
      </c>
      <c r="N888" s="36">
        <v>0</v>
      </c>
      <c r="O888" s="147">
        <v>120</v>
      </c>
      <c r="P888" s="95">
        <v>0</v>
      </c>
      <c r="Q888" s="95">
        <v>6</v>
      </c>
      <c r="R888" s="95">
        <v>1</v>
      </c>
      <c r="S888" s="95">
        <v>0</v>
      </c>
      <c r="T888" s="95">
        <v>0</v>
      </c>
      <c r="U888" s="97">
        <v>140</v>
      </c>
      <c r="V888" s="44">
        <f>VLOOKUP(F888,[9]毕教同事分值收集!B:X,23,0)</f>
        <v>100</v>
      </c>
      <c r="W888" s="98">
        <v>0</v>
      </c>
      <c r="X888" s="98">
        <v>0</v>
      </c>
      <c r="Y888" s="98">
        <v>0</v>
      </c>
      <c r="Z888" s="98">
        <v>0</v>
      </c>
      <c r="AA888" s="53">
        <v>0</v>
      </c>
      <c r="AB888" s="54">
        <f>VLOOKUP(F888,[9]毕教同事分值收集!B:R,17,0)</f>
        <v>100</v>
      </c>
      <c r="AC888" s="54">
        <f>VLOOKUP(F888,[9]毕教同事分值收集!B:T,19,0)</f>
        <v>150</v>
      </c>
      <c r="AD888" s="54">
        <f>VLOOKUP(F888,[9]毕教同事分值收集!B:V,21,0)</f>
        <v>100</v>
      </c>
      <c r="AE888" s="54">
        <f>VLOOKUP(F888,[9]毕教同事分值收集!B:Q,16,0)</f>
        <v>0</v>
      </c>
      <c r="AF888" s="54">
        <f>VLOOKUP(F888,[9]毕教同事分值收集!B:P,15,0)</f>
        <v>0</v>
      </c>
      <c r="AG888" s="54">
        <f>VLOOKUP(F888,[6]毕教同事分值收集!$B:$M,12,0)</f>
        <v>0</v>
      </c>
      <c r="AH888" s="54">
        <v>0</v>
      </c>
      <c r="AI888" s="54">
        <v>0</v>
      </c>
      <c r="AJ888" s="54">
        <v>0</v>
      </c>
      <c r="AK888" s="54">
        <v>0</v>
      </c>
      <c r="AL888" s="54">
        <v>0</v>
      </c>
      <c r="AM888" s="58">
        <f t="shared" si="87"/>
        <v>710</v>
      </c>
      <c r="AN888" s="54" t="str">
        <f>VLOOKUP(H888,'[2]最终 公布版'!$F:$AL,33,0)</f>
        <v>外科</v>
      </c>
      <c r="AO888" s="59">
        <f>SUMPRODUCT(($AN$4:$AN$1113=AN888)*($AM$4:$AM$1113&gt;AM888))+1</f>
        <v>70</v>
      </c>
      <c r="AP888" s="11">
        <f>COUNTIF(AN:AN,AN888)</f>
        <v>181</v>
      </c>
      <c r="AQ888" s="60">
        <f t="shared" si="83"/>
        <v>0.386740331491713</v>
      </c>
      <c r="AR888" s="11">
        <f t="shared" si="84"/>
        <v>1.25</v>
      </c>
      <c r="AS888" s="61">
        <v>1200</v>
      </c>
      <c r="AT888" s="62">
        <f>VLOOKUP(F888,[9]毕教同事分值收集!B:Y,24,0)</f>
        <v>21</v>
      </c>
      <c r="AU888" s="63">
        <f t="shared" si="85"/>
        <v>1500</v>
      </c>
      <c r="AV888" s="63">
        <f t="shared" ref="AV888:AV951" si="88">ROUND(AU888,0)</f>
        <v>1500</v>
      </c>
      <c r="AW888" s="63">
        <v>0</v>
      </c>
      <c r="AX888" s="63">
        <f t="shared" si="86"/>
        <v>1500</v>
      </c>
      <c r="AY888" s="65">
        <v>21</v>
      </c>
    </row>
    <row r="889" spans="1:51">
      <c r="A889" s="4"/>
      <c r="B889" s="4"/>
      <c r="C889" s="5" t="s">
        <v>836</v>
      </c>
      <c r="D889" s="6">
        <v>893</v>
      </c>
      <c r="E889" s="15" t="s">
        <v>1075</v>
      </c>
      <c r="F889" s="8" t="str">
        <f>VLOOKUP(E889,[1]需科室上报名单!$A:$B,2,0)</f>
        <v>7AK307</v>
      </c>
      <c r="G889" s="6" t="str">
        <f>VLOOKUP(F889,[3]需科室上报名单!$B:$I,8,0)</f>
        <v>规培研究生</v>
      </c>
      <c r="H889" s="8" t="s">
        <v>997</v>
      </c>
      <c r="I889" s="8" t="str">
        <f>VLOOKUP(F889,[3]需科室上报名单!$B:$F,5,0)</f>
        <v>2020年</v>
      </c>
      <c r="J889" s="31"/>
      <c r="K889" s="6" t="s">
        <v>106</v>
      </c>
      <c r="L889" s="6">
        <v>0</v>
      </c>
      <c r="M889" s="6">
        <v>0</v>
      </c>
      <c r="N889" s="6">
        <v>0</v>
      </c>
      <c r="O889" s="6">
        <v>160</v>
      </c>
      <c r="P889" s="6">
        <v>0</v>
      </c>
      <c r="Q889" s="6">
        <v>0</v>
      </c>
      <c r="R889" s="6">
        <v>0</v>
      </c>
      <c r="S889" s="6">
        <v>0</v>
      </c>
      <c r="T889" s="6">
        <v>0</v>
      </c>
      <c r="U889" s="43">
        <v>0</v>
      </c>
      <c r="V889" s="44">
        <f>VLOOKUP(F889,[9]毕教同事分值收集!B:X,23,0)</f>
        <v>100</v>
      </c>
      <c r="W889" s="44">
        <v>10</v>
      </c>
      <c r="X889" s="44">
        <v>40</v>
      </c>
      <c r="Y889" s="44">
        <v>0</v>
      </c>
      <c r="Z889" s="44">
        <v>30</v>
      </c>
      <c r="AA889" s="53">
        <v>0</v>
      </c>
      <c r="AB889" s="54">
        <f>VLOOKUP(F889,[9]毕教同事分值收集!B:R,17,0)</f>
        <v>100</v>
      </c>
      <c r="AC889" s="54">
        <f>VLOOKUP(F889,[9]毕教同事分值收集!B:T,19,0)</f>
        <v>150</v>
      </c>
      <c r="AD889" s="54">
        <f>VLOOKUP(F889,[9]毕教同事分值收集!B:V,21,0)</f>
        <v>100</v>
      </c>
      <c r="AE889" s="54">
        <f>VLOOKUP(F889,[9]毕教同事分值收集!B:Q,16,0)</f>
        <v>0</v>
      </c>
      <c r="AF889" s="54">
        <f>VLOOKUP(F889,[9]毕教同事分值收集!B:P,15,0)</f>
        <v>0</v>
      </c>
      <c r="AG889" s="54">
        <f>VLOOKUP(F889,[6]毕教同事分值收集!$B:$M,12,0)</f>
        <v>0</v>
      </c>
      <c r="AH889" s="54">
        <v>0</v>
      </c>
      <c r="AI889" s="54">
        <v>0</v>
      </c>
      <c r="AJ889" s="54">
        <v>0</v>
      </c>
      <c r="AK889" s="54">
        <v>0</v>
      </c>
      <c r="AL889" s="54">
        <v>0</v>
      </c>
      <c r="AM889" s="58">
        <f t="shared" si="87"/>
        <v>690</v>
      </c>
      <c r="AN889" s="54" t="str">
        <f>VLOOKUP(H889,'[2]最终 公布版'!$F:$AL,33,0)</f>
        <v>外科</v>
      </c>
      <c r="AO889" s="59">
        <f>SUMPRODUCT(($AN$4:$AN$1113=AN889)*($AM$4:$AM$1113&gt;AM889))+1</f>
        <v>72</v>
      </c>
      <c r="AP889" s="11">
        <f>COUNTIF(AN:AN,AN889)</f>
        <v>181</v>
      </c>
      <c r="AQ889" s="60">
        <f t="shared" si="83"/>
        <v>0.397790055248619</v>
      </c>
      <c r="AR889" s="11">
        <f t="shared" si="84"/>
        <v>1.25</v>
      </c>
      <c r="AS889" s="61">
        <v>1200</v>
      </c>
      <c r="AT889" s="62">
        <f>VLOOKUP(F889,[9]毕教同事分值收集!B:Y,24,0)</f>
        <v>21</v>
      </c>
      <c r="AU889" s="63">
        <f t="shared" si="85"/>
        <v>1500</v>
      </c>
      <c r="AV889" s="63">
        <f t="shared" si="88"/>
        <v>1500</v>
      </c>
      <c r="AW889" s="63">
        <v>0</v>
      </c>
      <c r="AX889" s="63">
        <f t="shared" si="86"/>
        <v>1500</v>
      </c>
      <c r="AY889" s="65">
        <v>21</v>
      </c>
    </row>
    <row r="890" spans="1:51">
      <c r="A890" s="4"/>
      <c r="B890" s="4"/>
      <c r="C890" s="5" t="s">
        <v>277</v>
      </c>
      <c r="D890" s="6">
        <v>880</v>
      </c>
      <c r="E890" s="6" t="s">
        <v>1076</v>
      </c>
      <c r="F890" s="8" t="str">
        <f>VLOOKUP(E890,[1]需科室上报名单!$A:$B,2,0)</f>
        <v>7AO382</v>
      </c>
      <c r="G890" s="6" t="str">
        <f>VLOOKUP(F890,[3]需科室上报名单!$B:$I,8,0)</f>
        <v>规培研究生</v>
      </c>
      <c r="H890" s="8" t="str">
        <f>VLOOKUP(F890,[3]需科室上报名单!$B:$D,3,0)</f>
        <v>外科</v>
      </c>
      <c r="I890" s="8" t="str">
        <f>VLOOKUP(F890,[3]需科室上报名单!$B:$F,5,0)</f>
        <v>2022年</v>
      </c>
      <c r="J890" s="31"/>
      <c r="K890" s="6" t="s">
        <v>106</v>
      </c>
      <c r="L890" s="6">
        <v>0</v>
      </c>
      <c r="M890" s="6">
        <v>0</v>
      </c>
      <c r="N890" s="6">
        <v>0</v>
      </c>
      <c r="O890" s="6">
        <v>160</v>
      </c>
      <c r="P890" s="30">
        <v>0</v>
      </c>
      <c r="Q890" s="30">
        <v>2</v>
      </c>
      <c r="R890" s="30">
        <v>4</v>
      </c>
      <c r="S890" s="30">
        <v>0</v>
      </c>
      <c r="T890" s="30">
        <v>0</v>
      </c>
      <c r="U890" s="43">
        <v>120</v>
      </c>
      <c r="V890" s="44">
        <f>VLOOKUP(F890,[9]毕教同事分值收集!B:X,23,0)</f>
        <v>100</v>
      </c>
      <c r="W890" s="44">
        <v>10</v>
      </c>
      <c r="X890" s="44">
        <v>20</v>
      </c>
      <c r="Y890" s="44">
        <v>30</v>
      </c>
      <c r="Z890" s="44">
        <v>30</v>
      </c>
      <c r="AA890" s="53">
        <v>20</v>
      </c>
      <c r="AB890" s="54">
        <f>VLOOKUP(F890,[9]毕教同事分值收集!B:R,17,0)</f>
        <v>100</v>
      </c>
      <c r="AC890" s="54">
        <f>VLOOKUP(F890,[9]毕教同事分值收集!B:T,19,0)</f>
        <v>150</v>
      </c>
      <c r="AD890" s="54">
        <f>VLOOKUP(F890,[9]毕教同事分值收集!B:V,21,0)</f>
        <v>0</v>
      </c>
      <c r="AE890" s="54">
        <f>VLOOKUP(F890,[9]毕教同事分值收集!B:Q,16,0)</f>
        <v>0</v>
      </c>
      <c r="AF890" s="54">
        <f>VLOOKUP(F890,[9]毕教同事分值收集!B:P,15,0)</f>
        <v>0</v>
      </c>
      <c r="AG890" s="54">
        <f>VLOOKUP(F890,[6]毕教同事分值收集!$B:$M,12,0)</f>
        <v>-60</v>
      </c>
      <c r="AH890" s="54">
        <v>0</v>
      </c>
      <c r="AI890" s="54">
        <v>0</v>
      </c>
      <c r="AJ890" s="54">
        <v>0</v>
      </c>
      <c r="AK890" s="54">
        <v>0</v>
      </c>
      <c r="AL890" s="54">
        <v>0</v>
      </c>
      <c r="AM890" s="58">
        <f t="shared" si="87"/>
        <v>680</v>
      </c>
      <c r="AN890" s="54" t="str">
        <f>VLOOKUP(H890,'[2]最终 公布版'!$F:$AL,33,0)</f>
        <v>外科</v>
      </c>
      <c r="AO890" s="59">
        <f>SUMPRODUCT(($AN$4:$AN$1113=AN890)*($AM$4:$AM$1113&gt;AM890))+1</f>
        <v>73</v>
      </c>
      <c r="AP890" s="11">
        <f>COUNTIF(AN:AN,AN890)</f>
        <v>181</v>
      </c>
      <c r="AQ890" s="60">
        <f t="shared" si="83"/>
        <v>0.403314917127072</v>
      </c>
      <c r="AR890" s="11">
        <f t="shared" si="84"/>
        <v>1</v>
      </c>
      <c r="AS890" s="61">
        <v>1200</v>
      </c>
      <c r="AT890" s="62">
        <f>VLOOKUP(F890,[9]毕教同事分值收集!B:Y,24,0)</f>
        <v>21</v>
      </c>
      <c r="AU890" s="63">
        <f t="shared" si="85"/>
        <v>1200</v>
      </c>
      <c r="AV890" s="63">
        <f t="shared" si="88"/>
        <v>1200</v>
      </c>
      <c r="AW890" s="63">
        <v>0</v>
      </c>
      <c r="AX890" s="63">
        <f t="shared" si="86"/>
        <v>1200</v>
      </c>
      <c r="AY890" s="65">
        <v>21</v>
      </c>
    </row>
    <row r="891" spans="1:51">
      <c r="A891" s="4"/>
      <c r="B891" s="4"/>
      <c r="C891" s="5" t="s">
        <v>836</v>
      </c>
      <c r="D891" s="6">
        <v>882</v>
      </c>
      <c r="E891" s="19" t="s">
        <v>1077</v>
      </c>
      <c r="F891" s="8" t="str">
        <f>VLOOKUP(E891,[1]需科室上报名单!$A:$B,2,0)</f>
        <v>7AM262</v>
      </c>
      <c r="G891" s="6" t="str">
        <f>VLOOKUP(F891,[3]需科室上报名单!$B:$I,8,0)</f>
        <v>规培研究生</v>
      </c>
      <c r="H891" s="8" t="s">
        <v>997</v>
      </c>
      <c r="I891" s="8" t="str">
        <f>VLOOKUP(F891,[3]需科室上报名单!$B:$F,5,0)</f>
        <v>2021年</v>
      </c>
      <c r="J891" s="31"/>
      <c r="K891" s="6" t="s">
        <v>106</v>
      </c>
      <c r="L891" s="6">
        <v>0</v>
      </c>
      <c r="M891" s="6">
        <v>0</v>
      </c>
      <c r="N891" s="6">
        <v>0</v>
      </c>
      <c r="O891" s="6">
        <v>160</v>
      </c>
      <c r="P891" s="6">
        <v>0</v>
      </c>
      <c r="Q891" s="6">
        <v>3</v>
      </c>
      <c r="R891" s="6">
        <v>0</v>
      </c>
      <c r="S891" s="6">
        <v>1</v>
      </c>
      <c r="T891" s="6">
        <v>0</v>
      </c>
      <c r="U891" s="43">
        <v>85</v>
      </c>
      <c r="V891" s="44">
        <f>VLOOKUP(F891,[9]毕教同事分值收集!B:X,23,0)</f>
        <v>100</v>
      </c>
      <c r="W891" s="44">
        <v>10</v>
      </c>
      <c r="X891" s="44">
        <v>0</v>
      </c>
      <c r="Y891" s="44">
        <v>30</v>
      </c>
      <c r="Z891" s="44">
        <v>0</v>
      </c>
      <c r="AA891" s="53">
        <v>0</v>
      </c>
      <c r="AB891" s="54">
        <f>VLOOKUP(F891,[9]毕教同事分值收集!B:R,17,0)</f>
        <v>100</v>
      </c>
      <c r="AC891" s="54">
        <f>VLOOKUP(F891,[9]毕教同事分值收集!B:T,19,0)</f>
        <v>150</v>
      </c>
      <c r="AD891" s="54">
        <f>VLOOKUP(F891,[9]毕教同事分值收集!B:V,21,0)</f>
        <v>100</v>
      </c>
      <c r="AE891" s="54">
        <f>VLOOKUP(F891,[9]毕教同事分值收集!B:Q,16,0)</f>
        <v>0</v>
      </c>
      <c r="AF891" s="54">
        <f>VLOOKUP(F891,[9]毕教同事分值收集!B:P,15,0)</f>
        <v>0</v>
      </c>
      <c r="AG891" s="54">
        <f>VLOOKUP(F891,[6]毕教同事分值收集!$B:$M,12,0)</f>
        <v>-60</v>
      </c>
      <c r="AH891" s="54">
        <v>0</v>
      </c>
      <c r="AI891" s="54">
        <v>0</v>
      </c>
      <c r="AJ891" s="54">
        <v>0</v>
      </c>
      <c r="AK891" s="54">
        <v>0</v>
      </c>
      <c r="AL891" s="54">
        <v>0</v>
      </c>
      <c r="AM891" s="58">
        <f t="shared" si="87"/>
        <v>675</v>
      </c>
      <c r="AN891" s="54" t="str">
        <f>VLOOKUP(H891,'[2]最终 公布版'!$F:$AL,33,0)</f>
        <v>外科</v>
      </c>
      <c r="AO891" s="59">
        <f>SUMPRODUCT(($AN$4:$AN$1113=AN891)*($AM$4:$AM$1113&gt;AM891))+1</f>
        <v>74</v>
      </c>
      <c r="AP891" s="11">
        <f>COUNTIF(AN:AN,AN891)</f>
        <v>181</v>
      </c>
      <c r="AQ891" s="60">
        <f t="shared" si="83"/>
        <v>0.408839779005525</v>
      </c>
      <c r="AR891" s="11">
        <f t="shared" si="84"/>
        <v>1</v>
      </c>
      <c r="AS891" s="61">
        <v>1200</v>
      </c>
      <c r="AT891" s="62">
        <f>VLOOKUP(F891,[9]毕教同事分值收集!B:Y,24,0)</f>
        <v>21</v>
      </c>
      <c r="AU891" s="63">
        <f t="shared" si="85"/>
        <v>1200</v>
      </c>
      <c r="AV891" s="63">
        <f t="shared" si="88"/>
        <v>1200</v>
      </c>
      <c r="AW891" s="63">
        <v>0</v>
      </c>
      <c r="AX891" s="63">
        <f t="shared" si="86"/>
        <v>1200</v>
      </c>
      <c r="AY891" s="65">
        <v>21</v>
      </c>
    </row>
    <row r="892" spans="1:51">
      <c r="A892" s="4"/>
      <c r="B892" s="4"/>
      <c r="C892" s="5" t="s">
        <v>836</v>
      </c>
      <c r="D892" s="6">
        <v>894</v>
      </c>
      <c r="E892" s="15" t="s">
        <v>1078</v>
      </c>
      <c r="F892" s="8" t="str">
        <f>VLOOKUP(E892,[1]需科室上报名单!$A:$B,2,0)</f>
        <v>7AK309</v>
      </c>
      <c r="G892" s="6" t="str">
        <f>VLOOKUP(F892,[3]需科室上报名单!$B:$I,8,0)</f>
        <v>规培研究生</v>
      </c>
      <c r="H892" s="8" t="s">
        <v>997</v>
      </c>
      <c r="I892" s="8" t="str">
        <f>VLOOKUP(F892,[3]需科室上报名单!$B:$F,5,0)</f>
        <v>2020年</v>
      </c>
      <c r="J892" s="31"/>
      <c r="K892" s="6" t="s">
        <v>106</v>
      </c>
      <c r="L892" s="6">
        <v>0</v>
      </c>
      <c r="M892" s="6">
        <v>0</v>
      </c>
      <c r="N892" s="6">
        <v>0</v>
      </c>
      <c r="O892" s="6">
        <v>160</v>
      </c>
      <c r="P892" s="6">
        <v>0</v>
      </c>
      <c r="Q892" s="6">
        <v>1</v>
      </c>
      <c r="R892" s="6">
        <v>0</v>
      </c>
      <c r="S892" s="6">
        <v>0</v>
      </c>
      <c r="T892" s="6">
        <v>0</v>
      </c>
      <c r="U892" s="43">
        <v>20</v>
      </c>
      <c r="V892" s="44">
        <f>VLOOKUP(F892,[9]毕教同事分值收集!B:X,23,0)</f>
        <v>100</v>
      </c>
      <c r="W892" s="44">
        <v>10</v>
      </c>
      <c r="X892" s="44">
        <v>20</v>
      </c>
      <c r="Y892" s="44">
        <v>0</v>
      </c>
      <c r="Z892" s="44">
        <v>30</v>
      </c>
      <c r="AA892" s="53">
        <v>0</v>
      </c>
      <c r="AB892" s="54">
        <f>VLOOKUP(F892,[9]毕教同事分值收集!B:R,17,0)</f>
        <v>100</v>
      </c>
      <c r="AC892" s="54">
        <f>VLOOKUP(F892,[9]毕教同事分值收集!B:T,19,0)</f>
        <v>150</v>
      </c>
      <c r="AD892" s="54">
        <f>VLOOKUP(F892,[9]毕教同事分值收集!B:V,21,0)</f>
        <v>100</v>
      </c>
      <c r="AE892" s="54">
        <f>VLOOKUP(F892,[9]毕教同事分值收集!B:Q,16,0)</f>
        <v>0</v>
      </c>
      <c r="AF892" s="54">
        <f>VLOOKUP(F892,[9]毕教同事分值收集!B:P,15,0)</f>
        <v>0</v>
      </c>
      <c r="AG892" s="54">
        <f>VLOOKUP(F892,[6]毕教同事分值收集!$B:$M,12,0)</f>
        <v>-20</v>
      </c>
      <c r="AH892" s="54">
        <v>0</v>
      </c>
      <c r="AI892" s="54">
        <v>0</v>
      </c>
      <c r="AJ892" s="54">
        <v>0</v>
      </c>
      <c r="AK892" s="54">
        <v>0</v>
      </c>
      <c r="AL892" s="54">
        <v>0</v>
      </c>
      <c r="AM892" s="58">
        <f t="shared" si="87"/>
        <v>670</v>
      </c>
      <c r="AN892" s="54" t="str">
        <f>VLOOKUP(H892,'[2]最终 公布版'!$F:$AL,33,0)</f>
        <v>外科</v>
      </c>
      <c r="AO892" s="59">
        <f>SUMPRODUCT(($AN$4:$AN$1113=AN892)*($AM$4:$AM$1113&gt;AM892))+1</f>
        <v>75</v>
      </c>
      <c r="AP892" s="11">
        <f>COUNTIF(AN:AN,AN892)</f>
        <v>181</v>
      </c>
      <c r="AQ892" s="60">
        <f t="shared" si="83"/>
        <v>0.414364640883978</v>
      </c>
      <c r="AR892" s="11">
        <f t="shared" si="84"/>
        <v>1</v>
      </c>
      <c r="AS892" s="61">
        <v>1200</v>
      </c>
      <c r="AT892" s="62">
        <f>VLOOKUP(F892,[9]毕教同事分值收集!B:Y,24,0)</f>
        <v>21</v>
      </c>
      <c r="AU892" s="63">
        <f t="shared" si="85"/>
        <v>1200</v>
      </c>
      <c r="AV892" s="63">
        <f t="shared" si="88"/>
        <v>1200</v>
      </c>
      <c r="AW892" s="63">
        <v>0</v>
      </c>
      <c r="AX892" s="63">
        <f t="shared" si="86"/>
        <v>1200</v>
      </c>
      <c r="AY892" s="65">
        <v>21</v>
      </c>
    </row>
    <row r="893" spans="1:51">
      <c r="A893" s="4"/>
      <c r="B893" s="4"/>
      <c r="C893" s="5" t="s">
        <v>271</v>
      </c>
      <c r="D893" s="6">
        <v>883</v>
      </c>
      <c r="E893" s="8" t="s">
        <v>1079</v>
      </c>
      <c r="F893" s="8" t="str">
        <f>VLOOKUP(E893,[1]需科室上报名单!$A:$B,2,0)</f>
        <v>729L89</v>
      </c>
      <c r="G893" s="6" t="s">
        <v>104</v>
      </c>
      <c r="H893" s="8" t="str">
        <f>VLOOKUP(F893,[3]需科室上报名单!$B:$D,3,0)</f>
        <v>外科</v>
      </c>
      <c r="I893" s="8" t="str">
        <f>VLOOKUP(F893,[3]需科室上报名单!$B:$F,5,0)</f>
        <v>2022年</v>
      </c>
      <c r="J893" s="29"/>
      <c r="K893" s="6" t="s">
        <v>106</v>
      </c>
      <c r="L893" s="6">
        <v>0</v>
      </c>
      <c r="M893" s="6">
        <v>0</v>
      </c>
      <c r="N893" s="6">
        <v>0</v>
      </c>
      <c r="O893" s="6">
        <v>160</v>
      </c>
      <c r="P893" s="30">
        <v>0</v>
      </c>
      <c r="Q893" s="30">
        <v>4</v>
      </c>
      <c r="R893" s="30">
        <v>5</v>
      </c>
      <c r="S893" s="30">
        <v>1</v>
      </c>
      <c r="T893" s="30">
        <v>0</v>
      </c>
      <c r="U893" s="43">
        <v>205</v>
      </c>
      <c r="V893" s="44">
        <f>VLOOKUP(F893,[9]毕教同事分值收集!B:X,23,0)</f>
        <v>100</v>
      </c>
      <c r="W893" s="44">
        <v>10</v>
      </c>
      <c r="X893" s="44">
        <v>40</v>
      </c>
      <c r="Y893" s="44">
        <v>60</v>
      </c>
      <c r="Z893" s="44">
        <v>30</v>
      </c>
      <c r="AA893" s="53">
        <v>0</v>
      </c>
      <c r="AB893" s="54">
        <f>VLOOKUP(F893,[9]毕教同事分值收集!B:R,17,0)</f>
        <v>100</v>
      </c>
      <c r="AC893" s="54">
        <f>VLOOKUP(F893,[9]毕教同事分值收集!B:T,19,0)</f>
        <v>0</v>
      </c>
      <c r="AD893" s="54">
        <f>VLOOKUP(F893,[9]毕教同事分值收集!B:V,21,0)</f>
        <v>0</v>
      </c>
      <c r="AE893" s="54">
        <f>VLOOKUP(F893,[9]毕教同事分值收集!B:Q,16,0)</f>
        <v>20</v>
      </c>
      <c r="AF893" s="54">
        <f>VLOOKUP(F893,[9]毕教同事分值收集!B:P,15,0)</f>
        <v>0</v>
      </c>
      <c r="AG893" s="54">
        <f>VLOOKUP(F893,[6]毕教同事分值收集!$B:$M,12,0)</f>
        <v>-60</v>
      </c>
      <c r="AH893" s="54">
        <v>0</v>
      </c>
      <c r="AI893" s="54">
        <v>0</v>
      </c>
      <c r="AJ893" s="54">
        <v>0</v>
      </c>
      <c r="AK893" s="54">
        <v>0</v>
      </c>
      <c r="AL893" s="54">
        <v>0</v>
      </c>
      <c r="AM893" s="58">
        <f t="shared" si="87"/>
        <v>665</v>
      </c>
      <c r="AN893" s="54" t="str">
        <f>VLOOKUP(H893,'[2]最终 公布版'!$F:$AL,33,0)</f>
        <v>外科</v>
      </c>
      <c r="AO893" s="59">
        <f>SUMPRODUCT(($AN$4:$AN$1113=AN893)*($AM$4:$AM$1113&gt;AM893))+1</f>
        <v>76</v>
      </c>
      <c r="AP893" s="11">
        <f>COUNTIF(AN:AN,AN893)</f>
        <v>181</v>
      </c>
      <c r="AQ893" s="60">
        <f t="shared" si="83"/>
        <v>0.419889502762431</v>
      </c>
      <c r="AR893" s="11">
        <f t="shared" si="84"/>
        <v>1</v>
      </c>
      <c r="AS893" s="61">
        <v>1200</v>
      </c>
      <c r="AT893" s="62">
        <f>VLOOKUP(F893,[9]毕教同事分值收集!B:Y,24,0)</f>
        <v>21</v>
      </c>
      <c r="AU893" s="63">
        <f t="shared" si="85"/>
        <v>1200</v>
      </c>
      <c r="AV893" s="63">
        <f t="shared" si="88"/>
        <v>1200</v>
      </c>
      <c r="AW893" s="63">
        <v>0</v>
      </c>
      <c r="AX893" s="63">
        <f t="shared" si="86"/>
        <v>1200</v>
      </c>
      <c r="AY893" s="65">
        <v>21</v>
      </c>
    </row>
    <row r="894" spans="1:51">
      <c r="A894" s="4"/>
      <c r="B894" s="4"/>
      <c r="C894" s="5" t="s">
        <v>261</v>
      </c>
      <c r="D894" s="6">
        <v>884</v>
      </c>
      <c r="E894" s="86" t="s">
        <v>1080</v>
      </c>
      <c r="F894" s="8" t="str">
        <f>VLOOKUP(E894,[1]需科室上报名单!$A:$B,2,0)</f>
        <v>728L07</v>
      </c>
      <c r="G894" s="6" t="s">
        <v>104</v>
      </c>
      <c r="H894" s="8" t="s">
        <v>997</v>
      </c>
      <c r="I894" s="8" t="str">
        <f>VLOOKUP(F894,[3]需科室上报名单!$B:$F,5,0)</f>
        <v>2021年</v>
      </c>
      <c r="J894" s="31"/>
      <c r="K894" s="93" t="s">
        <v>106</v>
      </c>
      <c r="L894" s="86">
        <v>0</v>
      </c>
      <c r="M894" s="86">
        <v>0</v>
      </c>
      <c r="N894" s="86">
        <v>0</v>
      </c>
      <c r="O894" s="86">
        <v>160</v>
      </c>
      <c r="P894" s="94">
        <v>0</v>
      </c>
      <c r="Q894" s="94">
        <v>5</v>
      </c>
      <c r="R894" s="94">
        <v>0</v>
      </c>
      <c r="S894" s="94">
        <v>0</v>
      </c>
      <c r="T894" s="94">
        <v>0</v>
      </c>
      <c r="U894" s="97">
        <v>100</v>
      </c>
      <c r="V894" s="44">
        <f>VLOOKUP(F894,[9]毕教同事分值收集!B:X,23,0)</f>
        <v>100</v>
      </c>
      <c r="W894" s="98">
        <v>10</v>
      </c>
      <c r="X894" s="98">
        <v>0</v>
      </c>
      <c r="Y894" s="98">
        <v>0</v>
      </c>
      <c r="Z894" s="98">
        <v>0</v>
      </c>
      <c r="AA894" s="102">
        <v>0</v>
      </c>
      <c r="AB894" s="54">
        <f>VLOOKUP(F894,[9]毕教同事分值收集!B:R,17,0)</f>
        <v>100</v>
      </c>
      <c r="AC894" s="54">
        <f>VLOOKUP(F894,[9]毕教同事分值收集!B:T,19,0)</f>
        <v>150</v>
      </c>
      <c r="AD894" s="54">
        <f>VLOOKUP(F894,[9]毕教同事分值收集!B:V,21,0)</f>
        <v>100</v>
      </c>
      <c r="AE894" s="54">
        <f>VLOOKUP(F894,[9]毕教同事分值收集!B:Q,16,0)</f>
        <v>0</v>
      </c>
      <c r="AF894" s="54">
        <f>VLOOKUP(F894,[9]毕教同事分值收集!B:P,15,0)</f>
        <v>0</v>
      </c>
      <c r="AG894" s="54">
        <f>VLOOKUP(F894,[6]毕教同事分值收集!$B:$M,12,0)</f>
        <v>-60</v>
      </c>
      <c r="AH894" s="54">
        <v>0</v>
      </c>
      <c r="AI894" s="54">
        <v>0</v>
      </c>
      <c r="AJ894" s="54">
        <v>0</v>
      </c>
      <c r="AK894" s="54">
        <v>0</v>
      </c>
      <c r="AL894" s="54">
        <v>0</v>
      </c>
      <c r="AM894" s="58">
        <f t="shared" si="87"/>
        <v>660</v>
      </c>
      <c r="AN894" s="54" t="str">
        <f>VLOOKUP(H894,'[2]最终 公布版'!$F:$AL,33,0)</f>
        <v>外科</v>
      </c>
      <c r="AO894" s="59">
        <f>SUMPRODUCT(($AN$4:$AN$1113=AN894)*($AM$4:$AM$1113&gt;AM894))+1</f>
        <v>77</v>
      </c>
      <c r="AP894" s="11">
        <f>COUNTIF(AN:AN,AN894)</f>
        <v>181</v>
      </c>
      <c r="AQ894" s="60">
        <f t="shared" si="83"/>
        <v>0.425414364640884</v>
      </c>
      <c r="AR894" s="11">
        <f t="shared" si="84"/>
        <v>1</v>
      </c>
      <c r="AS894" s="61">
        <v>1200</v>
      </c>
      <c r="AT894" s="62">
        <f>VLOOKUP(F894,[9]毕教同事分值收集!B:Y,24,0)</f>
        <v>21</v>
      </c>
      <c r="AU894" s="63">
        <f t="shared" si="85"/>
        <v>1200</v>
      </c>
      <c r="AV894" s="63">
        <f t="shared" si="88"/>
        <v>1200</v>
      </c>
      <c r="AW894" s="63">
        <v>0</v>
      </c>
      <c r="AX894" s="63">
        <f t="shared" si="86"/>
        <v>1200</v>
      </c>
      <c r="AY894" s="65">
        <v>21</v>
      </c>
    </row>
    <row r="895" spans="1:51">
      <c r="A895" s="4"/>
      <c r="B895" s="4"/>
      <c r="C895" s="5" t="s">
        <v>289</v>
      </c>
      <c r="D895" s="6">
        <v>889</v>
      </c>
      <c r="E895" s="15" t="s">
        <v>1081</v>
      </c>
      <c r="F895" s="8" t="str">
        <f>VLOOKUP(E895,[1]需科室上报名单!$A:$B,2,0)</f>
        <v>7AK287</v>
      </c>
      <c r="G895" s="6" t="str">
        <f>VLOOKUP(F895,[3]需科室上报名单!$B:$I,8,0)</f>
        <v>规培研究生</v>
      </c>
      <c r="H895" s="8" t="str">
        <f>VLOOKUP(F895,[3]需科室上报名单!$B:$D,3,0)</f>
        <v>外科</v>
      </c>
      <c r="I895" s="8" t="str">
        <f>VLOOKUP(F895,[3]需科室上报名单!$B:$F,5,0)</f>
        <v>2020年</v>
      </c>
      <c r="J895" s="31"/>
      <c r="K895" s="6" t="s">
        <v>106</v>
      </c>
      <c r="L895" s="6">
        <v>0</v>
      </c>
      <c r="M895" s="6">
        <v>0</v>
      </c>
      <c r="N895" s="6">
        <v>0</v>
      </c>
      <c r="O895" s="6">
        <v>160</v>
      </c>
      <c r="P895" s="6">
        <v>0</v>
      </c>
      <c r="Q895" s="30">
        <v>0</v>
      </c>
      <c r="R895" s="100">
        <v>0</v>
      </c>
      <c r="S895" s="30">
        <v>0</v>
      </c>
      <c r="T895" s="30">
        <v>0</v>
      </c>
      <c r="U895" s="43">
        <v>0</v>
      </c>
      <c r="V895" s="44">
        <f>VLOOKUP(F895,[9]毕教同事分值收集!B:X,23,0)</f>
        <v>100</v>
      </c>
      <c r="W895" s="49">
        <v>10</v>
      </c>
      <c r="X895" s="49">
        <v>0</v>
      </c>
      <c r="Y895" s="49">
        <v>0</v>
      </c>
      <c r="Z895" s="49">
        <v>60</v>
      </c>
      <c r="AA895" s="49">
        <v>20</v>
      </c>
      <c r="AB895" s="54">
        <f>VLOOKUP(F895,[9]毕教同事分值收集!B:R,17,0)</f>
        <v>100</v>
      </c>
      <c r="AC895" s="54">
        <f>VLOOKUP(F895,[9]毕教同事分值收集!B:T,19,0)</f>
        <v>150</v>
      </c>
      <c r="AD895" s="54">
        <f>VLOOKUP(F895,[9]毕教同事分值收集!B:V,21,0)</f>
        <v>100</v>
      </c>
      <c r="AE895" s="54">
        <f>VLOOKUP(F895,[9]毕教同事分值收集!B:Q,16,0)</f>
        <v>0</v>
      </c>
      <c r="AF895" s="54">
        <f>VLOOKUP(F895,[9]毕教同事分值收集!B:P,15,0)</f>
        <v>0</v>
      </c>
      <c r="AG895" s="54">
        <f>VLOOKUP(F895,[6]毕教同事分值收集!$B:$M,12,0)</f>
        <v>-40</v>
      </c>
      <c r="AH895" s="54">
        <v>0</v>
      </c>
      <c r="AI895" s="54">
        <v>0</v>
      </c>
      <c r="AJ895" s="54">
        <v>0</v>
      </c>
      <c r="AK895" s="54">
        <v>0</v>
      </c>
      <c r="AL895" s="54">
        <v>0</v>
      </c>
      <c r="AM895" s="58">
        <f t="shared" si="87"/>
        <v>660</v>
      </c>
      <c r="AN895" s="54" t="str">
        <f>VLOOKUP(H895,'[2]最终 公布版'!$F:$AL,33,0)</f>
        <v>外科</v>
      </c>
      <c r="AO895" s="59">
        <f>SUMPRODUCT(($AN$4:$AN$1113=AN895)*($AM$4:$AM$1113&gt;AM895))+1</f>
        <v>77</v>
      </c>
      <c r="AP895" s="11">
        <f>COUNTIF(AN:AN,AN895)</f>
        <v>181</v>
      </c>
      <c r="AQ895" s="60">
        <f t="shared" si="83"/>
        <v>0.425414364640884</v>
      </c>
      <c r="AR895" s="11">
        <f t="shared" si="84"/>
        <v>1</v>
      </c>
      <c r="AS895" s="61">
        <v>1200</v>
      </c>
      <c r="AT895" s="62">
        <f>VLOOKUP(F895,[9]毕教同事分值收集!B:Y,24,0)</f>
        <v>21</v>
      </c>
      <c r="AU895" s="63">
        <f t="shared" si="85"/>
        <v>1200</v>
      </c>
      <c r="AV895" s="63">
        <f t="shared" si="88"/>
        <v>1200</v>
      </c>
      <c r="AW895" s="63">
        <v>0</v>
      </c>
      <c r="AX895" s="63">
        <f t="shared" si="86"/>
        <v>1200</v>
      </c>
      <c r="AY895" s="65">
        <v>21</v>
      </c>
    </row>
    <row r="896" spans="1:51">
      <c r="A896" s="4"/>
      <c r="B896" s="4"/>
      <c r="C896" s="5" t="s">
        <v>261</v>
      </c>
      <c r="D896" s="6">
        <v>896</v>
      </c>
      <c r="E896" s="86" t="s">
        <v>1082</v>
      </c>
      <c r="F896" s="8" t="str">
        <f>VLOOKUP(E896,[1]需科室上报名单!$A:$B,2,0)</f>
        <v>7AK013</v>
      </c>
      <c r="G896" s="6" t="str">
        <f>VLOOKUP(F896,[3]需科室上报名单!$B:$I,8,0)</f>
        <v>规培研究生</v>
      </c>
      <c r="H896" s="8" t="str">
        <f>VLOOKUP(F896,[3]需科室上报名单!$B:$D,3,0)</f>
        <v>外科</v>
      </c>
      <c r="I896" s="8" t="str">
        <f>VLOOKUP(F896,[3]需科室上报名单!$B:$F,5,0)</f>
        <v>2020年</v>
      </c>
      <c r="J896" s="31"/>
      <c r="K896" s="93" t="s">
        <v>106</v>
      </c>
      <c r="L896" s="86">
        <v>0</v>
      </c>
      <c r="M896" s="86">
        <v>0</v>
      </c>
      <c r="N896" s="86">
        <v>0</v>
      </c>
      <c r="O896" s="86">
        <v>160</v>
      </c>
      <c r="P896" s="94">
        <v>0</v>
      </c>
      <c r="Q896" s="94">
        <v>3</v>
      </c>
      <c r="R896" s="94">
        <v>0</v>
      </c>
      <c r="S896" s="94">
        <v>0</v>
      </c>
      <c r="T896" s="94">
        <v>0</v>
      </c>
      <c r="U896" s="97">
        <v>60</v>
      </c>
      <c r="V896" s="44">
        <f>VLOOKUP(F896,[9]毕教同事分值收集!B:X,23,0)</f>
        <v>100</v>
      </c>
      <c r="W896" s="98">
        <v>10</v>
      </c>
      <c r="X896" s="98">
        <v>0</v>
      </c>
      <c r="Y896" s="98">
        <v>0</v>
      </c>
      <c r="Z896" s="98">
        <v>0</v>
      </c>
      <c r="AA896" s="102">
        <v>0</v>
      </c>
      <c r="AB896" s="54">
        <f>VLOOKUP(F896,[9]毕教同事分值收集!B:R,17,0)</f>
        <v>100</v>
      </c>
      <c r="AC896" s="54">
        <f>VLOOKUP(F896,[9]毕教同事分值收集!B:T,19,0)</f>
        <v>150</v>
      </c>
      <c r="AD896" s="54">
        <f>VLOOKUP(F896,[9]毕教同事分值收集!B:V,21,0)</f>
        <v>100</v>
      </c>
      <c r="AE896" s="54">
        <f>VLOOKUP(F896,[9]毕教同事分值收集!B:Q,16,0)</f>
        <v>0</v>
      </c>
      <c r="AF896" s="54">
        <f>VLOOKUP(F896,[9]毕教同事分值收集!B:P,15,0)</f>
        <v>0</v>
      </c>
      <c r="AG896" s="54">
        <f>VLOOKUP(F896,[6]毕教同事分值收集!$B:$M,12,0)</f>
        <v>-20</v>
      </c>
      <c r="AH896" s="54">
        <v>0</v>
      </c>
      <c r="AI896" s="54">
        <v>0</v>
      </c>
      <c r="AJ896" s="54">
        <v>0</v>
      </c>
      <c r="AK896" s="54">
        <v>0</v>
      </c>
      <c r="AL896" s="54">
        <v>0</v>
      </c>
      <c r="AM896" s="58">
        <f t="shared" si="87"/>
        <v>660</v>
      </c>
      <c r="AN896" s="54" t="str">
        <f>VLOOKUP(H896,'[2]最终 公布版'!$F:$AL,33,0)</f>
        <v>外科</v>
      </c>
      <c r="AO896" s="59">
        <f>SUMPRODUCT(($AN$4:$AN$1113=AN896)*($AM$4:$AM$1113&gt;AM896))+1</f>
        <v>77</v>
      </c>
      <c r="AP896" s="11">
        <f>COUNTIF(AN:AN,AN896)</f>
        <v>181</v>
      </c>
      <c r="AQ896" s="60">
        <f t="shared" si="83"/>
        <v>0.425414364640884</v>
      </c>
      <c r="AR896" s="11">
        <f t="shared" si="84"/>
        <v>1</v>
      </c>
      <c r="AS896" s="61">
        <v>1200</v>
      </c>
      <c r="AT896" s="62">
        <f>VLOOKUP(F896,[9]毕教同事分值收集!B:Y,24,0)</f>
        <v>21</v>
      </c>
      <c r="AU896" s="63">
        <f t="shared" si="85"/>
        <v>1200</v>
      </c>
      <c r="AV896" s="63">
        <f t="shared" si="88"/>
        <v>1200</v>
      </c>
      <c r="AW896" s="63">
        <v>0</v>
      </c>
      <c r="AX896" s="63">
        <f t="shared" si="86"/>
        <v>1200</v>
      </c>
      <c r="AY896" s="65">
        <v>21</v>
      </c>
    </row>
    <row r="897" spans="1:51">
      <c r="A897" s="4"/>
      <c r="B897" s="4"/>
      <c r="C897" s="5" t="s">
        <v>261</v>
      </c>
      <c r="D897" s="6">
        <v>897</v>
      </c>
      <c r="E897" s="86" t="s">
        <v>1083</v>
      </c>
      <c r="F897" s="8">
        <f>VLOOKUP(E897,[1]需科室上报名单!$A:$B,2,0)</f>
        <v>120033</v>
      </c>
      <c r="G897" s="6" t="s">
        <v>104</v>
      </c>
      <c r="H897" s="8" t="str">
        <f>VLOOKUP(F897,[3]需科室上报名单!$B:$D,3,0)</f>
        <v>外科</v>
      </c>
      <c r="I897" s="8" t="str">
        <f>VLOOKUP(F897,[3]需科室上报名单!$B:$F,5,0)</f>
        <v>2020年</v>
      </c>
      <c r="J897" s="31"/>
      <c r="K897" s="93" t="s">
        <v>106</v>
      </c>
      <c r="L897" s="86">
        <v>0</v>
      </c>
      <c r="M897" s="86">
        <v>0</v>
      </c>
      <c r="N897" s="86">
        <v>0</v>
      </c>
      <c r="O897" s="86">
        <v>160</v>
      </c>
      <c r="P897" s="94">
        <v>0</v>
      </c>
      <c r="Q897" s="94">
        <v>2</v>
      </c>
      <c r="R897" s="94">
        <v>0</v>
      </c>
      <c r="S897" s="94">
        <v>0</v>
      </c>
      <c r="T897" s="94">
        <v>0</v>
      </c>
      <c r="U897" s="97">
        <v>40</v>
      </c>
      <c r="V897" s="44">
        <f>VLOOKUP(F897,[9]毕教同事分值收集!B:X,23,0)</f>
        <v>100</v>
      </c>
      <c r="W897" s="98">
        <v>10</v>
      </c>
      <c r="X897" s="98">
        <v>0</v>
      </c>
      <c r="Y897" s="98">
        <v>0</v>
      </c>
      <c r="Z897" s="98">
        <v>0</v>
      </c>
      <c r="AA897" s="102">
        <v>20</v>
      </c>
      <c r="AB897" s="54">
        <f>VLOOKUP(F897,[9]毕教同事分值收集!B:R,17,0)</f>
        <v>100</v>
      </c>
      <c r="AC897" s="54">
        <f>VLOOKUP(F897,[9]毕教同事分值收集!B:T,19,0)</f>
        <v>150</v>
      </c>
      <c r="AD897" s="54">
        <f>VLOOKUP(F897,[9]毕教同事分值收集!B:V,21,0)</f>
        <v>100</v>
      </c>
      <c r="AE897" s="54">
        <f>VLOOKUP(F897,[9]毕教同事分值收集!B:Q,16,0)</f>
        <v>0</v>
      </c>
      <c r="AF897" s="54">
        <f>VLOOKUP(F897,[9]毕教同事分值收集!B:P,15,0)</f>
        <v>0</v>
      </c>
      <c r="AG897" s="54">
        <f>VLOOKUP(F897,[6]毕教同事分值收集!$B:$M,12,0)</f>
        <v>-20</v>
      </c>
      <c r="AH897" s="54">
        <v>0</v>
      </c>
      <c r="AI897" s="54">
        <v>0</v>
      </c>
      <c r="AJ897" s="54">
        <v>0</v>
      </c>
      <c r="AK897" s="54">
        <v>0</v>
      </c>
      <c r="AL897" s="54">
        <v>0</v>
      </c>
      <c r="AM897" s="58">
        <f t="shared" si="87"/>
        <v>660</v>
      </c>
      <c r="AN897" s="54" t="str">
        <f>VLOOKUP(H897,'[2]最终 公布版'!$F:$AL,33,0)</f>
        <v>外科</v>
      </c>
      <c r="AO897" s="59">
        <f>SUMPRODUCT(($AN$4:$AN$1113=AN897)*($AM$4:$AM$1113&gt;AM897))+1</f>
        <v>77</v>
      </c>
      <c r="AP897" s="11">
        <f>COUNTIF(AN:AN,AN897)</f>
        <v>181</v>
      </c>
      <c r="AQ897" s="60">
        <f t="shared" si="83"/>
        <v>0.425414364640884</v>
      </c>
      <c r="AR897" s="11">
        <f t="shared" si="84"/>
        <v>1</v>
      </c>
      <c r="AS897" s="61">
        <v>1200</v>
      </c>
      <c r="AT897" s="62">
        <f>VLOOKUP(F897,[9]毕教同事分值收集!B:Y,24,0)</f>
        <v>21</v>
      </c>
      <c r="AU897" s="63">
        <f t="shared" si="85"/>
        <v>1200</v>
      </c>
      <c r="AV897" s="63">
        <f t="shared" si="88"/>
        <v>1200</v>
      </c>
      <c r="AW897" s="63">
        <v>0</v>
      </c>
      <c r="AX897" s="63">
        <f t="shared" si="86"/>
        <v>1200</v>
      </c>
      <c r="AY897" s="65">
        <v>21</v>
      </c>
    </row>
    <row r="898" spans="1:51">
      <c r="A898" s="4"/>
      <c r="B898" s="4"/>
      <c r="C898" s="5" t="s">
        <v>261</v>
      </c>
      <c r="D898" s="6">
        <v>901</v>
      </c>
      <c r="E898" s="86" t="s">
        <v>1084</v>
      </c>
      <c r="F898" s="8" t="str">
        <f>VLOOKUP(E898,[1]需科室上报名单!$A:$B,2,0)</f>
        <v>7AM268</v>
      </c>
      <c r="G898" s="6" t="str">
        <f>VLOOKUP(F898,[3]需科室上报名单!$B:$I,8,0)</f>
        <v>规培研究生</v>
      </c>
      <c r="H898" s="8" t="s">
        <v>997</v>
      </c>
      <c r="I898" s="8" t="str">
        <f>VLOOKUP(F898,[3]需科室上报名单!$B:$F,5,0)</f>
        <v>2021年</v>
      </c>
      <c r="J898" s="31"/>
      <c r="K898" s="93" t="s">
        <v>106</v>
      </c>
      <c r="L898" s="86">
        <v>0</v>
      </c>
      <c r="M898" s="86">
        <v>0</v>
      </c>
      <c r="N898" s="86">
        <v>0</v>
      </c>
      <c r="O898" s="86">
        <v>160</v>
      </c>
      <c r="P898" s="94">
        <v>0</v>
      </c>
      <c r="Q898" s="94">
        <v>2</v>
      </c>
      <c r="R898" s="94">
        <v>0</v>
      </c>
      <c r="S898" s="94">
        <v>0</v>
      </c>
      <c r="T898" s="94">
        <v>0</v>
      </c>
      <c r="U898" s="97">
        <v>40</v>
      </c>
      <c r="V898" s="44">
        <f>VLOOKUP(F898,[9]毕教同事分值收集!B:X,23,0)</f>
        <v>100</v>
      </c>
      <c r="W898" s="98">
        <v>10</v>
      </c>
      <c r="X898" s="98">
        <v>0</v>
      </c>
      <c r="Y898" s="98">
        <v>0</v>
      </c>
      <c r="Z898" s="98">
        <v>0</v>
      </c>
      <c r="AA898" s="102">
        <v>0</v>
      </c>
      <c r="AB898" s="54">
        <f>VLOOKUP(F898,[9]毕教同事分值收集!B:R,17,0)</f>
        <v>100</v>
      </c>
      <c r="AC898" s="54">
        <f>VLOOKUP(F898,[9]毕教同事分值收集!B:T,19,0)</f>
        <v>150</v>
      </c>
      <c r="AD898" s="54">
        <f>VLOOKUP(F898,[9]毕教同事分值收集!B:V,21,0)</f>
        <v>100</v>
      </c>
      <c r="AE898" s="54">
        <f>VLOOKUP(F898,[9]毕教同事分值收集!B:Q,16,0)</f>
        <v>0</v>
      </c>
      <c r="AF898" s="54">
        <f>VLOOKUP(F898,[9]毕教同事分值收集!B:P,15,0)</f>
        <v>0</v>
      </c>
      <c r="AG898" s="54">
        <f>VLOOKUP(F898,[6]毕教同事分值收集!$B:$M,12,0)</f>
        <v>0</v>
      </c>
      <c r="AH898" s="54">
        <v>0</v>
      </c>
      <c r="AI898" s="54">
        <v>0</v>
      </c>
      <c r="AJ898" s="54">
        <v>0</v>
      </c>
      <c r="AK898" s="54">
        <v>0</v>
      </c>
      <c r="AL898" s="54">
        <v>0</v>
      </c>
      <c r="AM898" s="58">
        <f t="shared" si="87"/>
        <v>660</v>
      </c>
      <c r="AN898" s="54" t="str">
        <f>VLOOKUP(H898,'[2]最终 公布版'!$F:$AL,33,0)</f>
        <v>外科</v>
      </c>
      <c r="AO898" s="59">
        <f>SUMPRODUCT(($AN$4:$AN$1113=AN898)*($AM$4:$AM$1113&gt;AM898))+1</f>
        <v>77</v>
      </c>
      <c r="AP898" s="11">
        <f>COUNTIF(AN:AN,AN898)</f>
        <v>181</v>
      </c>
      <c r="AQ898" s="60">
        <f t="shared" si="83"/>
        <v>0.425414364640884</v>
      </c>
      <c r="AR898" s="11">
        <f t="shared" si="84"/>
        <v>1</v>
      </c>
      <c r="AS898" s="61">
        <v>1200</v>
      </c>
      <c r="AT898" s="62">
        <f>VLOOKUP(F898,[9]毕教同事分值收集!B:Y,24,0)</f>
        <v>21</v>
      </c>
      <c r="AU898" s="63">
        <f t="shared" si="85"/>
        <v>1200</v>
      </c>
      <c r="AV898" s="63">
        <f t="shared" si="88"/>
        <v>1200</v>
      </c>
      <c r="AW898" s="63">
        <v>0</v>
      </c>
      <c r="AX898" s="63">
        <f t="shared" si="86"/>
        <v>1200</v>
      </c>
      <c r="AY898" s="65">
        <v>21</v>
      </c>
    </row>
    <row r="899" spans="1:51">
      <c r="A899" s="4"/>
      <c r="B899" s="4"/>
      <c r="C899" s="5" t="s">
        <v>836</v>
      </c>
      <c r="D899" s="6">
        <v>905</v>
      </c>
      <c r="E899" s="15" t="s">
        <v>1085</v>
      </c>
      <c r="F899" s="8" t="str">
        <f>VLOOKUP(E899,[1]需科室上报名单!$A:$B,2,0)</f>
        <v>7AK349</v>
      </c>
      <c r="G899" s="6" t="str">
        <f>VLOOKUP(F899,[3]需科室上报名单!$B:$I,8,0)</f>
        <v>规培研究生</v>
      </c>
      <c r="H899" s="8" t="str">
        <f>VLOOKUP(F899,[3]需科室上报名单!$B:$D,3,0)</f>
        <v>外科</v>
      </c>
      <c r="I899" s="8" t="str">
        <f>VLOOKUP(F899,[3]需科室上报名单!$B:$F,5,0)</f>
        <v>2020年</v>
      </c>
      <c r="J899" s="31"/>
      <c r="K899" s="6" t="s">
        <v>106</v>
      </c>
      <c r="L899" s="6">
        <v>0</v>
      </c>
      <c r="M899" s="6">
        <v>0</v>
      </c>
      <c r="N899" s="6">
        <v>0</v>
      </c>
      <c r="O899" s="6">
        <v>160</v>
      </c>
      <c r="P899" s="6">
        <v>0</v>
      </c>
      <c r="Q899" s="6">
        <v>0</v>
      </c>
      <c r="R899" s="6">
        <v>0</v>
      </c>
      <c r="S899" s="6">
        <v>0</v>
      </c>
      <c r="T899" s="6">
        <v>0</v>
      </c>
      <c r="U899" s="43">
        <v>0</v>
      </c>
      <c r="V899" s="44">
        <f>VLOOKUP(F899,[9]毕教同事分值收集!B:X,23,0)</f>
        <v>100</v>
      </c>
      <c r="W899" s="44">
        <v>0</v>
      </c>
      <c r="X899" s="44">
        <v>20</v>
      </c>
      <c r="Y899" s="44">
        <v>0</v>
      </c>
      <c r="Z899" s="44">
        <v>30</v>
      </c>
      <c r="AA899" s="53">
        <v>0</v>
      </c>
      <c r="AB899" s="54">
        <f>VLOOKUP(F899,[9]毕教同事分值收集!B:R,17,0)</f>
        <v>100</v>
      </c>
      <c r="AC899" s="54">
        <f>VLOOKUP(F899,[9]毕教同事分值收集!B:T,19,0)</f>
        <v>150</v>
      </c>
      <c r="AD899" s="54">
        <f>VLOOKUP(F899,[9]毕教同事分值收集!B:V,21,0)</f>
        <v>100</v>
      </c>
      <c r="AE899" s="54">
        <f>VLOOKUP(F899,[9]毕教同事分值收集!B:Q,16,0)</f>
        <v>0</v>
      </c>
      <c r="AF899" s="54">
        <f>VLOOKUP(F899,[9]毕教同事分值收集!B:P,15,0)</f>
        <v>0</v>
      </c>
      <c r="AG899" s="54">
        <f>VLOOKUP(F899,[6]毕教同事分值收集!$B:$M,12,0)</f>
        <v>0</v>
      </c>
      <c r="AH899" s="54">
        <v>0</v>
      </c>
      <c r="AI899" s="54">
        <v>0</v>
      </c>
      <c r="AJ899" s="54">
        <v>0</v>
      </c>
      <c r="AK899" s="54">
        <v>0</v>
      </c>
      <c r="AL899" s="54">
        <v>0</v>
      </c>
      <c r="AM899" s="58">
        <f t="shared" si="87"/>
        <v>660</v>
      </c>
      <c r="AN899" s="54" t="str">
        <f>VLOOKUP(H899,'[2]最终 公布版'!$F:$AL,33,0)</f>
        <v>外科</v>
      </c>
      <c r="AO899" s="59">
        <f>SUMPRODUCT(($AN$4:$AN$1113=AN899)*($AM$4:$AM$1113&gt;AM899))+1</f>
        <v>77</v>
      </c>
      <c r="AP899" s="11">
        <f>COUNTIF(AN:AN,AN899)</f>
        <v>181</v>
      </c>
      <c r="AQ899" s="60">
        <f t="shared" si="83"/>
        <v>0.425414364640884</v>
      </c>
      <c r="AR899" s="11">
        <f t="shared" si="84"/>
        <v>1</v>
      </c>
      <c r="AS899" s="61">
        <v>1200</v>
      </c>
      <c r="AT899" s="62">
        <f>VLOOKUP(F899,[9]毕教同事分值收集!B:Y,24,0)</f>
        <v>21</v>
      </c>
      <c r="AU899" s="63">
        <f t="shared" si="85"/>
        <v>1200</v>
      </c>
      <c r="AV899" s="63">
        <f t="shared" si="88"/>
        <v>1200</v>
      </c>
      <c r="AW899" s="63">
        <v>0</v>
      </c>
      <c r="AX899" s="63">
        <f t="shared" si="86"/>
        <v>1200</v>
      </c>
      <c r="AY899" s="65">
        <v>21</v>
      </c>
    </row>
    <row r="900" spans="1:51">
      <c r="A900" s="4"/>
      <c r="B900" s="4"/>
      <c r="C900" s="5" t="s">
        <v>261</v>
      </c>
      <c r="D900" s="6">
        <v>887</v>
      </c>
      <c r="E900" s="86" t="s">
        <v>1086</v>
      </c>
      <c r="F900" s="8" t="str">
        <f>VLOOKUP(E900,[1]需科室上报名单!$A:$B,2,0)</f>
        <v>728L09</v>
      </c>
      <c r="G900" s="6" t="s">
        <v>104</v>
      </c>
      <c r="H900" s="8" t="str">
        <f>VLOOKUP(F900,[3]需科室上报名单!$B:$D,3,0)</f>
        <v>外科</v>
      </c>
      <c r="I900" s="8" t="str">
        <f>VLOOKUP(F900,[3]需科室上报名单!$B:$F,5,0)</f>
        <v>2021年</v>
      </c>
      <c r="J900" s="31"/>
      <c r="K900" s="93" t="s">
        <v>106</v>
      </c>
      <c r="L900" s="86">
        <v>0</v>
      </c>
      <c r="M900" s="86">
        <v>0</v>
      </c>
      <c r="N900" s="86">
        <v>0</v>
      </c>
      <c r="O900" s="86">
        <v>160</v>
      </c>
      <c r="P900" s="94">
        <v>0</v>
      </c>
      <c r="Q900" s="94">
        <v>2</v>
      </c>
      <c r="R900" s="94">
        <v>0</v>
      </c>
      <c r="S900" s="94">
        <v>0</v>
      </c>
      <c r="T900" s="94">
        <v>0</v>
      </c>
      <c r="U900" s="97">
        <v>40</v>
      </c>
      <c r="V900" s="44">
        <f>VLOOKUP(F900,[9]毕教同事分值收集!B:X,23,0)</f>
        <v>100</v>
      </c>
      <c r="W900" s="98">
        <v>10</v>
      </c>
      <c r="X900" s="98">
        <v>60</v>
      </c>
      <c r="Y900" s="98">
        <v>30</v>
      </c>
      <c r="Z900" s="98">
        <v>60</v>
      </c>
      <c r="AA900" s="102">
        <v>0</v>
      </c>
      <c r="AB900" s="54">
        <f>VLOOKUP(F900,[9]毕教同事分值收集!B:R,17,0)</f>
        <v>100</v>
      </c>
      <c r="AC900" s="54">
        <f>VLOOKUP(F900,[9]毕教同事分值收集!B:T,19,0)</f>
        <v>150</v>
      </c>
      <c r="AD900" s="54">
        <f>VLOOKUP(F900,[9]毕教同事分值收集!B:V,21,0)</f>
        <v>0</v>
      </c>
      <c r="AE900" s="54">
        <f>VLOOKUP(F900,[9]毕教同事分值收集!B:Q,16,0)</f>
        <v>0</v>
      </c>
      <c r="AF900" s="54">
        <f>VLOOKUP(F900,[9]毕教同事分值收集!B:P,15,0)</f>
        <v>0</v>
      </c>
      <c r="AG900" s="54">
        <f>VLOOKUP(F900,[6]毕教同事分值收集!$B:$M,12,0)</f>
        <v>-60</v>
      </c>
      <c r="AH900" s="54">
        <v>0</v>
      </c>
      <c r="AI900" s="54">
        <v>0</v>
      </c>
      <c r="AJ900" s="54">
        <v>0</v>
      </c>
      <c r="AK900" s="54">
        <v>0</v>
      </c>
      <c r="AL900" s="54">
        <v>0</v>
      </c>
      <c r="AM900" s="58">
        <f t="shared" si="87"/>
        <v>650</v>
      </c>
      <c r="AN900" s="54" t="str">
        <f>VLOOKUP(H900,'[2]最终 公布版'!$F:$AL,33,0)</f>
        <v>外科</v>
      </c>
      <c r="AO900" s="59">
        <f>SUMPRODUCT(($AN$4:$AN$1113=AN900)*($AM$4:$AM$1113&gt;AM900))+1</f>
        <v>83</v>
      </c>
      <c r="AP900" s="11">
        <f>COUNTIF(AN:AN,AN900)</f>
        <v>181</v>
      </c>
      <c r="AQ900" s="60">
        <f t="shared" si="83"/>
        <v>0.458563535911602</v>
      </c>
      <c r="AR900" s="11">
        <f t="shared" si="84"/>
        <v>1</v>
      </c>
      <c r="AS900" s="61">
        <v>1200</v>
      </c>
      <c r="AT900" s="62">
        <f>VLOOKUP(F900,[9]毕教同事分值收集!B:Y,24,0)</f>
        <v>21</v>
      </c>
      <c r="AU900" s="63">
        <f t="shared" si="85"/>
        <v>1200</v>
      </c>
      <c r="AV900" s="63">
        <f t="shared" si="88"/>
        <v>1200</v>
      </c>
      <c r="AW900" s="63">
        <v>0</v>
      </c>
      <c r="AX900" s="63">
        <f t="shared" si="86"/>
        <v>1200</v>
      </c>
      <c r="AY900" s="65">
        <v>21</v>
      </c>
    </row>
    <row r="901" spans="1:51">
      <c r="A901" s="4"/>
      <c r="B901" s="4"/>
      <c r="C901" s="5" t="s">
        <v>261</v>
      </c>
      <c r="D901" s="6">
        <v>899</v>
      </c>
      <c r="E901" s="86" t="s">
        <v>1087</v>
      </c>
      <c r="F901" s="8">
        <f>VLOOKUP(E901,[1]需科室上报名单!$A:$B,2,0)</f>
        <v>121027</v>
      </c>
      <c r="G901" s="6" t="s">
        <v>104</v>
      </c>
      <c r="H901" s="8" t="s">
        <v>997</v>
      </c>
      <c r="I901" s="8" t="str">
        <f>VLOOKUP(F901,[3]需科室上报名单!$B:$F,5,0)</f>
        <v>2021年</v>
      </c>
      <c r="J901" s="31"/>
      <c r="K901" s="93" t="s">
        <v>106</v>
      </c>
      <c r="L901" s="86">
        <v>0</v>
      </c>
      <c r="M901" s="86">
        <v>0</v>
      </c>
      <c r="N901" s="86">
        <v>0</v>
      </c>
      <c r="O901" s="86">
        <v>160</v>
      </c>
      <c r="P901" s="94">
        <v>0</v>
      </c>
      <c r="Q901" s="94">
        <v>3</v>
      </c>
      <c r="R901" s="94">
        <v>0</v>
      </c>
      <c r="S901" s="94">
        <v>0</v>
      </c>
      <c r="T901" s="94">
        <v>0</v>
      </c>
      <c r="U901" s="97">
        <v>60</v>
      </c>
      <c r="V901" s="44">
        <f>VLOOKUP(F901,[9]毕教同事分值收集!B:X,23,0)</f>
        <v>100</v>
      </c>
      <c r="W901" s="98">
        <v>0</v>
      </c>
      <c r="X901" s="98">
        <v>0</v>
      </c>
      <c r="Y901" s="98">
        <v>0</v>
      </c>
      <c r="Z901" s="98">
        <v>0</v>
      </c>
      <c r="AA901" s="102">
        <v>0</v>
      </c>
      <c r="AB901" s="54">
        <f>VLOOKUP(F901,[9]毕教同事分值收集!B:R,17,0)</f>
        <v>100</v>
      </c>
      <c r="AC901" s="54">
        <f>VLOOKUP(F901,[9]毕教同事分值收集!B:T,19,0)</f>
        <v>150</v>
      </c>
      <c r="AD901" s="54">
        <f>VLOOKUP(F901,[9]毕教同事分值收集!B:V,21,0)</f>
        <v>100</v>
      </c>
      <c r="AE901" s="54">
        <f>VLOOKUP(F901,[9]毕教同事分值收集!B:Q,16,0)</f>
        <v>0</v>
      </c>
      <c r="AF901" s="54">
        <f>VLOOKUP(F901,[9]毕教同事分值收集!B:P,15,0)</f>
        <v>0</v>
      </c>
      <c r="AG901" s="54">
        <f>VLOOKUP(F901,[6]毕教同事分值收集!$B:$M,12,0)</f>
        <v>-20</v>
      </c>
      <c r="AH901" s="54">
        <v>0</v>
      </c>
      <c r="AI901" s="54">
        <v>0</v>
      </c>
      <c r="AJ901" s="54">
        <v>0</v>
      </c>
      <c r="AK901" s="54">
        <v>0</v>
      </c>
      <c r="AL901" s="54">
        <v>0</v>
      </c>
      <c r="AM901" s="58">
        <f t="shared" si="87"/>
        <v>650</v>
      </c>
      <c r="AN901" s="54" t="str">
        <f>VLOOKUP(H901,'[2]最终 公布版'!$F:$AL,33,0)</f>
        <v>外科</v>
      </c>
      <c r="AO901" s="59">
        <f>SUMPRODUCT(($AN$4:$AN$1113=AN901)*($AM$4:$AM$1113&gt;AM901))+1</f>
        <v>83</v>
      </c>
      <c r="AP901" s="11">
        <f>COUNTIF(AN:AN,AN901)</f>
        <v>181</v>
      </c>
      <c r="AQ901" s="60">
        <f t="shared" si="83"/>
        <v>0.458563535911602</v>
      </c>
      <c r="AR901" s="11">
        <f t="shared" si="84"/>
        <v>1</v>
      </c>
      <c r="AS901" s="61">
        <v>1200</v>
      </c>
      <c r="AT901" s="62">
        <f>VLOOKUP(F901,[9]毕教同事分值收集!B:Y,24,0)</f>
        <v>21</v>
      </c>
      <c r="AU901" s="63">
        <f t="shared" si="85"/>
        <v>1200</v>
      </c>
      <c r="AV901" s="63">
        <f t="shared" si="88"/>
        <v>1200</v>
      </c>
      <c r="AW901" s="63">
        <v>0</v>
      </c>
      <c r="AX901" s="63">
        <f t="shared" si="86"/>
        <v>1200</v>
      </c>
      <c r="AY901" s="65">
        <v>21</v>
      </c>
    </row>
    <row r="902" spans="1:51">
      <c r="A902" s="4"/>
      <c r="B902" s="4"/>
      <c r="C902" s="5" t="s">
        <v>277</v>
      </c>
      <c r="D902" s="6">
        <v>906</v>
      </c>
      <c r="E902" s="6" t="s">
        <v>1088</v>
      </c>
      <c r="F902" s="8" t="str">
        <f>VLOOKUP(E902,[1]需科室上报名单!$A:$B,2,0)</f>
        <v>7AM364</v>
      </c>
      <c r="G902" s="6" t="str">
        <f>VLOOKUP(F902,[3]需科室上报名单!$B:$I,8,0)</f>
        <v>规培研究生</v>
      </c>
      <c r="H902" s="8" t="str">
        <f>VLOOKUP(F902,[3]需科室上报名单!$B:$D,3,0)</f>
        <v>外科</v>
      </c>
      <c r="I902" s="8" t="str">
        <f>VLOOKUP(F902,[3]需科室上报名单!$B:$F,5,0)</f>
        <v>2021年</v>
      </c>
      <c r="J902" s="31"/>
      <c r="K902" s="6" t="s">
        <v>106</v>
      </c>
      <c r="L902" s="6">
        <v>0</v>
      </c>
      <c r="M902" s="6">
        <v>0</v>
      </c>
      <c r="N902" s="6">
        <v>0</v>
      </c>
      <c r="O902" s="6">
        <v>160</v>
      </c>
      <c r="P902" s="30">
        <v>0</v>
      </c>
      <c r="Q902" s="30">
        <v>3</v>
      </c>
      <c r="R902" s="30">
        <v>0</v>
      </c>
      <c r="S902" s="30">
        <v>1</v>
      </c>
      <c r="T902" s="30">
        <v>1</v>
      </c>
      <c r="U902" s="43">
        <v>110</v>
      </c>
      <c r="V902" s="44">
        <f>VLOOKUP(F902,[9]毕教同事分值收集!B:X,23,0)</f>
        <v>100</v>
      </c>
      <c r="W902" s="44">
        <v>10</v>
      </c>
      <c r="X902" s="44">
        <v>40</v>
      </c>
      <c r="Y902" s="44">
        <v>60</v>
      </c>
      <c r="Z902" s="44">
        <v>30</v>
      </c>
      <c r="AA902" s="53">
        <v>20</v>
      </c>
      <c r="AB902" s="54">
        <f>VLOOKUP(F902,[9]毕教同事分值收集!B:R,17,0)</f>
        <v>100</v>
      </c>
      <c r="AC902" s="54">
        <f>VLOOKUP(F902,[9]毕教同事分值收集!B:T,19,0)</f>
        <v>0</v>
      </c>
      <c r="AD902" s="54">
        <f>VLOOKUP(F902,[9]毕教同事分值收集!B:V,21,0)</f>
        <v>0</v>
      </c>
      <c r="AE902" s="54">
        <f>VLOOKUP(F902,[9]毕教同事分值收集!B:Q,16,0)</f>
        <v>0</v>
      </c>
      <c r="AF902" s="54">
        <f>VLOOKUP(F902,[9]毕教同事分值收集!B:P,15,0)</f>
        <v>20</v>
      </c>
      <c r="AG902" s="54">
        <f>VLOOKUP(F902,[6]毕教同事分值收集!$B:$M,12,0)</f>
        <v>0</v>
      </c>
      <c r="AH902" s="54">
        <v>0</v>
      </c>
      <c r="AI902" s="54">
        <v>0</v>
      </c>
      <c r="AJ902" s="54">
        <v>0</v>
      </c>
      <c r="AK902" s="54">
        <v>0</v>
      </c>
      <c r="AL902" s="54">
        <v>0</v>
      </c>
      <c r="AM902" s="58">
        <f t="shared" si="87"/>
        <v>650</v>
      </c>
      <c r="AN902" s="54" t="str">
        <f>VLOOKUP(H902,'[2]最终 公布版'!$F:$AL,33,0)</f>
        <v>外科</v>
      </c>
      <c r="AO902" s="59">
        <f>SUMPRODUCT(($AN$4:$AN$1113=AN902)*($AM$4:$AM$1113&gt;AM902))+1</f>
        <v>83</v>
      </c>
      <c r="AP902" s="11">
        <f>COUNTIF(AN:AN,AN902)</f>
        <v>181</v>
      </c>
      <c r="AQ902" s="60">
        <f t="shared" ref="AQ902:AQ965" si="89">AO902/AP902</f>
        <v>0.458563535911602</v>
      </c>
      <c r="AR902" s="11">
        <f t="shared" ref="AR902:AR965" si="90">IF(AQ902&lt;=10%,1.5,(IF(AQ902&lt;=40%,1.25,IF(AQ902&lt;=60%,1,IF(AQ902&lt;90%,0.75,0.5)))))</f>
        <v>1</v>
      </c>
      <c r="AS902" s="61">
        <v>1200</v>
      </c>
      <c r="AT902" s="62">
        <f>VLOOKUP(F902,[9]毕教同事分值收集!B:Y,24,0)</f>
        <v>21</v>
      </c>
      <c r="AU902" s="63">
        <f t="shared" ref="AU902:AU965" si="91">AS902*AR902*(AT902/AY902)</f>
        <v>1200</v>
      </c>
      <c r="AV902" s="63">
        <f t="shared" si="88"/>
        <v>1200</v>
      </c>
      <c r="AW902" s="63">
        <v>0</v>
      </c>
      <c r="AX902" s="63">
        <f t="shared" ref="AX902:AX965" si="92">AV902+AW902</f>
        <v>1200</v>
      </c>
      <c r="AY902" s="65">
        <v>21</v>
      </c>
    </row>
    <row r="903" spans="1:51">
      <c r="A903" s="4"/>
      <c r="B903" s="4"/>
      <c r="C903" s="5" t="s">
        <v>289</v>
      </c>
      <c r="D903" s="6">
        <v>890</v>
      </c>
      <c r="E903" s="15" t="s">
        <v>1089</v>
      </c>
      <c r="F903" s="8" t="str">
        <f>VLOOKUP(E903,[1]需科室上报名单!$A:$B,2,0)</f>
        <v>7AK344</v>
      </c>
      <c r="G903" s="6" t="str">
        <f>VLOOKUP(F903,[3]需科室上报名单!$B:$I,8,0)</f>
        <v>规培研究生</v>
      </c>
      <c r="H903" s="8" t="str">
        <f>VLOOKUP(F903,[3]需科室上报名单!$B:$D,3,0)</f>
        <v>外科</v>
      </c>
      <c r="I903" s="8" t="str">
        <f>VLOOKUP(F903,[3]需科室上报名单!$B:$F,5,0)</f>
        <v>2020年</v>
      </c>
      <c r="J903" s="31"/>
      <c r="K903" s="6" t="s">
        <v>106</v>
      </c>
      <c r="L903" s="6">
        <v>0</v>
      </c>
      <c r="M903" s="6">
        <v>0</v>
      </c>
      <c r="N903" s="6">
        <v>0</v>
      </c>
      <c r="O903" s="6">
        <v>160</v>
      </c>
      <c r="P903" s="6">
        <v>0</v>
      </c>
      <c r="Q903" s="30">
        <v>0</v>
      </c>
      <c r="R903" s="100">
        <v>0</v>
      </c>
      <c r="S903" s="30">
        <v>0</v>
      </c>
      <c r="T903" s="30">
        <v>0</v>
      </c>
      <c r="U903" s="43">
        <v>0</v>
      </c>
      <c r="V903" s="44">
        <f>VLOOKUP(F903,[9]毕教同事分值收集!B:X,23,0)</f>
        <v>100</v>
      </c>
      <c r="W903" s="49">
        <v>10</v>
      </c>
      <c r="X903" s="49">
        <v>20</v>
      </c>
      <c r="Y903" s="49">
        <v>60</v>
      </c>
      <c r="Z903" s="49">
        <v>0</v>
      </c>
      <c r="AA903" s="49">
        <v>0</v>
      </c>
      <c r="AB903" s="54">
        <f>VLOOKUP(F903,[9]毕教同事分值收集!B:R,17,0)</f>
        <v>100</v>
      </c>
      <c r="AC903" s="54">
        <f>VLOOKUP(F903,[9]毕教同事分值收集!B:T,19,0)</f>
        <v>150</v>
      </c>
      <c r="AD903" s="54">
        <f>VLOOKUP(F903,[9]毕教同事分值收集!B:V,21,0)</f>
        <v>100</v>
      </c>
      <c r="AE903" s="54">
        <f>VLOOKUP(F903,[9]毕教同事分值收集!B:Q,16,0)</f>
        <v>0</v>
      </c>
      <c r="AF903" s="54">
        <f>VLOOKUP(F903,[9]毕教同事分值收集!B:P,15,0)</f>
        <v>0</v>
      </c>
      <c r="AG903" s="54">
        <f>VLOOKUP(F903,[6]毕教同事分值收集!$B:$M,12,0)</f>
        <v>-60</v>
      </c>
      <c r="AH903" s="54">
        <v>0</v>
      </c>
      <c r="AI903" s="54">
        <v>0</v>
      </c>
      <c r="AJ903" s="54">
        <v>0</v>
      </c>
      <c r="AK903" s="54">
        <v>0</v>
      </c>
      <c r="AL903" s="54">
        <v>0</v>
      </c>
      <c r="AM903" s="58">
        <f t="shared" si="87"/>
        <v>640</v>
      </c>
      <c r="AN903" s="54" t="str">
        <f>VLOOKUP(H903,'[2]最终 公布版'!$F:$AL,33,0)</f>
        <v>外科</v>
      </c>
      <c r="AO903" s="59">
        <f>SUMPRODUCT(($AN$4:$AN$1113=AN903)*($AM$4:$AM$1113&gt;AM903))+1</f>
        <v>86</v>
      </c>
      <c r="AP903" s="11">
        <f>COUNTIF(AN:AN,AN903)</f>
        <v>181</v>
      </c>
      <c r="AQ903" s="60">
        <f t="shared" si="89"/>
        <v>0.475138121546961</v>
      </c>
      <c r="AR903" s="11">
        <f t="shared" si="90"/>
        <v>1</v>
      </c>
      <c r="AS903" s="61">
        <v>1200</v>
      </c>
      <c r="AT903" s="62">
        <f>VLOOKUP(F903,[9]毕教同事分值收集!B:Y,24,0)</f>
        <v>21</v>
      </c>
      <c r="AU903" s="63">
        <f t="shared" si="91"/>
        <v>1200</v>
      </c>
      <c r="AV903" s="63">
        <f t="shared" si="88"/>
        <v>1200</v>
      </c>
      <c r="AW903" s="63">
        <v>0</v>
      </c>
      <c r="AX903" s="63">
        <f t="shared" si="92"/>
        <v>1200</v>
      </c>
      <c r="AY903" s="65">
        <v>21</v>
      </c>
    </row>
    <row r="904" spans="1:51">
      <c r="A904" s="4"/>
      <c r="B904" s="4"/>
      <c r="C904" s="5" t="s">
        <v>197</v>
      </c>
      <c r="D904" s="6">
        <v>891</v>
      </c>
      <c r="E904" s="19" t="s">
        <v>1090</v>
      </c>
      <c r="F904" s="8" t="str">
        <f>VLOOKUP(E904,[1]需科室上报名单!$A:$B,2,0)</f>
        <v>7AK278</v>
      </c>
      <c r="G904" s="6" t="str">
        <f>VLOOKUP(F904,[3]需科室上报名单!$B:$I,8,0)</f>
        <v>规培研究生</v>
      </c>
      <c r="H904" s="8" t="str">
        <f>VLOOKUP(F904,[3]需科室上报名单!$B:$D,3,0)</f>
        <v>外科</v>
      </c>
      <c r="I904" s="8" t="str">
        <f>VLOOKUP(F904,[3]需科室上报名单!$B:$F,5,0)</f>
        <v>2020年</v>
      </c>
      <c r="J904" s="29"/>
      <c r="K904" s="6" t="s">
        <v>106</v>
      </c>
      <c r="L904" s="6">
        <v>0</v>
      </c>
      <c r="M904" s="6">
        <v>0</v>
      </c>
      <c r="N904" s="36">
        <v>0</v>
      </c>
      <c r="O904" s="6">
        <v>160</v>
      </c>
      <c r="P904" s="30">
        <v>0</v>
      </c>
      <c r="Q904" s="30">
        <v>3</v>
      </c>
      <c r="R904" s="30">
        <v>1</v>
      </c>
      <c r="S904" s="30">
        <v>0</v>
      </c>
      <c r="T904" s="30">
        <v>0</v>
      </c>
      <c r="U904" s="43">
        <v>80</v>
      </c>
      <c r="V904" s="44">
        <f>VLOOKUP(F904,[9]毕教同事分值收集!B:X,23,0)</f>
        <v>100</v>
      </c>
      <c r="W904" s="44">
        <v>10</v>
      </c>
      <c r="X904" s="44">
        <v>0</v>
      </c>
      <c r="Y904" s="44">
        <v>0</v>
      </c>
      <c r="Z904" s="44">
        <v>0</v>
      </c>
      <c r="AA904" s="53">
        <v>0</v>
      </c>
      <c r="AB904" s="54">
        <f>VLOOKUP(F904,[9]毕教同事分值收集!B:R,17,0)</f>
        <v>100</v>
      </c>
      <c r="AC904" s="54">
        <f>VLOOKUP(F904,[9]毕教同事分值收集!B:T,19,0)</f>
        <v>150</v>
      </c>
      <c r="AD904" s="54">
        <f>VLOOKUP(F904,[9]毕教同事分值收集!B:V,21,0)</f>
        <v>100</v>
      </c>
      <c r="AE904" s="54">
        <f>VLOOKUP(F904,[9]毕教同事分值收集!B:Q,16,0)</f>
        <v>0</v>
      </c>
      <c r="AF904" s="54">
        <f>VLOOKUP(F904,[9]毕教同事分值收集!B:P,15,0)</f>
        <v>0</v>
      </c>
      <c r="AG904" s="54">
        <f>VLOOKUP(F904,[6]毕教同事分值收集!$B:$M,12,0)</f>
        <v>-60</v>
      </c>
      <c r="AH904" s="54">
        <v>0</v>
      </c>
      <c r="AI904" s="54">
        <v>0</v>
      </c>
      <c r="AJ904" s="54">
        <v>0</v>
      </c>
      <c r="AK904" s="54">
        <v>0</v>
      </c>
      <c r="AL904" s="54">
        <v>0</v>
      </c>
      <c r="AM904" s="58">
        <f t="shared" si="87"/>
        <v>640</v>
      </c>
      <c r="AN904" s="54" t="str">
        <f>VLOOKUP(H904,'[2]最终 公布版'!$F:$AL,33,0)</f>
        <v>外科</v>
      </c>
      <c r="AO904" s="59">
        <f>SUMPRODUCT(($AN$4:$AN$1113=AN904)*($AM$4:$AM$1113&gt;AM904))+1</f>
        <v>86</v>
      </c>
      <c r="AP904" s="11">
        <f>COUNTIF(AN:AN,AN904)</f>
        <v>181</v>
      </c>
      <c r="AQ904" s="60">
        <f t="shared" si="89"/>
        <v>0.475138121546961</v>
      </c>
      <c r="AR904" s="11">
        <f t="shared" si="90"/>
        <v>1</v>
      </c>
      <c r="AS904" s="61">
        <v>1200</v>
      </c>
      <c r="AT904" s="62">
        <f>VLOOKUP(F904,[9]毕教同事分值收集!B:Y,24,0)</f>
        <v>21</v>
      </c>
      <c r="AU904" s="63">
        <f t="shared" si="91"/>
        <v>1200</v>
      </c>
      <c r="AV904" s="63">
        <f t="shared" si="88"/>
        <v>1200</v>
      </c>
      <c r="AW904" s="63">
        <f>VLOOKUP(F904,[7]涉及需要退费清单!$B:$S,18,0)</f>
        <v>-50</v>
      </c>
      <c r="AX904" s="63">
        <f t="shared" si="92"/>
        <v>1150</v>
      </c>
      <c r="AY904" s="65">
        <v>21</v>
      </c>
    </row>
    <row r="905" spans="1:51">
      <c r="A905" s="4"/>
      <c r="B905" s="4"/>
      <c r="C905" s="5" t="s">
        <v>261</v>
      </c>
      <c r="D905" s="6">
        <v>903</v>
      </c>
      <c r="E905" s="86" t="s">
        <v>1091</v>
      </c>
      <c r="F905" s="8" t="str">
        <f>VLOOKUP(E905,[1]需科室上报名单!$A:$B,2,0)</f>
        <v>7AK310</v>
      </c>
      <c r="G905" s="6" t="str">
        <f>VLOOKUP(F905,[3]需科室上报名单!$B:$I,8,0)</f>
        <v>规培研究生</v>
      </c>
      <c r="H905" s="8" t="s">
        <v>997</v>
      </c>
      <c r="I905" s="8" t="str">
        <f>VLOOKUP(F905,[3]需科室上报名单!$B:$F,5,0)</f>
        <v>2020年</v>
      </c>
      <c r="J905" s="31"/>
      <c r="K905" s="93" t="s">
        <v>106</v>
      </c>
      <c r="L905" s="86">
        <v>0</v>
      </c>
      <c r="M905" s="86">
        <v>0</v>
      </c>
      <c r="N905" s="86">
        <v>0</v>
      </c>
      <c r="O905" s="86">
        <v>160</v>
      </c>
      <c r="P905" s="94">
        <v>0</v>
      </c>
      <c r="Q905" s="94">
        <v>2</v>
      </c>
      <c r="R905" s="94">
        <v>0</v>
      </c>
      <c r="S905" s="94">
        <v>0</v>
      </c>
      <c r="T905" s="94">
        <v>0</v>
      </c>
      <c r="U905" s="97">
        <v>40</v>
      </c>
      <c r="V905" s="44">
        <f>VLOOKUP(F905,[9]毕教同事分值收集!B:X,23,0)</f>
        <v>100</v>
      </c>
      <c r="W905" s="98">
        <v>10</v>
      </c>
      <c r="X905" s="98">
        <v>0</v>
      </c>
      <c r="Y905" s="98">
        <v>0</v>
      </c>
      <c r="Z905" s="98">
        <v>0</v>
      </c>
      <c r="AA905" s="102">
        <v>0</v>
      </c>
      <c r="AB905" s="54">
        <f>VLOOKUP(F905,[9]毕教同事分值收集!B:R,17,0)</f>
        <v>100</v>
      </c>
      <c r="AC905" s="54">
        <f>VLOOKUP(F905,[9]毕教同事分值收集!B:T,19,0)</f>
        <v>150</v>
      </c>
      <c r="AD905" s="54">
        <f>VLOOKUP(F905,[9]毕教同事分值收集!B:V,21,0)</f>
        <v>100</v>
      </c>
      <c r="AE905" s="54">
        <f>VLOOKUP(F905,[9]毕教同事分值收集!B:Q,16,0)</f>
        <v>0</v>
      </c>
      <c r="AF905" s="54">
        <f>VLOOKUP(F905,[9]毕教同事分值收集!B:P,15,0)</f>
        <v>0</v>
      </c>
      <c r="AG905" s="54">
        <f>VLOOKUP(F905,[6]毕教同事分值收集!$B:$M,12,0)</f>
        <v>-20</v>
      </c>
      <c r="AH905" s="54">
        <v>0</v>
      </c>
      <c r="AI905" s="54">
        <v>0</v>
      </c>
      <c r="AJ905" s="54">
        <v>0</v>
      </c>
      <c r="AK905" s="54">
        <v>0</v>
      </c>
      <c r="AL905" s="54">
        <v>0</v>
      </c>
      <c r="AM905" s="58">
        <f t="shared" si="87"/>
        <v>640</v>
      </c>
      <c r="AN905" s="54" t="str">
        <f>VLOOKUP(H905,'[2]最终 公布版'!$F:$AL,33,0)</f>
        <v>外科</v>
      </c>
      <c r="AO905" s="59">
        <f>SUMPRODUCT(($AN$4:$AN$1113=AN905)*($AM$4:$AM$1113&gt;AM905))+1</f>
        <v>86</v>
      </c>
      <c r="AP905" s="11">
        <f>COUNTIF(AN:AN,AN905)</f>
        <v>181</v>
      </c>
      <c r="AQ905" s="60">
        <f t="shared" si="89"/>
        <v>0.475138121546961</v>
      </c>
      <c r="AR905" s="11">
        <f t="shared" si="90"/>
        <v>1</v>
      </c>
      <c r="AS905" s="61">
        <v>1200</v>
      </c>
      <c r="AT905" s="62">
        <f>VLOOKUP(F905,[9]毕教同事分值收集!B:Y,24,0)</f>
        <v>21</v>
      </c>
      <c r="AU905" s="63">
        <f t="shared" si="91"/>
        <v>1200</v>
      </c>
      <c r="AV905" s="63">
        <f t="shared" si="88"/>
        <v>1200</v>
      </c>
      <c r="AW905" s="63">
        <v>0</v>
      </c>
      <c r="AX905" s="63">
        <f t="shared" si="92"/>
        <v>1200</v>
      </c>
      <c r="AY905" s="65">
        <v>21</v>
      </c>
    </row>
    <row r="906" spans="1:51">
      <c r="A906" s="4"/>
      <c r="B906" s="4"/>
      <c r="C906" s="5" t="s">
        <v>261</v>
      </c>
      <c r="D906" s="6">
        <v>909</v>
      </c>
      <c r="E906" s="86" t="s">
        <v>1092</v>
      </c>
      <c r="F906" s="8" t="str">
        <f>VLOOKUP(E906,[1]需科室上报名单!$A:$B,2,0)</f>
        <v>7AK020</v>
      </c>
      <c r="G906" s="6" t="str">
        <f>VLOOKUP(F906,[3]需科室上报名单!$B:$I,8,0)</f>
        <v>规培研究生</v>
      </c>
      <c r="H906" s="8" t="str">
        <f>VLOOKUP(F906,[3]需科室上报名单!$B:$D,3,0)</f>
        <v>外科</v>
      </c>
      <c r="I906" s="8" t="str">
        <f>VLOOKUP(F906,[3]需科室上报名单!$B:$F,5,0)</f>
        <v>2020年</v>
      </c>
      <c r="J906" s="31"/>
      <c r="K906" s="93" t="s">
        <v>106</v>
      </c>
      <c r="L906" s="86">
        <v>0</v>
      </c>
      <c r="M906" s="86">
        <v>0</v>
      </c>
      <c r="N906" s="86">
        <v>0</v>
      </c>
      <c r="O906" s="86">
        <v>160</v>
      </c>
      <c r="P906" s="94">
        <v>0</v>
      </c>
      <c r="Q906" s="94">
        <v>3</v>
      </c>
      <c r="R906" s="94">
        <v>0</v>
      </c>
      <c r="S906" s="94">
        <v>0</v>
      </c>
      <c r="T906" s="94">
        <v>0</v>
      </c>
      <c r="U906" s="97">
        <v>60</v>
      </c>
      <c r="V906" s="44">
        <f>VLOOKUP(F906,[9]毕教同事分值收集!B:X,23,0)</f>
        <v>100</v>
      </c>
      <c r="W906" s="98">
        <v>10</v>
      </c>
      <c r="X906" s="98">
        <v>60</v>
      </c>
      <c r="Y906" s="98">
        <v>30</v>
      </c>
      <c r="Z906" s="98">
        <v>60</v>
      </c>
      <c r="AA906" s="102">
        <v>60</v>
      </c>
      <c r="AB906" s="54">
        <f>VLOOKUP(F906,[9]毕教同事分值收集!B:R,17,0)</f>
        <v>100</v>
      </c>
      <c r="AC906" s="54">
        <f>VLOOKUP(F906,[9]毕教同事分值收集!B:T,19,0)</f>
        <v>0</v>
      </c>
      <c r="AD906" s="54">
        <f>VLOOKUP(F906,[9]毕教同事分值收集!B:V,21,0)</f>
        <v>0</v>
      </c>
      <c r="AE906" s="54">
        <f>VLOOKUP(F906,[9]毕教同事分值收集!B:Q,16,0)</f>
        <v>0</v>
      </c>
      <c r="AF906" s="54">
        <f>VLOOKUP(F906,[9]毕教同事分值收集!B:P,15,0)</f>
        <v>0</v>
      </c>
      <c r="AG906" s="54">
        <f>VLOOKUP(F906,[6]毕教同事分值收集!$B:$M,12,0)</f>
        <v>0</v>
      </c>
      <c r="AH906" s="54">
        <v>0</v>
      </c>
      <c r="AI906" s="54">
        <v>0</v>
      </c>
      <c r="AJ906" s="54">
        <v>0</v>
      </c>
      <c r="AK906" s="54">
        <v>0</v>
      </c>
      <c r="AL906" s="54">
        <v>0</v>
      </c>
      <c r="AM906" s="58">
        <f t="shared" si="87"/>
        <v>640</v>
      </c>
      <c r="AN906" s="54" t="str">
        <f>VLOOKUP(H906,'[2]最终 公布版'!$F:$AL,33,0)</f>
        <v>外科</v>
      </c>
      <c r="AO906" s="59">
        <f>SUMPRODUCT(($AN$4:$AN$1113=AN906)*($AM$4:$AM$1113&gt;AM906))+1</f>
        <v>86</v>
      </c>
      <c r="AP906" s="11">
        <f>COUNTIF(AN:AN,AN906)</f>
        <v>181</v>
      </c>
      <c r="AQ906" s="60">
        <f t="shared" si="89"/>
        <v>0.475138121546961</v>
      </c>
      <c r="AR906" s="11">
        <f t="shared" si="90"/>
        <v>1</v>
      </c>
      <c r="AS906" s="61">
        <v>1200</v>
      </c>
      <c r="AT906" s="62">
        <f>VLOOKUP(F906,[9]毕教同事分值收集!B:Y,24,0)</f>
        <v>21</v>
      </c>
      <c r="AU906" s="63">
        <f t="shared" si="91"/>
        <v>1200</v>
      </c>
      <c r="AV906" s="63">
        <f t="shared" si="88"/>
        <v>1200</v>
      </c>
      <c r="AW906" s="63">
        <v>0</v>
      </c>
      <c r="AX906" s="63">
        <f t="shared" si="92"/>
        <v>1200</v>
      </c>
      <c r="AY906" s="65">
        <v>21</v>
      </c>
    </row>
    <row r="907" spans="1:51">
      <c r="A907" s="4"/>
      <c r="B907" s="4"/>
      <c r="C907" s="5" t="s">
        <v>836</v>
      </c>
      <c r="D907" s="6">
        <v>892</v>
      </c>
      <c r="E907" s="15" t="s">
        <v>1093</v>
      </c>
      <c r="F907" s="8" t="str">
        <f>VLOOKUP(E907,[1]需科室上报名单!$A:$B,2,0)</f>
        <v>7AK318</v>
      </c>
      <c r="G907" s="6" t="str">
        <f>VLOOKUP(F907,[3]需科室上报名单!$B:$I,8,0)</f>
        <v>规培研究生</v>
      </c>
      <c r="H907" s="8" t="s">
        <v>997</v>
      </c>
      <c r="I907" s="8" t="str">
        <f>VLOOKUP(F907,[3]需科室上报名单!$B:$F,5,0)</f>
        <v>2020年</v>
      </c>
      <c r="J907" s="31"/>
      <c r="K907" s="6" t="s">
        <v>106</v>
      </c>
      <c r="L907" s="6">
        <v>0</v>
      </c>
      <c r="M907" s="6">
        <v>0</v>
      </c>
      <c r="N907" s="6">
        <v>0</v>
      </c>
      <c r="O907" s="6">
        <v>160</v>
      </c>
      <c r="P907" s="6">
        <v>0</v>
      </c>
      <c r="Q907" s="6">
        <v>6</v>
      </c>
      <c r="R907" s="6">
        <v>3</v>
      </c>
      <c r="S907" s="6">
        <v>0</v>
      </c>
      <c r="T907" s="6">
        <v>0</v>
      </c>
      <c r="U907" s="43">
        <v>180</v>
      </c>
      <c r="V907" s="44">
        <f>VLOOKUP(F907,[9]毕教同事分值收集!B:X,23,0)</f>
        <v>100</v>
      </c>
      <c r="W907" s="44">
        <v>0</v>
      </c>
      <c r="X907" s="44">
        <v>0</v>
      </c>
      <c r="Y907" s="44">
        <v>0</v>
      </c>
      <c r="Z907" s="44">
        <v>0</v>
      </c>
      <c r="AA907" s="53">
        <v>0</v>
      </c>
      <c r="AB907" s="54">
        <f>VLOOKUP(F907,[9]毕教同事分值收集!B:R,17,0)</f>
        <v>100</v>
      </c>
      <c r="AC907" s="54">
        <f>VLOOKUP(F907,[9]毕教同事分值收集!B:T,19,0)</f>
        <v>150</v>
      </c>
      <c r="AD907" s="54">
        <f>VLOOKUP(F907,[9]毕教同事分值收集!B:V,21,0)</f>
        <v>0</v>
      </c>
      <c r="AE907" s="54">
        <f>VLOOKUP(F907,[9]毕教同事分值收集!B:Q,16,0)</f>
        <v>0</v>
      </c>
      <c r="AF907" s="54">
        <f>VLOOKUP(F907,[9]毕教同事分值收集!B:P,15,0)</f>
        <v>0</v>
      </c>
      <c r="AG907" s="54">
        <f>VLOOKUP(F907,[6]毕教同事分值收集!$B:$M,12,0)</f>
        <v>-60</v>
      </c>
      <c r="AH907" s="54">
        <v>0</v>
      </c>
      <c r="AI907" s="54">
        <v>0</v>
      </c>
      <c r="AJ907" s="54">
        <v>0</v>
      </c>
      <c r="AK907" s="54">
        <v>0</v>
      </c>
      <c r="AL907" s="54">
        <v>0</v>
      </c>
      <c r="AM907" s="58">
        <f t="shared" si="87"/>
        <v>630</v>
      </c>
      <c r="AN907" s="54" t="str">
        <f>VLOOKUP(H907,'[2]最终 公布版'!$F:$AL,33,0)</f>
        <v>外科</v>
      </c>
      <c r="AO907" s="59">
        <f>SUMPRODUCT(($AN$4:$AN$1113=AN907)*($AM$4:$AM$1113&gt;AM907))+1</f>
        <v>90</v>
      </c>
      <c r="AP907" s="11">
        <f>COUNTIF(AN:AN,AN907)</f>
        <v>181</v>
      </c>
      <c r="AQ907" s="60">
        <f t="shared" si="89"/>
        <v>0.497237569060773</v>
      </c>
      <c r="AR907" s="11">
        <f t="shared" si="90"/>
        <v>1</v>
      </c>
      <c r="AS907" s="61">
        <v>1200</v>
      </c>
      <c r="AT907" s="62">
        <f>VLOOKUP(F907,[9]毕教同事分值收集!B:Y,24,0)</f>
        <v>21</v>
      </c>
      <c r="AU907" s="63">
        <f t="shared" si="91"/>
        <v>1200</v>
      </c>
      <c r="AV907" s="63">
        <f t="shared" si="88"/>
        <v>1200</v>
      </c>
      <c r="AW907" s="63">
        <f>VLOOKUP(F907,[7]涉及需要退费清单!$B:$S,18,0)</f>
        <v>-500</v>
      </c>
      <c r="AX907" s="63">
        <f t="shared" si="92"/>
        <v>700</v>
      </c>
      <c r="AY907" s="65">
        <v>21</v>
      </c>
    </row>
    <row r="908" spans="1:51">
      <c r="A908" s="4"/>
      <c r="B908" s="4"/>
      <c r="C908" s="5" t="s">
        <v>192</v>
      </c>
      <c r="D908" s="6">
        <v>895</v>
      </c>
      <c r="E908" s="105" t="s">
        <v>1094</v>
      </c>
      <c r="F908" s="8" t="str">
        <f>VLOOKUP(E908,[1]需科室上报名单!$A:$B,2,0)</f>
        <v>7AK313</v>
      </c>
      <c r="G908" s="6" t="str">
        <f>VLOOKUP(F908,[3]需科室上报名单!$B:$I,8,0)</f>
        <v>规培研究生</v>
      </c>
      <c r="H908" s="8" t="s">
        <v>997</v>
      </c>
      <c r="I908" s="8" t="str">
        <f>VLOOKUP(F908,[3]需科室上报名单!$B:$F,5,0)</f>
        <v>2020年</v>
      </c>
      <c r="J908" s="70"/>
      <c r="K908" s="71" t="s">
        <v>106</v>
      </c>
      <c r="L908" s="36">
        <v>0</v>
      </c>
      <c r="M908" s="36">
        <v>0</v>
      </c>
      <c r="N908" s="36">
        <v>0</v>
      </c>
      <c r="O908" s="36">
        <v>160</v>
      </c>
      <c r="P908" s="36">
        <v>2</v>
      </c>
      <c r="Q908" s="36">
        <v>0</v>
      </c>
      <c r="R908" s="36">
        <v>0</v>
      </c>
      <c r="S908" s="36">
        <v>1</v>
      </c>
      <c r="T908" s="36">
        <v>1</v>
      </c>
      <c r="U908" s="36">
        <v>150</v>
      </c>
      <c r="V908" s="44">
        <f>VLOOKUP(F908,[9]毕教同事分值收集!B:X,23,0)</f>
        <v>100</v>
      </c>
      <c r="W908" s="76">
        <v>10</v>
      </c>
      <c r="X908" s="76">
        <v>20</v>
      </c>
      <c r="Y908" s="82">
        <v>0</v>
      </c>
      <c r="Z908" s="82">
        <v>0</v>
      </c>
      <c r="AA908" s="82">
        <v>0</v>
      </c>
      <c r="AB908" s="54">
        <f>VLOOKUP(F908,[9]毕教同事分值收集!B:R,17,0)</f>
        <v>100</v>
      </c>
      <c r="AC908" s="54">
        <f>VLOOKUP(F908,[9]毕教同事分值收集!B:T,19,0)</f>
        <v>150</v>
      </c>
      <c r="AD908" s="54">
        <f>VLOOKUP(F908,[9]毕教同事分值收集!B:V,21,0)</f>
        <v>0</v>
      </c>
      <c r="AE908" s="54">
        <f>VLOOKUP(F908,[9]毕教同事分值收集!B:Q,16,0)</f>
        <v>0</v>
      </c>
      <c r="AF908" s="54">
        <f>VLOOKUP(F908,[9]毕教同事分值收集!B:P,15,0)</f>
        <v>0</v>
      </c>
      <c r="AG908" s="54">
        <f>VLOOKUP(F908,[6]毕教同事分值收集!$B:$M,12,0)</f>
        <v>-60</v>
      </c>
      <c r="AH908" s="54">
        <v>0</v>
      </c>
      <c r="AI908" s="54">
        <v>0</v>
      </c>
      <c r="AJ908" s="54">
        <v>0</v>
      </c>
      <c r="AK908" s="54">
        <v>0</v>
      </c>
      <c r="AL908" s="54">
        <v>0</v>
      </c>
      <c r="AM908" s="58">
        <f t="shared" si="87"/>
        <v>630</v>
      </c>
      <c r="AN908" s="54" t="str">
        <f>VLOOKUP(H908,'[2]最终 公布版'!$F:$AL,33,0)</f>
        <v>外科</v>
      </c>
      <c r="AO908" s="59">
        <f>SUMPRODUCT(($AN$4:$AN$1113=AN908)*($AM$4:$AM$1113&gt;AM908))+1</f>
        <v>90</v>
      </c>
      <c r="AP908" s="11">
        <f>COUNTIF(AN:AN,AN908)</f>
        <v>181</v>
      </c>
      <c r="AQ908" s="60">
        <f t="shared" si="89"/>
        <v>0.497237569060773</v>
      </c>
      <c r="AR908" s="11">
        <f t="shared" si="90"/>
        <v>1</v>
      </c>
      <c r="AS908" s="61">
        <v>1200</v>
      </c>
      <c r="AT908" s="62">
        <f>VLOOKUP(F908,[9]毕教同事分值收集!B:Y,24,0)</f>
        <v>21</v>
      </c>
      <c r="AU908" s="63">
        <f t="shared" si="91"/>
        <v>1200</v>
      </c>
      <c r="AV908" s="63">
        <f t="shared" si="88"/>
        <v>1200</v>
      </c>
      <c r="AW908" s="63">
        <v>0</v>
      </c>
      <c r="AX908" s="63">
        <f t="shared" si="92"/>
        <v>1200</v>
      </c>
      <c r="AY908" s="65">
        <v>21</v>
      </c>
    </row>
    <row r="909" spans="1:51">
      <c r="A909" s="4"/>
      <c r="B909" s="4"/>
      <c r="C909" s="5" t="s">
        <v>271</v>
      </c>
      <c r="D909" s="6">
        <v>898</v>
      </c>
      <c r="E909" s="8" t="s">
        <v>1095</v>
      </c>
      <c r="F909" s="8" t="str">
        <f>VLOOKUP(E909,[1]需科室上报名单!$A:$B,2,0)</f>
        <v>7AO453</v>
      </c>
      <c r="G909" s="6" t="str">
        <f>VLOOKUP(F909,[3]需科室上报名单!$B:$I,8,0)</f>
        <v>规培研究生</v>
      </c>
      <c r="H909" s="8" t="str">
        <f>VLOOKUP(F909,[3]需科室上报名单!$B:$D,3,0)</f>
        <v>外科</v>
      </c>
      <c r="I909" s="8" t="str">
        <f>VLOOKUP(F909,[3]需科室上报名单!$B:$F,5,0)</f>
        <v>2022年</v>
      </c>
      <c r="J909" s="29"/>
      <c r="K909" s="6" t="s">
        <v>106</v>
      </c>
      <c r="L909" s="6">
        <v>0</v>
      </c>
      <c r="M909" s="6">
        <v>0</v>
      </c>
      <c r="N909" s="6">
        <v>0</v>
      </c>
      <c r="O909" s="6">
        <v>160</v>
      </c>
      <c r="P909" s="30">
        <v>0</v>
      </c>
      <c r="Q909" s="30">
        <v>4</v>
      </c>
      <c r="R909" s="30">
        <v>7</v>
      </c>
      <c r="S909" s="30">
        <v>0</v>
      </c>
      <c r="T909" s="30">
        <v>0</v>
      </c>
      <c r="U909" s="43">
        <v>220</v>
      </c>
      <c r="V909" s="44">
        <f>VLOOKUP(F909,[9]毕教同事分值收集!B:X,23,0)</f>
        <v>100</v>
      </c>
      <c r="W909" s="44">
        <v>10</v>
      </c>
      <c r="X909" s="44">
        <v>40</v>
      </c>
      <c r="Y909" s="44">
        <v>60</v>
      </c>
      <c r="Z909" s="44">
        <v>60</v>
      </c>
      <c r="AA909" s="53">
        <v>0</v>
      </c>
      <c r="AB909" s="54">
        <f>VLOOKUP(F909,[9]毕教同事分值收集!B:R,17,0)</f>
        <v>0</v>
      </c>
      <c r="AC909" s="54">
        <f>VLOOKUP(F909,[9]毕教同事分值收集!B:T,19,0)</f>
        <v>0</v>
      </c>
      <c r="AD909" s="54">
        <f>VLOOKUP(F909,[9]毕教同事分值收集!B:V,21,0)</f>
        <v>0</v>
      </c>
      <c r="AE909" s="54">
        <f>VLOOKUP(F909,[9]毕教同事分值收集!B:Q,16,0)</f>
        <v>0</v>
      </c>
      <c r="AF909" s="54">
        <f>VLOOKUP(F909,[9]毕教同事分值收集!B:P,15,0)</f>
        <v>20</v>
      </c>
      <c r="AG909" s="54">
        <f>VLOOKUP(F909,[6]毕教同事分值收集!$B:$M,12,0)</f>
        <v>-40</v>
      </c>
      <c r="AH909" s="54">
        <v>0</v>
      </c>
      <c r="AI909" s="54">
        <v>0</v>
      </c>
      <c r="AJ909" s="54">
        <v>0</v>
      </c>
      <c r="AK909" s="54">
        <v>0</v>
      </c>
      <c r="AL909" s="54">
        <v>0</v>
      </c>
      <c r="AM909" s="58">
        <f t="shared" si="87"/>
        <v>630</v>
      </c>
      <c r="AN909" s="54" t="str">
        <f>VLOOKUP(H909,'[2]最终 公布版'!$F:$AL,33,0)</f>
        <v>外科</v>
      </c>
      <c r="AO909" s="59">
        <f>SUMPRODUCT(($AN$4:$AN$1113=AN909)*($AM$4:$AM$1113&gt;AM909))+1</f>
        <v>90</v>
      </c>
      <c r="AP909" s="11">
        <f>COUNTIF(AN:AN,AN909)</f>
        <v>181</v>
      </c>
      <c r="AQ909" s="60">
        <f t="shared" si="89"/>
        <v>0.497237569060773</v>
      </c>
      <c r="AR909" s="11">
        <f t="shared" si="90"/>
        <v>1</v>
      </c>
      <c r="AS909" s="61">
        <v>1200</v>
      </c>
      <c r="AT909" s="62">
        <f>VLOOKUP(F909,[9]毕教同事分值收集!B:Y,24,0)</f>
        <v>21</v>
      </c>
      <c r="AU909" s="63">
        <f t="shared" si="91"/>
        <v>1200</v>
      </c>
      <c r="AV909" s="63">
        <f t="shared" si="88"/>
        <v>1200</v>
      </c>
      <c r="AW909" s="63">
        <v>0</v>
      </c>
      <c r="AX909" s="63">
        <f t="shared" si="92"/>
        <v>1200</v>
      </c>
      <c r="AY909" s="65">
        <v>21</v>
      </c>
    </row>
    <row r="910" spans="1:51">
      <c r="A910" s="4"/>
      <c r="B910" s="4"/>
      <c r="C910" s="5" t="s">
        <v>289</v>
      </c>
      <c r="D910" s="6">
        <v>910</v>
      </c>
      <c r="E910" s="15" t="s">
        <v>1096</v>
      </c>
      <c r="F910" s="8" t="str">
        <f>VLOOKUP(E910,[1]需科室上报名单!$A:$B,2,0)</f>
        <v>7AK308</v>
      </c>
      <c r="G910" s="6" t="str">
        <f>VLOOKUP(F910,[3]需科室上报名单!$B:$I,8,0)</f>
        <v>规培研究生</v>
      </c>
      <c r="H910" s="8" t="s">
        <v>997</v>
      </c>
      <c r="I910" s="8" t="str">
        <f>VLOOKUP(F910,[3]需科室上报名单!$B:$F,5,0)</f>
        <v>2020年</v>
      </c>
      <c r="J910" s="31"/>
      <c r="K910" s="6" t="s">
        <v>106</v>
      </c>
      <c r="L910" s="6">
        <v>0</v>
      </c>
      <c r="M910" s="6">
        <v>0</v>
      </c>
      <c r="N910" s="6">
        <v>0</v>
      </c>
      <c r="O910" s="6">
        <v>160</v>
      </c>
      <c r="P910" s="6">
        <v>0</v>
      </c>
      <c r="Q910" s="30">
        <v>0</v>
      </c>
      <c r="R910" s="100">
        <v>0</v>
      </c>
      <c r="S910" s="30">
        <v>0</v>
      </c>
      <c r="T910" s="30">
        <v>0</v>
      </c>
      <c r="U910" s="43">
        <v>0</v>
      </c>
      <c r="V910" s="44">
        <f>VLOOKUP(F910,[9]毕教同事分值收集!B:X,23,0)</f>
        <v>100</v>
      </c>
      <c r="W910" s="49">
        <v>10</v>
      </c>
      <c r="X910" s="49">
        <v>0</v>
      </c>
      <c r="Y910" s="49">
        <v>0</v>
      </c>
      <c r="Z910" s="49">
        <v>0</v>
      </c>
      <c r="AA910" s="49">
        <v>20</v>
      </c>
      <c r="AB910" s="54">
        <f>VLOOKUP(F910,[9]毕教同事分值收集!B:R,17,0)</f>
        <v>100</v>
      </c>
      <c r="AC910" s="54">
        <f>VLOOKUP(F910,[9]毕教同事分值收集!B:T,19,0)</f>
        <v>150</v>
      </c>
      <c r="AD910" s="54">
        <f>VLOOKUP(F910,[9]毕教同事分值收集!B:V,21,0)</f>
        <v>100</v>
      </c>
      <c r="AE910" s="54">
        <f>VLOOKUP(F910,[9]毕教同事分值收集!B:Q,16,0)</f>
        <v>0</v>
      </c>
      <c r="AF910" s="54">
        <f>VLOOKUP(F910,[9]毕教同事分值收集!B:P,15,0)</f>
        <v>0</v>
      </c>
      <c r="AG910" s="54">
        <f>VLOOKUP(F910,[6]毕教同事分值收集!$B:$M,12,0)</f>
        <v>-20</v>
      </c>
      <c r="AH910" s="54">
        <v>0</v>
      </c>
      <c r="AI910" s="54">
        <v>0</v>
      </c>
      <c r="AJ910" s="54">
        <v>0</v>
      </c>
      <c r="AK910" s="54">
        <v>0</v>
      </c>
      <c r="AL910" s="54">
        <v>0</v>
      </c>
      <c r="AM910" s="58">
        <f t="shared" si="87"/>
        <v>620</v>
      </c>
      <c r="AN910" s="54" t="str">
        <f>VLOOKUP(H910,'[2]最终 公布版'!$F:$AL,33,0)</f>
        <v>外科</v>
      </c>
      <c r="AO910" s="59">
        <f>SUMPRODUCT(($AN$4:$AN$1113=AN910)*($AM$4:$AM$1113&gt;AM910))+1</f>
        <v>93</v>
      </c>
      <c r="AP910" s="11">
        <f>COUNTIF(AN:AN,AN910)</f>
        <v>181</v>
      </c>
      <c r="AQ910" s="60">
        <f t="shared" si="89"/>
        <v>0.513812154696133</v>
      </c>
      <c r="AR910" s="11">
        <f t="shared" si="90"/>
        <v>1</v>
      </c>
      <c r="AS910" s="61">
        <v>1200</v>
      </c>
      <c r="AT910" s="62">
        <f>VLOOKUP(F910,[9]毕教同事分值收集!B:Y,24,0)</f>
        <v>21</v>
      </c>
      <c r="AU910" s="63">
        <f t="shared" si="91"/>
        <v>1200</v>
      </c>
      <c r="AV910" s="63">
        <f t="shared" si="88"/>
        <v>1200</v>
      </c>
      <c r="AW910" s="63">
        <v>0</v>
      </c>
      <c r="AX910" s="63">
        <f t="shared" si="92"/>
        <v>1200</v>
      </c>
      <c r="AY910" s="65">
        <v>21</v>
      </c>
    </row>
    <row r="911" spans="1:51">
      <c r="A911" s="4"/>
      <c r="B911" s="4"/>
      <c r="C911" s="5" t="s">
        <v>289</v>
      </c>
      <c r="D911" s="6">
        <v>911</v>
      </c>
      <c r="E911" s="19" t="s">
        <v>1097</v>
      </c>
      <c r="F911" s="8" t="str">
        <f>VLOOKUP(E911,[1]需科室上报名单!$A:$B,2,0)</f>
        <v>7AM255</v>
      </c>
      <c r="G911" s="6" t="str">
        <f>VLOOKUP(F911,[3]需科室上报名单!$B:$I,8,0)</f>
        <v>规培研究生</v>
      </c>
      <c r="H911" s="8" t="str">
        <f>VLOOKUP(F911,[3]需科室上报名单!$B:$D,3,0)</f>
        <v>外科</v>
      </c>
      <c r="I911" s="8" t="str">
        <f>VLOOKUP(F911,[3]需科室上报名单!$B:$F,5,0)</f>
        <v>2021年</v>
      </c>
      <c r="J911" s="31"/>
      <c r="K911" s="6" t="s">
        <v>106</v>
      </c>
      <c r="L911" s="6">
        <v>0</v>
      </c>
      <c r="M911" s="6">
        <v>0</v>
      </c>
      <c r="N911" s="6">
        <v>0</v>
      </c>
      <c r="O911" s="6">
        <v>160</v>
      </c>
      <c r="P911" s="6">
        <v>0</v>
      </c>
      <c r="Q911" s="30">
        <v>0</v>
      </c>
      <c r="R911" s="100">
        <v>0</v>
      </c>
      <c r="S911" s="30">
        <v>0</v>
      </c>
      <c r="T911" s="30">
        <v>0</v>
      </c>
      <c r="U911" s="43">
        <v>0</v>
      </c>
      <c r="V911" s="44">
        <f>VLOOKUP(F911,[9]毕教同事分值收集!B:X,23,0)</f>
        <v>100</v>
      </c>
      <c r="W911" s="49">
        <v>10</v>
      </c>
      <c r="X911" s="49">
        <v>20</v>
      </c>
      <c r="Y911" s="49">
        <v>0</v>
      </c>
      <c r="Z911" s="49">
        <v>0</v>
      </c>
      <c r="AA911" s="49">
        <v>0</v>
      </c>
      <c r="AB911" s="54">
        <f>VLOOKUP(F911,[9]毕教同事分值收集!B:R,17,0)</f>
        <v>100</v>
      </c>
      <c r="AC911" s="54">
        <f>VLOOKUP(F911,[9]毕教同事分值收集!B:T,19,0)</f>
        <v>150</v>
      </c>
      <c r="AD911" s="54">
        <f>VLOOKUP(F911,[9]毕教同事分值收集!B:V,21,0)</f>
        <v>100</v>
      </c>
      <c r="AE911" s="54">
        <f>VLOOKUP(F911,[9]毕教同事分值收集!B:Q,16,0)</f>
        <v>0</v>
      </c>
      <c r="AF911" s="54">
        <f>VLOOKUP(F911,[9]毕教同事分值收集!B:P,15,0)</f>
        <v>0</v>
      </c>
      <c r="AG911" s="54">
        <f>VLOOKUP(F911,[6]毕教同事分值收集!$B:$M,12,0)</f>
        <v>-20</v>
      </c>
      <c r="AH911" s="54">
        <v>0</v>
      </c>
      <c r="AI911" s="54">
        <v>0</v>
      </c>
      <c r="AJ911" s="54">
        <v>0</v>
      </c>
      <c r="AK911" s="54">
        <v>0</v>
      </c>
      <c r="AL911" s="54">
        <v>0</v>
      </c>
      <c r="AM911" s="58">
        <f t="shared" si="87"/>
        <v>620</v>
      </c>
      <c r="AN911" s="54" t="str">
        <f>VLOOKUP(H911,'[2]最终 公布版'!$F:$AL,33,0)</f>
        <v>外科</v>
      </c>
      <c r="AO911" s="59">
        <f>SUMPRODUCT(($AN$4:$AN$1113=AN911)*($AM$4:$AM$1113&gt;AM911))+1</f>
        <v>93</v>
      </c>
      <c r="AP911" s="11">
        <f>COUNTIF(AN:AN,AN911)</f>
        <v>181</v>
      </c>
      <c r="AQ911" s="60">
        <f t="shared" si="89"/>
        <v>0.513812154696133</v>
      </c>
      <c r="AR911" s="11">
        <f t="shared" si="90"/>
        <v>1</v>
      </c>
      <c r="AS911" s="61">
        <v>1200</v>
      </c>
      <c r="AT911" s="62">
        <f>VLOOKUP(F911,[9]毕教同事分值收集!B:Y,24,0)</f>
        <v>21</v>
      </c>
      <c r="AU911" s="63">
        <f t="shared" si="91"/>
        <v>1200</v>
      </c>
      <c r="AV911" s="63">
        <f t="shared" si="88"/>
        <v>1200</v>
      </c>
      <c r="AW911" s="63">
        <v>0</v>
      </c>
      <c r="AX911" s="63">
        <f t="shared" si="92"/>
        <v>1200</v>
      </c>
      <c r="AY911" s="65">
        <v>21</v>
      </c>
    </row>
    <row r="912" spans="1:51">
      <c r="A912" s="4"/>
      <c r="B912" s="4"/>
      <c r="C912" s="5" t="s">
        <v>836</v>
      </c>
      <c r="D912" s="6">
        <v>913</v>
      </c>
      <c r="E912" s="15" t="s">
        <v>1098</v>
      </c>
      <c r="F912" s="8" t="str">
        <f>VLOOKUP(E912,[1]需科室上报名单!$A:$B,2,0)</f>
        <v>7AK010</v>
      </c>
      <c r="G912" s="6" t="str">
        <f>VLOOKUP(F912,[3]需科室上报名单!$B:$I,8,0)</f>
        <v>规培研究生</v>
      </c>
      <c r="H912" s="8" t="s">
        <v>997</v>
      </c>
      <c r="I912" s="8" t="str">
        <f>VLOOKUP(F912,[3]需科室上报名单!$B:$F,5,0)</f>
        <v>2020年</v>
      </c>
      <c r="J912" s="31"/>
      <c r="K912" s="6" t="s">
        <v>106</v>
      </c>
      <c r="L912" s="6">
        <v>0</v>
      </c>
      <c r="M912" s="6">
        <v>0</v>
      </c>
      <c r="N912" s="6">
        <v>0</v>
      </c>
      <c r="O912" s="6">
        <v>160</v>
      </c>
      <c r="P912" s="6">
        <v>0</v>
      </c>
      <c r="Q912" s="6">
        <v>0</v>
      </c>
      <c r="R912" s="6">
        <v>0</v>
      </c>
      <c r="S912" s="6">
        <v>0</v>
      </c>
      <c r="T912" s="6">
        <v>0</v>
      </c>
      <c r="U912" s="43">
        <v>0</v>
      </c>
      <c r="V912" s="44">
        <f>VLOOKUP(F912,[9]毕教同事分值收集!B:X,23,0)</f>
        <v>100</v>
      </c>
      <c r="W912" s="44">
        <v>0</v>
      </c>
      <c r="X912" s="44">
        <v>0</v>
      </c>
      <c r="Y912" s="44">
        <v>0</v>
      </c>
      <c r="Z912" s="44">
        <v>30</v>
      </c>
      <c r="AA912" s="53">
        <v>0</v>
      </c>
      <c r="AB912" s="54">
        <f>VLOOKUP(F912,[9]毕教同事分值收集!B:R,17,0)</f>
        <v>100</v>
      </c>
      <c r="AC912" s="54">
        <f>VLOOKUP(F912,[9]毕教同事分值收集!B:T,19,0)</f>
        <v>150</v>
      </c>
      <c r="AD912" s="54">
        <f>VLOOKUP(F912,[9]毕教同事分值收集!B:V,21,0)</f>
        <v>100</v>
      </c>
      <c r="AE912" s="54">
        <f>VLOOKUP(F912,[9]毕教同事分值收集!B:Q,16,0)</f>
        <v>0</v>
      </c>
      <c r="AF912" s="54">
        <f>VLOOKUP(F912,[9]毕教同事分值收集!B:P,15,0)</f>
        <v>0</v>
      </c>
      <c r="AG912" s="54">
        <f>VLOOKUP(F912,[6]毕教同事分值收集!$B:$M,12,0)</f>
        <v>-20</v>
      </c>
      <c r="AH912" s="54">
        <v>0</v>
      </c>
      <c r="AI912" s="54">
        <v>0</v>
      </c>
      <c r="AJ912" s="54">
        <v>0</v>
      </c>
      <c r="AK912" s="54">
        <v>0</v>
      </c>
      <c r="AL912" s="54">
        <v>0</v>
      </c>
      <c r="AM912" s="58">
        <f t="shared" si="87"/>
        <v>620</v>
      </c>
      <c r="AN912" s="54" t="str">
        <f>VLOOKUP(H912,'[2]最终 公布版'!$F:$AL,33,0)</f>
        <v>外科</v>
      </c>
      <c r="AO912" s="59">
        <f>SUMPRODUCT(($AN$4:$AN$1113=AN912)*($AM$4:$AM$1113&gt;AM912))+1</f>
        <v>93</v>
      </c>
      <c r="AP912" s="11">
        <f>COUNTIF(AN:AN,AN912)</f>
        <v>181</v>
      </c>
      <c r="AQ912" s="60">
        <f t="shared" si="89"/>
        <v>0.513812154696133</v>
      </c>
      <c r="AR912" s="11">
        <f t="shared" si="90"/>
        <v>1</v>
      </c>
      <c r="AS912" s="61">
        <v>1200</v>
      </c>
      <c r="AT912" s="62">
        <f>VLOOKUP(F912,[9]毕教同事分值收集!B:Y,24,0)</f>
        <v>21</v>
      </c>
      <c r="AU912" s="63">
        <f t="shared" si="91"/>
        <v>1200</v>
      </c>
      <c r="AV912" s="63">
        <f t="shared" si="88"/>
        <v>1200</v>
      </c>
      <c r="AW912" s="63">
        <v>0</v>
      </c>
      <c r="AX912" s="63">
        <f t="shared" si="92"/>
        <v>1200</v>
      </c>
      <c r="AY912" s="65">
        <v>21</v>
      </c>
    </row>
    <row r="913" spans="1:51">
      <c r="A913" s="4"/>
      <c r="B913" s="4"/>
      <c r="C913" s="5" t="s">
        <v>261</v>
      </c>
      <c r="D913" s="6">
        <v>900</v>
      </c>
      <c r="E913" s="86" t="s">
        <v>1099</v>
      </c>
      <c r="F913" s="8" t="str">
        <f>VLOOKUP(E913,[1]需科室上报名单!$A:$B,2,0)</f>
        <v>7AO318</v>
      </c>
      <c r="G913" s="6" t="str">
        <f>VLOOKUP(F913,[3]需科室上报名单!$B:$I,8,0)</f>
        <v>规培研究生</v>
      </c>
      <c r="H913" s="8" t="s">
        <v>997</v>
      </c>
      <c r="I913" s="8" t="str">
        <f>VLOOKUP(F913,[3]需科室上报名单!$B:$F,5,0)</f>
        <v>2022年</v>
      </c>
      <c r="J913" s="31"/>
      <c r="K913" s="93" t="s">
        <v>106</v>
      </c>
      <c r="L913" s="86">
        <v>0</v>
      </c>
      <c r="M913" s="86">
        <v>0</v>
      </c>
      <c r="N913" s="86">
        <v>0</v>
      </c>
      <c r="O913" s="86">
        <v>160</v>
      </c>
      <c r="P913" s="94">
        <v>0</v>
      </c>
      <c r="Q913" s="94">
        <v>9</v>
      </c>
      <c r="R913" s="94">
        <v>0</v>
      </c>
      <c r="S913" s="94">
        <v>0</v>
      </c>
      <c r="T913" s="94">
        <v>0</v>
      </c>
      <c r="U913" s="97">
        <v>180</v>
      </c>
      <c r="V913" s="44">
        <f>VLOOKUP(F913,[9]毕教同事分值收集!B:X,23,0)</f>
        <v>100</v>
      </c>
      <c r="W913" s="98">
        <v>10</v>
      </c>
      <c r="X913" s="98">
        <v>60</v>
      </c>
      <c r="Y913" s="98">
        <v>30</v>
      </c>
      <c r="Z913" s="98">
        <v>60</v>
      </c>
      <c r="AA913" s="102">
        <v>60</v>
      </c>
      <c r="AB913" s="54">
        <f>VLOOKUP(F913,[9]毕教同事分值收集!B:R,17,0)</f>
        <v>0</v>
      </c>
      <c r="AC913" s="54">
        <f>VLOOKUP(F913,[9]毕教同事分值收集!B:T,19,0)</f>
        <v>0</v>
      </c>
      <c r="AD913" s="54">
        <f>VLOOKUP(F913,[9]毕教同事分值收集!B:V,21,0)</f>
        <v>0</v>
      </c>
      <c r="AE913" s="54">
        <f>VLOOKUP(F913,[9]毕教同事分值收集!B:Q,16,0)</f>
        <v>0</v>
      </c>
      <c r="AF913" s="54">
        <f>VLOOKUP(F913,[9]毕教同事分值收集!B:P,15,0)</f>
        <v>0</v>
      </c>
      <c r="AG913" s="54">
        <f>VLOOKUP(F913,[6]毕教同事分值收集!$B:$M,12,0)</f>
        <v>-60</v>
      </c>
      <c r="AH913" s="54">
        <v>0</v>
      </c>
      <c r="AI913" s="54">
        <v>0</v>
      </c>
      <c r="AJ913" s="54">
        <v>0</v>
      </c>
      <c r="AK913" s="54">
        <v>0</v>
      </c>
      <c r="AL913" s="54">
        <v>0</v>
      </c>
      <c r="AM913" s="58">
        <f t="shared" si="87"/>
        <v>600</v>
      </c>
      <c r="AN913" s="54" t="str">
        <f>VLOOKUP(H913,'[2]最终 公布版'!$F:$AL,33,0)</f>
        <v>外科</v>
      </c>
      <c r="AO913" s="59">
        <f>SUMPRODUCT(($AN$4:$AN$1113=AN913)*($AM$4:$AM$1113&gt;AM913))+1</f>
        <v>96</v>
      </c>
      <c r="AP913" s="11">
        <f>COUNTIF(AN:AN,AN913)</f>
        <v>181</v>
      </c>
      <c r="AQ913" s="60">
        <f t="shared" si="89"/>
        <v>0.530386740331492</v>
      </c>
      <c r="AR913" s="11">
        <f t="shared" si="90"/>
        <v>1</v>
      </c>
      <c r="AS913" s="61">
        <v>1200</v>
      </c>
      <c r="AT913" s="62">
        <f>VLOOKUP(F913,[9]毕教同事分值收集!B:Y,24,0)</f>
        <v>21</v>
      </c>
      <c r="AU913" s="63">
        <f t="shared" si="91"/>
        <v>1200</v>
      </c>
      <c r="AV913" s="63">
        <f t="shared" si="88"/>
        <v>1200</v>
      </c>
      <c r="AW913" s="63">
        <v>0</v>
      </c>
      <c r="AX913" s="63">
        <f t="shared" si="92"/>
        <v>1200</v>
      </c>
      <c r="AY913" s="65">
        <v>21</v>
      </c>
    </row>
    <row r="914" spans="1:51">
      <c r="A914" s="4"/>
      <c r="B914" s="4"/>
      <c r="C914" s="5" t="s">
        <v>261</v>
      </c>
      <c r="D914" s="6">
        <v>902</v>
      </c>
      <c r="E914" s="86" t="s">
        <v>1100</v>
      </c>
      <c r="F914" s="8" t="str">
        <f>VLOOKUP(E914,[1]需科室上报名单!$A:$B,2,0)</f>
        <v>730L57</v>
      </c>
      <c r="G914" s="6" t="s">
        <v>104</v>
      </c>
      <c r="H914" s="8" t="str">
        <f>VLOOKUP(F914,[3]需科室上报名单!$B:$D,3,0)</f>
        <v>外科</v>
      </c>
      <c r="I914" s="8" t="str">
        <f>VLOOKUP(F914,[3]需科室上报名单!$B:$F,5,0)</f>
        <v>2022年</v>
      </c>
      <c r="J914" s="31"/>
      <c r="K914" s="93" t="s">
        <v>106</v>
      </c>
      <c r="L914" s="86">
        <v>0</v>
      </c>
      <c r="M914" s="86">
        <v>0</v>
      </c>
      <c r="N914" s="86">
        <v>0</v>
      </c>
      <c r="O914" s="86">
        <v>160</v>
      </c>
      <c r="P914" s="94">
        <v>0</v>
      </c>
      <c r="Q914" s="94">
        <v>5</v>
      </c>
      <c r="R914" s="94">
        <v>0</v>
      </c>
      <c r="S914" s="94">
        <v>0</v>
      </c>
      <c r="T914" s="94">
        <v>0</v>
      </c>
      <c r="U914" s="97">
        <v>100</v>
      </c>
      <c r="V914" s="44">
        <f>VLOOKUP(F914,[9]毕教同事分值收集!B:X,23,0)</f>
        <v>100</v>
      </c>
      <c r="W914" s="98">
        <v>0</v>
      </c>
      <c r="X914" s="98">
        <v>0</v>
      </c>
      <c r="Y914" s="98">
        <v>0</v>
      </c>
      <c r="Z914" s="98">
        <v>30</v>
      </c>
      <c r="AA914" s="102">
        <v>20</v>
      </c>
      <c r="AB914" s="54">
        <f>VLOOKUP(F914,[9]毕教同事分值收集!B:R,17,0)</f>
        <v>100</v>
      </c>
      <c r="AC914" s="54">
        <f>VLOOKUP(F914,[9]毕教同事分值收集!B:T,19,0)</f>
        <v>150</v>
      </c>
      <c r="AD914" s="54">
        <f>VLOOKUP(F914,[9]毕教同事分值收集!B:V,21,0)</f>
        <v>0</v>
      </c>
      <c r="AE914" s="54">
        <f>VLOOKUP(F914,[9]毕教同事分值收集!B:Q,16,0)</f>
        <v>0</v>
      </c>
      <c r="AF914" s="54">
        <f>VLOOKUP(F914,[9]毕教同事分值收集!B:P,15,0)</f>
        <v>0</v>
      </c>
      <c r="AG914" s="54">
        <f>VLOOKUP(F914,[6]毕教同事分值收集!$B:$M,12,0)</f>
        <v>-60</v>
      </c>
      <c r="AH914" s="54">
        <v>0</v>
      </c>
      <c r="AI914" s="54">
        <v>0</v>
      </c>
      <c r="AJ914" s="54">
        <v>0</v>
      </c>
      <c r="AK914" s="54">
        <v>0</v>
      </c>
      <c r="AL914" s="54">
        <v>0</v>
      </c>
      <c r="AM914" s="58">
        <f t="shared" si="87"/>
        <v>600</v>
      </c>
      <c r="AN914" s="54" t="str">
        <f>VLOOKUP(H914,'[2]最终 公布版'!$F:$AL,33,0)</f>
        <v>外科</v>
      </c>
      <c r="AO914" s="59">
        <f>SUMPRODUCT(($AN$4:$AN$1113=AN914)*($AM$4:$AM$1113&gt;AM914))+1</f>
        <v>96</v>
      </c>
      <c r="AP914" s="11">
        <f>COUNTIF(AN:AN,AN914)</f>
        <v>181</v>
      </c>
      <c r="AQ914" s="60">
        <f t="shared" si="89"/>
        <v>0.530386740331492</v>
      </c>
      <c r="AR914" s="11">
        <f t="shared" si="90"/>
        <v>1</v>
      </c>
      <c r="AS914" s="61">
        <v>1200</v>
      </c>
      <c r="AT914" s="62">
        <f>VLOOKUP(F914,[9]毕教同事分值收集!B:Y,24,0)</f>
        <v>21</v>
      </c>
      <c r="AU914" s="63">
        <f t="shared" si="91"/>
        <v>1200</v>
      </c>
      <c r="AV914" s="63">
        <f t="shared" si="88"/>
        <v>1200</v>
      </c>
      <c r="AW914" s="63">
        <v>0</v>
      </c>
      <c r="AX914" s="63">
        <f t="shared" si="92"/>
        <v>1200</v>
      </c>
      <c r="AY914" s="65">
        <v>21</v>
      </c>
    </row>
    <row r="915" ht="16.5" spans="1:51">
      <c r="A915" s="4"/>
      <c r="B915" s="4"/>
      <c r="C915" s="5" t="s">
        <v>836</v>
      </c>
      <c r="D915" s="6">
        <v>904</v>
      </c>
      <c r="E915" s="15" t="s">
        <v>1101</v>
      </c>
      <c r="F915" s="8" t="str">
        <f>VLOOKUP(E915,[1]需科室上报名单!$A:$B,2,0)</f>
        <v>7AK304</v>
      </c>
      <c r="G915" s="6" t="str">
        <f>VLOOKUP(F915,[3]需科室上报名单!$B:$I,8,0)</f>
        <v>规培研究生</v>
      </c>
      <c r="H915" s="8" t="s">
        <v>997</v>
      </c>
      <c r="I915" s="8" t="str">
        <f>VLOOKUP(F915,[3]需科室上报名单!$B:$F,5,0)</f>
        <v>2020年</v>
      </c>
      <c r="J915" s="31"/>
      <c r="K915" s="6" t="s">
        <v>106</v>
      </c>
      <c r="L915" s="6">
        <v>0</v>
      </c>
      <c r="M915" s="6">
        <v>0</v>
      </c>
      <c r="N915" s="6">
        <v>0</v>
      </c>
      <c r="O915" s="6">
        <v>160</v>
      </c>
      <c r="P915" s="149">
        <v>0</v>
      </c>
      <c r="Q915" s="149">
        <v>0</v>
      </c>
      <c r="R915" s="149">
        <v>0</v>
      </c>
      <c r="S915" s="149">
        <v>0</v>
      </c>
      <c r="T915" s="149">
        <v>0</v>
      </c>
      <c r="U915" s="43">
        <v>0</v>
      </c>
      <c r="V915" s="44">
        <f>VLOOKUP(F915,[9]毕教同事分值收集!B:X,23,0)</f>
        <v>100</v>
      </c>
      <c r="W915" s="120">
        <v>0</v>
      </c>
      <c r="X915" s="120">
        <v>20</v>
      </c>
      <c r="Y915" s="120">
        <v>30</v>
      </c>
      <c r="Z915" s="120">
        <v>0</v>
      </c>
      <c r="AA915" s="53">
        <v>0</v>
      </c>
      <c r="AB915" s="54">
        <f>VLOOKUP(F915,[9]毕教同事分值收集!B:R,17,0)</f>
        <v>100</v>
      </c>
      <c r="AC915" s="54">
        <f>VLOOKUP(F915,[9]毕教同事分值收集!B:T,19,0)</f>
        <v>150</v>
      </c>
      <c r="AD915" s="54">
        <f>VLOOKUP(F915,[9]毕教同事分值收集!B:V,21,0)</f>
        <v>100</v>
      </c>
      <c r="AE915" s="54">
        <f>VLOOKUP(F915,[9]毕教同事分值收集!B:Q,16,0)</f>
        <v>0</v>
      </c>
      <c r="AF915" s="54">
        <f>VLOOKUP(F915,[9]毕教同事分值收集!B:P,15,0)</f>
        <v>0</v>
      </c>
      <c r="AG915" s="54">
        <f>VLOOKUP(F915,[6]毕教同事分值收集!$B:$M,12,0)</f>
        <v>-60</v>
      </c>
      <c r="AH915" s="54">
        <v>0</v>
      </c>
      <c r="AI915" s="54">
        <v>0</v>
      </c>
      <c r="AJ915" s="54">
        <v>0</v>
      </c>
      <c r="AK915" s="54">
        <v>0</v>
      </c>
      <c r="AL915" s="54">
        <v>0</v>
      </c>
      <c r="AM915" s="58">
        <f t="shared" si="87"/>
        <v>600</v>
      </c>
      <c r="AN915" s="54" t="str">
        <f>VLOOKUP(H915,'[2]最终 公布版'!$F:$AL,33,0)</f>
        <v>外科</v>
      </c>
      <c r="AO915" s="59">
        <f>SUMPRODUCT(($AN$4:$AN$1113=AN915)*($AM$4:$AM$1113&gt;AM915))+1</f>
        <v>96</v>
      </c>
      <c r="AP915" s="11">
        <f>COUNTIF(AN:AN,AN915)</f>
        <v>181</v>
      </c>
      <c r="AQ915" s="60">
        <f t="shared" si="89"/>
        <v>0.530386740331492</v>
      </c>
      <c r="AR915" s="11">
        <f t="shared" si="90"/>
        <v>1</v>
      </c>
      <c r="AS915" s="61">
        <v>1200</v>
      </c>
      <c r="AT915" s="62">
        <f>VLOOKUP(F915,[9]毕教同事分值收集!B:Y,24,0)</f>
        <v>21</v>
      </c>
      <c r="AU915" s="63">
        <f t="shared" si="91"/>
        <v>1200</v>
      </c>
      <c r="AV915" s="63">
        <f t="shared" si="88"/>
        <v>1200</v>
      </c>
      <c r="AW915" s="63">
        <v>0</v>
      </c>
      <c r="AX915" s="63">
        <f t="shared" si="92"/>
        <v>1200</v>
      </c>
      <c r="AY915" s="65">
        <v>21</v>
      </c>
    </row>
    <row r="916" spans="1:51">
      <c r="A916" s="4"/>
      <c r="B916" s="4"/>
      <c r="C916" s="5" t="s">
        <v>289</v>
      </c>
      <c r="D916" s="6">
        <v>915</v>
      </c>
      <c r="E916" s="15" t="s">
        <v>1102</v>
      </c>
      <c r="F916" s="8" t="str">
        <f>VLOOKUP(E916,[1]需科室上报名单!$A:$B,2,0)</f>
        <v>7AK280</v>
      </c>
      <c r="G916" s="6" t="str">
        <f>VLOOKUP(F916,[3]需科室上报名单!$B:$I,8,0)</f>
        <v>规培研究生</v>
      </c>
      <c r="H916" s="8" t="str">
        <f>VLOOKUP(F916,[3]需科室上报名单!$B:$D,3,0)</f>
        <v>外科</v>
      </c>
      <c r="I916" s="8" t="str">
        <f>VLOOKUP(F916,[3]需科室上报名单!$B:$F,5,0)</f>
        <v>2020年</v>
      </c>
      <c r="J916" s="31"/>
      <c r="K916" s="6" t="s">
        <v>106</v>
      </c>
      <c r="L916" s="6">
        <v>0</v>
      </c>
      <c r="M916" s="6">
        <v>0</v>
      </c>
      <c r="N916" s="6">
        <v>0</v>
      </c>
      <c r="O916" s="6">
        <v>160</v>
      </c>
      <c r="P916" s="6">
        <v>0</v>
      </c>
      <c r="Q916" s="30">
        <v>0</v>
      </c>
      <c r="R916" s="100">
        <v>0</v>
      </c>
      <c r="S916" s="30">
        <v>0</v>
      </c>
      <c r="T916" s="30">
        <v>0</v>
      </c>
      <c r="U916" s="43">
        <v>0</v>
      </c>
      <c r="V916" s="44">
        <f>VLOOKUP(F916,[9]毕教同事分值收集!B:X,23,0)</f>
        <v>100</v>
      </c>
      <c r="W916" s="49">
        <v>10</v>
      </c>
      <c r="X916" s="49">
        <v>0</v>
      </c>
      <c r="Y916" s="49">
        <v>0</v>
      </c>
      <c r="Z916" s="49">
        <v>0</v>
      </c>
      <c r="AA916" s="49">
        <v>0</v>
      </c>
      <c r="AB916" s="54">
        <f>VLOOKUP(F916,[9]毕教同事分值收集!B:R,17,0)</f>
        <v>100</v>
      </c>
      <c r="AC916" s="54">
        <f>VLOOKUP(F916,[9]毕教同事分值收集!B:T,19,0)</f>
        <v>150</v>
      </c>
      <c r="AD916" s="54">
        <f>VLOOKUP(F916,[9]毕教同事分值收集!B:V,21,0)</f>
        <v>100</v>
      </c>
      <c r="AE916" s="54">
        <f>VLOOKUP(F916,[9]毕教同事分值收集!B:Q,16,0)</f>
        <v>0</v>
      </c>
      <c r="AF916" s="54">
        <f>VLOOKUP(F916,[9]毕教同事分值收集!B:P,15,0)</f>
        <v>0</v>
      </c>
      <c r="AG916" s="54">
        <f>VLOOKUP(F916,[6]毕教同事分值收集!$B:$M,12,0)</f>
        <v>-20</v>
      </c>
      <c r="AH916" s="54">
        <v>0</v>
      </c>
      <c r="AI916" s="54">
        <v>0</v>
      </c>
      <c r="AJ916" s="54">
        <v>0</v>
      </c>
      <c r="AK916" s="54">
        <v>0</v>
      </c>
      <c r="AL916" s="54">
        <v>0</v>
      </c>
      <c r="AM916" s="58">
        <f t="shared" si="87"/>
        <v>600</v>
      </c>
      <c r="AN916" s="54" t="str">
        <f>VLOOKUP(H916,'[2]最终 公布版'!$F:$AL,33,0)</f>
        <v>外科</v>
      </c>
      <c r="AO916" s="59">
        <f>SUMPRODUCT(($AN$4:$AN$1113=AN916)*($AM$4:$AM$1113&gt;AM916))+1</f>
        <v>96</v>
      </c>
      <c r="AP916" s="11">
        <f>COUNTIF(AN:AN,AN916)</f>
        <v>181</v>
      </c>
      <c r="AQ916" s="60">
        <f t="shared" si="89"/>
        <v>0.530386740331492</v>
      </c>
      <c r="AR916" s="11">
        <f t="shared" si="90"/>
        <v>1</v>
      </c>
      <c r="AS916" s="61">
        <v>1200</v>
      </c>
      <c r="AT916" s="62">
        <f>VLOOKUP(F916,[9]毕教同事分值收集!B:Y,24,0)</f>
        <v>21</v>
      </c>
      <c r="AU916" s="63">
        <f t="shared" si="91"/>
        <v>1200</v>
      </c>
      <c r="AV916" s="63">
        <f t="shared" si="88"/>
        <v>1200</v>
      </c>
      <c r="AW916" s="63">
        <v>0</v>
      </c>
      <c r="AX916" s="63">
        <f t="shared" si="92"/>
        <v>1200</v>
      </c>
      <c r="AY916" s="65">
        <v>21</v>
      </c>
    </row>
    <row r="917" spans="1:51">
      <c r="A917" s="4"/>
      <c r="B917" s="4"/>
      <c r="C917" s="5" t="s">
        <v>261</v>
      </c>
      <c r="D917" s="6">
        <v>907</v>
      </c>
      <c r="E917" s="86" t="s">
        <v>1103</v>
      </c>
      <c r="F917" s="8" t="str">
        <f>VLOOKUP(E917,[1]需科室上报名单!$A:$B,2,0)</f>
        <v>728L08</v>
      </c>
      <c r="G917" s="6" t="s">
        <v>104</v>
      </c>
      <c r="H917" s="8" t="str">
        <f>VLOOKUP(F917,[3]需科室上报名单!$B:$D,3,0)</f>
        <v>外科</v>
      </c>
      <c r="I917" s="8" t="str">
        <f>VLOOKUP(F917,[3]需科室上报名单!$B:$F,5,0)</f>
        <v>2021年</v>
      </c>
      <c r="J917" s="31"/>
      <c r="K917" s="93" t="s">
        <v>106</v>
      </c>
      <c r="L917" s="86">
        <v>0</v>
      </c>
      <c r="M917" s="86">
        <v>0</v>
      </c>
      <c r="N917" s="86">
        <v>0</v>
      </c>
      <c r="O917" s="86">
        <v>160</v>
      </c>
      <c r="P917" s="94">
        <v>0</v>
      </c>
      <c r="Q917" s="94">
        <v>7</v>
      </c>
      <c r="R917" s="94">
        <v>0</v>
      </c>
      <c r="S917" s="94">
        <v>0</v>
      </c>
      <c r="T917" s="94">
        <v>0</v>
      </c>
      <c r="U917" s="97">
        <v>140</v>
      </c>
      <c r="V917" s="44">
        <f>VLOOKUP(F917,[9]毕教同事分值收集!B:X,23,0)</f>
        <v>100</v>
      </c>
      <c r="W917" s="98">
        <v>0</v>
      </c>
      <c r="X917" s="98">
        <v>0</v>
      </c>
      <c r="Y917" s="98">
        <v>0</v>
      </c>
      <c r="Z917" s="98">
        <v>0</v>
      </c>
      <c r="AA917" s="102">
        <v>0</v>
      </c>
      <c r="AB917" s="54">
        <f>VLOOKUP(F917,[9]毕教同事分值收集!B:R,17,0)</f>
        <v>100</v>
      </c>
      <c r="AC917" s="54">
        <f>VLOOKUP(F917,[9]毕教同事分值收集!B:T,19,0)</f>
        <v>150</v>
      </c>
      <c r="AD917" s="54">
        <f>VLOOKUP(F917,[9]毕教同事分值收集!B:V,21,0)</f>
        <v>0</v>
      </c>
      <c r="AE917" s="54">
        <f>VLOOKUP(F917,[9]毕教同事分值收集!B:Q,16,0)</f>
        <v>0</v>
      </c>
      <c r="AF917" s="54">
        <f>VLOOKUP(F917,[9]毕教同事分值收集!B:P,15,0)</f>
        <v>0</v>
      </c>
      <c r="AG917" s="54">
        <f>VLOOKUP(F917,[6]毕教同事分值收集!$B:$M,12,0)</f>
        <v>-60</v>
      </c>
      <c r="AH917" s="54">
        <v>0</v>
      </c>
      <c r="AI917" s="54">
        <v>0</v>
      </c>
      <c r="AJ917" s="54">
        <v>0</v>
      </c>
      <c r="AK917" s="54">
        <v>0</v>
      </c>
      <c r="AL917" s="54">
        <v>0</v>
      </c>
      <c r="AM917" s="58">
        <f t="shared" si="87"/>
        <v>590</v>
      </c>
      <c r="AN917" s="54" t="str">
        <f>VLOOKUP(H917,'[2]最终 公布版'!$F:$AL,33,0)</f>
        <v>外科</v>
      </c>
      <c r="AO917" s="59">
        <f>SUMPRODUCT(($AN$4:$AN$1113=AN917)*($AM$4:$AM$1113&gt;AM917))+1</f>
        <v>100</v>
      </c>
      <c r="AP917" s="11">
        <f>COUNTIF(AN:AN,AN917)</f>
        <v>181</v>
      </c>
      <c r="AQ917" s="60">
        <f t="shared" si="89"/>
        <v>0.552486187845304</v>
      </c>
      <c r="AR917" s="11">
        <f t="shared" si="90"/>
        <v>1</v>
      </c>
      <c r="AS917" s="61">
        <v>1200</v>
      </c>
      <c r="AT917" s="62">
        <f>VLOOKUP(F917,[9]毕教同事分值收集!B:Y,24,0)</f>
        <v>21</v>
      </c>
      <c r="AU917" s="63">
        <f t="shared" si="91"/>
        <v>1200</v>
      </c>
      <c r="AV917" s="63">
        <f t="shared" si="88"/>
        <v>1200</v>
      </c>
      <c r="AW917" s="63">
        <v>0</v>
      </c>
      <c r="AX917" s="63">
        <f t="shared" si="92"/>
        <v>1200</v>
      </c>
      <c r="AY917" s="65">
        <v>21</v>
      </c>
    </row>
    <row r="918" spans="1:51">
      <c r="A918" s="4"/>
      <c r="B918" s="4"/>
      <c r="C918" s="5" t="s">
        <v>289</v>
      </c>
      <c r="D918" s="6">
        <v>908</v>
      </c>
      <c r="E918" s="15" t="s">
        <v>1104</v>
      </c>
      <c r="F918" s="8" t="str">
        <f>VLOOKUP(E918,[1]需科室上报名单!$A:$B,2,0)</f>
        <v>7AK291</v>
      </c>
      <c r="G918" s="6" t="str">
        <f>VLOOKUP(F918,[3]需科室上报名单!$B:$I,8,0)</f>
        <v>规培研究生</v>
      </c>
      <c r="H918" s="8" t="str">
        <f>VLOOKUP(F918,[3]需科室上报名单!$B:$D,3,0)</f>
        <v>外科</v>
      </c>
      <c r="I918" s="8" t="str">
        <f>VLOOKUP(F918,[3]需科室上报名单!$B:$F,5,0)</f>
        <v>2020年</v>
      </c>
      <c r="J918" s="31"/>
      <c r="K918" s="6" t="s">
        <v>106</v>
      </c>
      <c r="L918" s="6">
        <v>0</v>
      </c>
      <c r="M918" s="6">
        <v>0</v>
      </c>
      <c r="N918" s="6">
        <v>0</v>
      </c>
      <c r="O918" s="6">
        <v>160</v>
      </c>
      <c r="P918" s="6">
        <v>0</v>
      </c>
      <c r="Q918" s="30">
        <v>0</v>
      </c>
      <c r="R918" s="100">
        <v>0</v>
      </c>
      <c r="S918" s="30">
        <v>0</v>
      </c>
      <c r="T918" s="30">
        <v>0</v>
      </c>
      <c r="U918" s="43">
        <v>0</v>
      </c>
      <c r="V918" s="44">
        <f>VLOOKUP(F918,[9]毕教同事分值收集!B:X,23,0)</f>
        <v>100</v>
      </c>
      <c r="W918" s="49">
        <v>10</v>
      </c>
      <c r="X918" s="49">
        <v>0</v>
      </c>
      <c r="Y918" s="49">
        <v>0</v>
      </c>
      <c r="Z918" s="49">
        <v>30</v>
      </c>
      <c r="AA918" s="49">
        <v>0</v>
      </c>
      <c r="AB918" s="54">
        <f>VLOOKUP(F918,[9]毕教同事分值收集!B:R,17,0)</f>
        <v>100</v>
      </c>
      <c r="AC918" s="54">
        <f>VLOOKUP(F918,[9]毕教同事分值收集!B:T,19,0)</f>
        <v>150</v>
      </c>
      <c r="AD918" s="54">
        <f>VLOOKUP(F918,[9]毕教同事分值收集!B:V,21,0)</f>
        <v>100</v>
      </c>
      <c r="AE918" s="54">
        <f>VLOOKUP(F918,[9]毕教同事分值收集!B:Q,16,0)</f>
        <v>0</v>
      </c>
      <c r="AF918" s="54">
        <f>VLOOKUP(F918,[9]毕教同事分值收集!B:P,15,0)</f>
        <v>0</v>
      </c>
      <c r="AG918" s="54">
        <f>VLOOKUP(F918,[6]毕教同事分值收集!$B:$M,12,0)</f>
        <v>-60</v>
      </c>
      <c r="AH918" s="54">
        <v>0</v>
      </c>
      <c r="AI918" s="54">
        <v>0</v>
      </c>
      <c r="AJ918" s="54">
        <v>0</v>
      </c>
      <c r="AK918" s="54">
        <v>0</v>
      </c>
      <c r="AL918" s="54">
        <v>0</v>
      </c>
      <c r="AM918" s="58">
        <f t="shared" si="87"/>
        <v>590</v>
      </c>
      <c r="AN918" s="54" t="str">
        <f>VLOOKUP(H918,'[2]最终 公布版'!$F:$AL,33,0)</f>
        <v>外科</v>
      </c>
      <c r="AO918" s="59">
        <f>SUMPRODUCT(($AN$4:$AN$1113=AN918)*($AM$4:$AM$1113&gt;AM918))+1</f>
        <v>100</v>
      </c>
      <c r="AP918" s="11">
        <f>COUNTIF(AN:AN,AN918)</f>
        <v>181</v>
      </c>
      <c r="AQ918" s="60">
        <f t="shared" si="89"/>
        <v>0.552486187845304</v>
      </c>
      <c r="AR918" s="11">
        <f t="shared" si="90"/>
        <v>1</v>
      </c>
      <c r="AS918" s="61">
        <v>1200</v>
      </c>
      <c r="AT918" s="62">
        <f>VLOOKUP(F918,[9]毕教同事分值收集!B:Y,24,0)</f>
        <v>21</v>
      </c>
      <c r="AU918" s="63">
        <f t="shared" si="91"/>
        <v>1200</v>
      </c>
      <c r="AV918" s="63">
        <f t="shared" si="88"/>
        <v>1200</v>
      </c>
      <c r="AW918" s="63">
        <v>0</v>
      </c>
      <c r="AX918" s="63">
        <f t="shared" si="92"/>
        <v>1200</v>
      </c>
      <c r="AY918" s="65">
        <v>21</v>
      </c>
    </row>
    <row r="919" spans="1:51">
      <c r="A919" s="4"/>
      <c r="B919" s="4"/>
      <c r="C919" s="5" t="s">
        <v>836</v>
      </c>
      <c r="D919" s="6">
        <v>918</v>
      </c>
      <c r="E919" s="15" t="s">
        <v>1105</v>
      </c>
      <c r="F919" s="8" t="str">
        <f>VLOOKUP(E919,[1]需科室上报名单!$A:$B,2,0)</f>
        <v>7AK283</v>
      </c>
      <c r="G919" s="6" t="str">
        <f>VLOOKUP(F919,[3]需科室上报名单!$B:$I,8,0)</f>
        <v>规培研究生</v>
      </c>
      <c r="H919" s="8" t="str">
        <f>VLOOKUP(F919,[3]需科室上报名单!$B:$D,3,0)</f>
        <v>外科</v>
      </c>
      <c r="I919" s="8" t="str">
        <f>VLOOKUP(F919,[3]需科室上报名单!$B:$F,5,0)</f>
        <v>2020年</v>
      </c>
      <c r="J919" s="31"/>
      <c r="K919" s="6" t="s">
        <v>106</v>
      </c>
      <c r="L919" s="6">
        <v>0</v>
      </c>
      <c r="M919" s="6">
        <v>0</v>
      </c>
      <c r="N919" s="6">
        <v>0</v>
      </c>
      <c r="O919" s="6">
        <v>160</v>
      </c>
      <c r="P919" s="6">
        <v>0</v>
      </c>
      <c r="Q919" s="6">
        <v>0</v>
      </c>
      <c r="R919" s="6">
        <v>0</v>
      </c>
      <c r="S919" s="6">
        <v>0</v>
      </c>
      <c r="T919" s="6">
        <v>0</v>
      </c>
      <c r="U919" s="43">
        <v>0</v>
      </c>
      <c r="V919" s="44">
        <f>VLOOKUP(F919,[9]毕教同事分值收集!B:X,23,0)</f>
        <v>100</v>
      </c>
      <c r="W919" s="44">
        <v>0</v>
      </c>
      <c r="X919" s="44">
        <v>0</v>
      </c>
      <c r="Y919" s="44">
        <v>0</v>
      </c>
      <c r="Z919" s="44">
        <v>0</v>
      </c>
      <c r="AA919" s="53">
        <v>0</v>
      </c>
      <c r="AB919" s="54">
        <f>VLOOKUP(F919,[9]毕教同事分值收集!B:R,17,0)</f>
        <v>100</v>
      </c>
      <c r="AC919" s="54">
        <f>VLOOKUP(F919,[9]毕教同事分值收集!B:T,19,0)</f>
        <v>150</v>
      </c>
      <c r="AD919" s="54">
        <f>VLOOKUP(F919,[9]毕教同事分值收集!B:V,21,0)</f>
        <v>100</v>
      </c>
      <c r="AE919" s="54">
        <f>VLOOKUP(F919,[9]毕教同事分值收集!B:Q,16,0)</f>
        <v>0</v>
      </c>
      <c r="AF919" s="54">
        <f>VLOOKUP(F919,[9]毕教同事分值收集!B:P,15,0)</f>
        <v>0</v>
      </c>
      <c r="AG919" s="54">
        <f>VLOOKUP(F919,[6]毕教同事分值收集!$B:$M,12,0)</f>
        <v>-20</v>
      </c>
      <c r="AH919" s="54">
        <v>0</v>
      </c>
      <c r="AI919" s="54">
        <v>0</v>
      </c>
      <c r="AJ919" s="54">
        <v>0</v>
      </c>
      <c r="AK919" s="54">
        <v>0</v>
      </c>
      <c r="AL919" s="54">
        <v>0</v>
      </c>
      <c r="AM919" s="58">
        <f t="shared" si="87"/>
        <v>590</v>
      </c>
      <c r="AN919" s="54" t="str">
        <f>VLOOKUP(H919,'[2]最终 公布版'!$F:$AL,33,0)</f>
        <v>外科</v>
      </c>
      <c r="AO919" s="59">
        <f>SUMPRODUCT(($AN$4:$AN$1113=AN919)*($AM$4:$AM$1113&gt;AM919))+1</f>
        <v>100</v>
      </c>
      <c r="AP919" s="11">
        <f>COUNTIF(AN:AN,AN919)</f>
        <v>181</v>
      </c>
      <c r="AQ919" s="60">
        <f t="shared" si="89"/>
        <v>0.552486187845304</v>
      </c>
      <c r="AR919" s="11">
        <f t="shared" si="90"/>
        <v>1</v>
      </c>
      <c r="AS919" s="61">
        <v>1200</v>
      </c>
      <c r="AT919" s="62">
        <f>VLOOKUP(F919,[9]毕教同事分值收集!B:Y,24,0)</f>
        <v>21</v>
      </c>
      <c r="AU919" s="63">
        <f t="shared" si="91"/>
        <v>1200</v>
      </c>
      <c r="AV919" s="63">
        <f t="shared" si="88"/>
        <v>1200</v>
      </c>
      <c r="AW919" s="63">
        <v>0</v>
      </c>
      <c r="AX919" s="63">
        <f t="shared" si="92"/>
        <v>1200</v>
      </c>
      <c r="AY919" s="65">
        <v>21</v>
      </c>
    </row>
    <row r="920" spans="1:51">
      <c r="A920" s="4"/>
      <c r="B920" s="4"/>
      <c r="C920" s="5" t="s">
        <v>133</v>
      </c>
      <c r="D920" s="6">
        <v>921</v>
      </c>
      <c r="E920" s="6" t="s">
        <v>1106</v>
      </c>
      <c r="F920" s="8" t="str">
        <f>VLOOKUP(E920,[1]需科室上报名单!$A:$B,2,0)</f>
        <v>7AM404</v>
      </c>
      <c r="G920" s="6" t="str">
        <f>VLOOKUP(F920,[3]需科室上报名单!$B:$I,8,0)</f>
        <v>规培研究生</v>
      </c>
      <c r="H920" s="8" t="s">
        <v>997</v>
      </c>
      <c r="I920" s="8" t="str">
        <f>VLOOKUP(F920,[3]需科室上报名单!$B:$F,5,0)</f>
        <v>2021年</v>
      </c>
      <c r="J920" s="29"/>
      <c r="K920" s="6" t="s">
        <v>106</v>
      </c>
      <c r="L920" s="6">
        <v>0</v>
      </c>
      <c r="M920" s="6">
        <v>0</v>
      </c>
      <c r="N920" s="6">
        <v>0</v>
      </c>
      <c r="O920" s="6">
        <v>160</v>
      </c>
      <c r="P920" s="30">
        <v>0</v>
      </c>
      <c r="Q920" s="30">
        <v>1</v>
      </c>
      <c r="R920" s="30">
        <v>6</v>
      </c>
      <c r="S920" s="30">
        <v>0</v>
      </c>
      <c r="T920" s="30">
        <v>1</v>
      </c>
      <c r="U920" s="43">
        <v>165</v>
      </c>
      <c r="V920" s="44">
        <f>VLOOKUP(F920,[9]毕教同事分值收集!B:X,23,0)</f>
        <v>100</v>
      </c>
      <c r="W920" s="44">
        <v>10</v>
      </c>
      <c r="X920" s="44">
        <v>40</v>
      </c>
      <c r="Y920" s="44">
        <v>60</v>
      </c>
      <c r="Z920" s="44">
        <v>30</v>
      </c>
      <c r="AA920" s="53">
        <v>40</v>
      </c>
      <c r="AB920" s="54">
        <f>VLOOKUP(F920,[9]毕教同事分值收集!B:R,17,0)</f>
        <v>0</v>
      </c>
      <c r="AC920" s="54">
        <f>VLOOKUP(F920,[9]毕教同事分值收集!B:T,19,0)</f>
        <v>0</v>
      </c>
      <c r="AD920" s="54">
        <f>VLOOKUP(F920,[9]毕教同事分值收集!B:V,21,0)</f>
        <v>0</v>
      </c>
      <c r="AE920" s="54">
        <f>VLOOKUP(F920,[9]毕教同事分值收集!B:Q,16,0)</f>
        <v>0</v>
      </c>
      <c r="AF920" s="54">
        <f>VLOOKUP(F920,[9]毕教同事分值收集!B:P,15,0)</f>
        <v>0</v>
      </c>
      <c r="AG920" s="54">
        <f>VLOOKUP(F920,[6]毕教同事分值收集!$B:$M,12,0)</f>
        <v>-20</v>
      </c>
      <c r="AH920" s="54">
        <v>0</v>
      </c>
      <c r="AI920" s="54">
        <v>0</v>
      </c>
      <c r="AJ920" s="54">
        <v>0</v>
      </c>
      <c r="AK920" s="54">
        <v>0</v>
      </c>
      <c r="AL920" s="54">
        <v>0</v>
      </c>
      <c r="AM920" s="58">
        <f t="shared" si="87"/>
        <v>585</v>
      </c>
      <c r="AN920" s="54" t="str">
        <f>VLOOKUP(H920,'[2]最终 公布版'!$F:$AL,33,0)</f>
        <v>外科</v>
      </c>
      <c r="AO920" s="59">
        <f>SUMPRODUCT(($AN$4:$AN$1113=AN920)*($AM$4:$AM$1113&gt;AM920))+1</f>
        <v>103</v>
      </c>
      <c r="AP920" s="11">
        <f>COUNTIF(AN:AN,AN920)</f>
        <v>181</v>
      </c>
      <c r="AQ920" s="60">
        <f t="shared" si="89"/>
        <v>0.569060773480663</v>
      </c>
      <c r="AR920" s="11">
        <f t="shared" si="90"/>
        <v>1</v>
      </c>
      <c r="AS920" s="61">
        <v>1200</v>
      </c>
      <c r="AT920" s="62">
        <f>VLOOKUP(F920,[9]毕教同事分值收集!B:Y,24,0)</f>
        <v>21</v>
      </c>
      <c r="AU920" s="63">
        <f t="shared" si="91"/>
        <v>1200</v>
      </c>
      <c r="AV920" s="63">
        <f t="shared" si="88"/>
        <v>1200</v>
      </c>
      <c r="AW920" s="63">
        <v>0</v>
      </c>
      <c r="AX920" s="63">
        <f t="shared" si="92"/>
        <v>1200</v>
      </c>
      <c r="AY920" s="65">
        <v>21</v>
      </c>
    </row>
    <row r="921" spans="1:51">
      <c r="A921" s="4"/>
      <c r="B921" s="4"/>
      <c r="C921" s="5" t="s">
        <v>836</v>
      </c>
      <c r="D921" s="6">
        <v>912</v>
      </c>
      <c r="E921" s="15" t="s">
        <v>1107</v>
      </c>
      <c r="F921" s="8" t="str">
        <f>VLOOKUP(E921,[1]需科室上报名单!$A:$B,2,0)</f>
        <v>7AK285</v>
      </c>
      <c r="G921" s="6" t="str">
        <f>VLOOKUP(F921,[3]需科室上报名单!$B:$I,8,0)</f>
        <v>规培研究生</v>
      </c>
      <c r="H921" s="8" t="str">
        <f>VLOOKUP(F921,[3]需科室上报名单!$B:$D,3,0)</f>
        <v>外科</v>
      </c>
      <c r="I921" s="8" t="str">
        <f>VLOOKUP(F921,[3]需科室上报名单!$B:$F,5,0)</f>
        <v>2020年</v>
      </c>
      <c r="J921" s="31"/>
      <c r="K921" s="6" t="s">
        <v>106</v>
      </c>
      <c r="L921" s="6">
        <v>0</v>
      </c>
      <c r="M921" s="6">
        <v>0</v>
      </c>
      <c r="N921" s="6">
        <v>0</v>
      </c>
      <c r="O921" s="6">
        <v>160</v>
      </c>
      <c r="P921" s="6">
        <v>0</v>
      </c>
      <c r="Q921" s="6">
        <v>0</v>
      </c>
      <c r="R921" s="6">
        <v>0</v>
      </c>
      <c r="S921" s="6">
        <v>0</v>
      </c>
      <c r="T921" s="6">
        <v>0</v>
      </c>
      <c r="U921" s="43">
        <v>0</v>
      </c>
      <c r="V921" s="44">
        <f>VLOOKUP(F921,[9]毕教同事分值收集!B:X,23,0)</f>
        <v>100</v>
      </c>
      <c r="W921" s="44">
        <v>0</v>
      </c>
      <c r="X921" s="44">
        <v>0</v>
      </c>
      <c r="Y921" s="44">
        <v>0</v>
      </c>
      <c r="Z921" s="44">
        <v>30</v>
      </c>
      <c r="AA921" s="53">
        <v>0</v>
      </c>
      <c r="AB921" s="54">
        <f>VLOOKUP(F921,[9]毕教同事分值收集!B:R,17,0)</f>
        <v>100</v>
      </c>
      <c r="AC921" s="54">
        <f>VLOOKUP(F921,[9]毕教同事分值收集!B:T,19,0)</f>
        <v>150</v>
      </c>
      <c r="AD921" s="54">
        <f>VLOOKUP(F921,[9]毕教同事分值收集!B:V,21,0)</f>
        <v>100</v>
      </c>
      <c r="AE921" s="54">
        <f>VLOOKUP(F921,[9]毕教同事分值收集!B:Q,16,0)</f>
        <v>0</v>
      </c>
      <c r="AF921" s="54">
        <f>VLOOKUP(F921,[9]毕教同事分值收集!B:P,15,0)</f>
        <v>0</v>
      </c>
      <c r="AG921" s="54">
        <f>VLOOKUP(F921,[6]毕教同事分值收集!$B:$M,12,0)</f>
        <v>-60</v>
      </c>
      <c r="AH921" s="54">
        <v>0</v>
      </c>
      <c r="AI921" s="54">
        <v>0</v>
      </c>
      <c r="AJ921" s="54">
        <v>0</v>
      </c>
      <c r="AK921" s="54">
        <v>0</v>
      </c>
      <c r="AL921" s="54">
        <v>0</v>
      </c>
      <c r="AM921" s="58">
        <f t="shared" si="87"/>
        <v>580</v>
      </c>
      <c r="AN921" s="54" t="str">
        <f>VLOOKUP(H921,'[2]最终 公布版'!$F:$AL,33,0)</f>
        <v>外科</v>
      </c>
      <c r="AO921" s="59">
        <f>SUMPRODUCT(($AN$4:$AN$1113=AN921)*($AM$4:$AM$1113&gt;AM921))+1</f>
        <v>104</v>
      </c>
      <c r="AP921" s="11">
        <f>COUNTIF(AN:AN,AN921)</f>
        <v>181</v>
      </c>
      <c r="AQ921" s="60">
        <f t="shared" si="89"/>
        <v>0.574585635359116</v>
      </c>
      <c r="AR921" s="11">
        <f t="shared" si="90"/>
        <v>1</v>
      </c>
      <c r="AS921" s="61">
        <v>1200</v>
      </c>
      <c r="AT921" s="62">
        <f>VLOOKUP(F921,[9]毕教同事分值收集!B:Y,24,0)</f>
        <v>21</v>
      </c>
      <c r="AU921" s="63">
        <f t="shared" si="91"/>
        <v>1200</v>
      </c>
      <c r="AV921" s="63">
        <f t="shared" si="88"/>
        <v>1200</v>
      </c>
      <c r="AW921" s="63">
        <v>0</v>
      </c>
      <c r="AX921" s="63">
        <f t="shared" si="92"/>
        <v>1200</v>
      </c>
      <c r="AY921" s="65">
        <v>21</v>
      </c>
    </row>
    <row r="922" spans="1:51">
      <c r="A922" s="4"/>
      <c r="B922" s="4"/>
      <c r="C922" s="5" t="s">
        <v>836</v>
      </c>
      <c r="D922" s="6">
        <v>914</v>
      </c>
      <c r="E922" s="15" t="s">
        <v>1108</v>
      </c>
      <c r="F922" s="8" t="str">
        <f>VLOOKUP(E922,[1]需科室上报名单!$A:$B,2,0)</f>
        <v>7AK305</v>
      </c>
      <c r="G922" s="6" t="str">
        <f>VLOOKUP(F922,[3]需科室上报名单!$B:$I,8,0)</f>
        <v>规培研究生</v>
      </c>
      <c r="H922" s="8" t="s">
        <v>997</v>
      </c>
      <c r="I922" s="8" t="str">
        <f>VLOOKUP(F922,[3]需科室上报名单!$B:$F,5,0)</f>
        <v>2020年</v>
      </c>
      <c r="J922" s="31"/>
      <c r="K922" s="6" t="s">
        <v>106</v>
      </c>
      <c r="L922" s="6">
        <v>0</v>
      </c>
      <c r="M922" s="6">
        <v>0</v>
      </c>
      <c r="N922" s="6">
        <v>0</v>
      </c>
      <c r="O922" s="6">
        <v>160</v>
      </c>
      <c r="P922" s="6">
        <v>0</v>
      </c>
      <c r="Q922" s="6">
        <v>1</v>
      </c>
      <c r="R922" s="6">
        <v>1</v>
      </c>
      <c r="S922" s="6">
        <v>0</v>
      </c>
      <c r="T922" s="6">
        <v>0</v>
      </c>
      <c r="U922" s="43">
        <v>40</v>
      </c>
      <c r="V922" s="44">
        <f>VLOOKUP(F922,[9]毕教同事分值收集!B:X,23,0)</f>
        <v>100</v>
      </c>
      <c r="W922" s="44">
        <v>0</v>
      </c>
      <c r="X922" s="44">
        <v>40</v>
      </c>
      <c r="Y922" s="44">
        <v>0</v>
      </c>
      <c r="Z922" s="44">
        <v>30</v>
      </c>
      <c r="AA922" s="53">
        <v>0</v>
      </c>
      <c r="AB922" s="54">
        <f>VLOOKUP(F922,[9]毕教同事分值收集!B:R,17,0)</f>
        <v>100</v>
      </c>
      <c r="AC922" s="54">
        <f>VLOOKUP(F922,[9]毕教同事分值收集!B:T,19,0)</f>
        <v>150</v>
      </c>
      <c r="AD922" s="54">
        <f>VLOOKUP(F922,[9]毕教同事分值收集!B:V,21,0)</f>
        <v>0</v>
      </c>
      <c r="AE922" s="54">
        <f>VLOOKUP(F922,[9]毕教同事分值收集!B:Q,16,0)</f>
        <v>0</v>
      </c>
      <c r="AF922" s="54">
        <f>VLOOKUP(F922,[9]毕教同事分值收集!B:P,15,0)</f>
        <v>20</v>
      </c>
      <c r="AG922" s="54">
        <f>VLOOKUP(F922,[6]毕教同事分值收集!$B:$M,12,0)</f>
        <v>-60</v>
      </c>
      <c r="AH922" s="54">
        <v>0</v>
      </c>
      <c r="AI922" s="54">
        <v>0</v>
      </c>
      <c r="AJ922" s="54">
        <v>0</v>
      </c>
      <c r="AK922" s="54">
        <v>0</v>
      </c>
      <c r="AL922" s="54">
        <v>0</v>
      </c>
      <c r="AM922" s="58">
        <f t="shared" si="87"/>
        <v>580</v>
      </c>
      <c r="AN922" s="54" t="str">
        <f>VLOOKUP(H922,'[2]最终 公布版'!$F:$AL,33,0)</f>
        <v>外科</v>
      </c>
      <c r="AO922" s="59">
        <f>SUMPRODUCT(($AN$4:$AN$1113=AN922)*($AM$4:$AM$1113&gt;AM922))+1</f>
        <v>104</v>
      </c>
      <c r="AP922" s="11">
        <f>COUNTIF(AN:AN,AN922)</f>
        <v>181</v>
      </c>
      <c r="AQ922" s="60">
        <f t="shared" si="89"/>
        <v>0.574585635359116</v>
      </c>
      <c r="AR922" s="11">
        <f t="shared" si="90"/>
        <v>1</v>
      </c>
      <c r="AS922" s="61">
        <v>1200</v>
      </c>
      <c r="AT922" s="62">
        <f>VLOOKUP(F922,[9]毕教同事分值收集!B:Y,24,0)</f>
        <v>21</v>
      </c>
      <c r="AU922" s="63">
        <f t="shared" si="91"/>
        <v>1200</v>
      </c>
      <c r="AV922" s="63">
        <f t="shared" si="88"/>
        <v>1200</v>
      </c>
      <c r="AW922" s="63">
        <v>0</v>
      </c>
      <c r="AX922" s="63">
        <f t="shared" si="92"/>
        <v>1200</v>
      </c>
      <c r="AY922" s="65">
        <v>21</v>
      </c>
    </row>
    <row r="923" spans="1:51">
      <c r="A923" s="4"/>
      <c r="B923" s="4"/>
      <c r="C923" s="5" t="s">
        <v>289</v>
      </c>
      <c r="D923" s="6">
        <v>916</v>
      </c>
      <c r="E923" s="15" t="s">
        <v>1109</v>
      </c>
      <c r="F923" s="8" t="str">
        <f>VLOOKUP(E923,[1]需科室上报名单!$A:$B,2,0)</f>
        <v>7AK293</v>
      </c>
      <c r="G923" s="6" t="str">
        <f>VLOOKUP(F923,[3]需科室上报名单!$B:$I,8,0)</f>
        <v>规培研究生</v>
      </c>
      <c r="H923" s="8" t="str">
        <f>VLOOKUP(F923,[3]需科室上报名单!$B:$D,3,0)</f>
        <v>外科</v>
      </c>
      <c r="I923" s="8" t="str">
        <f>VLOOKUP(F923,[3]需科室上报名单!$B:$F,5,0)</f>
        <v>2020年</v>
      </c>
      <c r="J923" s="31"/>
      <c r="K923" s="6" t="s">
        <v>106</v>
      </c>
      <c r="L923" s="6">
        <v>0</v>
      </c>
      <c r="M923" s="6">
        <v>0</v>
      </c>
      <c r="N923" s="6">
        <v>0</v>
      </c>
      <c r="O923" s="6">
        <v>160</v>
      </c>
      <c r="P923" s="6">
        <v>0</v>
      </c>
      <c r="Q923" s="30">
        <v>0</v>
      </c>
      <c r="R923" s="100">
        <v>0</v>
      </c>
      <c r="S923" s="30">
        <v>0</v>
      </c>
      <c r="T923" s="30">
        <v>0</v>
      </c>
      <c r="U923" s="43">
        <v>0</v>
      </c>
      <c r="V923" s="44">
        <f>VLOOKUP(F923,[9]毕教同事分值收集!B:X,23,0)</f>
        <v>100</v>
      </c>
      <c r="W923" s="49">
        <v>10</v>
      </c>
      <c r="X923" s="49">
        <v>0</v>
      </c>
      <c r="Y923" s="49">
        <v>0</v>
      </c>
      <c r="Z923" s="49">
        <v>0</v>
      </c>
      <c r="AA923" s="44">
        <v>0</v>
      </c>
      <c r="AB923" s="54">
        <f>VLOOKUP(F923,[9]毕教同事分值收集!B:R,17,0)</f>
        <v>100</v>
      </c>
      <c r="AC923" s="54">
        <f>VLOOKUP(F923,[9]毕教同事分值收集!B:T,19,0)</f>
        <v>150</v>
      </c>
      <c r="AD923" s="54">
        <f>VLOOKUP(F923,[9]毕教同事分值收集!B:V,21,0)</f>
        <v>100</v>
      </c>
      <c r="AE923" s="54">
        <f>VLOOKUP(F923,[9]毕教同事分值收集!B:Q,16,0)</f>
        <v>0</v>
      </c>
      <c r="AF923" s="54">
        <f>VLOOKUP(F923,[9]毕教同事分值收集!B:P,15,0)</f>
        <v>0</v>
      </c>
      <c r="AG923" s="54">
        <f>VLOOKUP(F923,[6]毕教同事分值收集!$B:$M,12,0)</f>
        <v>-40</v>
      </c>
      <c r="AH923" s="54">
        <v>0</v>
      </c>
      <c r="AI923" s="54">
        <v>0</v>
      </c>
      <c r="AJ923" s="54">
        <v>0</v>
      </c>
      <c r="AK923" s="54">
        <v>0</v>
      </c>
      <c r="AL923" s="54">
        <v>0</v>
      </c>
      <c r="AM923" s="58">
        <f t="shared" si="87"/>
        <v>580</v>
      </c>
      <c r="AN923" s="54" t="str">
        <f>VLOOKUP(H923,'[2]最终 公布版'!$F:$AL,33,0)</f>
        <v>外科</v>
      </c>
      <c r="AO923" s="59">
        <f>SUMPRODUCT(($AN$4:$AN$1113=AN923)*($AM$4:$AM$1113&gt;AM923))+1</f>
        <v>104</v>
      </c>
      <c r="AP923" s="11">
        <f>COUNTIF(AN:AN,AN923)</f>
        <v>181</v>
      </c>
      <c r="AQ923" s="60">
        <f t="shared" si="89"/>
        <v>0.574585635359116</v>
      </c>
      <c r="AR923" s="11">
        <f t="shared" si="90"/>
        <v>1</v>
      </c>
      <c r="AS923" s="61">
        <v>1200</v>
      </c>
      <c r="AT923" s="62">
        <f>VLOOKUP(F923,[9]毕教同事分值收集!B:Y,24,0)</f>
        <v>21</v>
      </c>
      <c r="AU923" s="63">
        <f t="shared" si="91"/>
        <v>1200</v>
      </c>
      <c r="AV923" s="63">
        <f t="shared" si="88"/>
        <v>1200</v>
      </c>
      <c r="AW923" s="63">
        <v>0</v>
      </c>
      <c r="AX923" s="63">
        <f t="shared" si="92"/>
        <v>1200</v>
      </c>
      <c r="AY923" s="65">
        <v>21</v>
      </c>
    </row>
    <row r="924" spans="1:51">
      <c r="A924" s="4"/>
      <c r="B924" s="4"/>
      <c r="C924" s="5" t="s">
        <v>261</v>
      </c>
      <c r="D924" s="6">
        <v>922</v>
      </c>
      <c r="E924" s="86" t="s">
        <v>1110</v>
      </c>
      <c r="F924" s="8" t="str">
        <f>VLOOKUP(E924,[1]需科室上报名单!$A:$B,2,0)</f>
        <v>7AK279</v>
      </c>
      <c r="G924" s="6" t="str">
        <f>VLOOKUP(F924,[3]需科室上报名单!$B:$I,8,0)</f>
        <v>规培研究生</v>
      </c>
      <c r="H924" s="8" t="str">
        <f>VLOOKUP(F924,[3]需科室上报名单!$B:$D,3,0)</f>
        <v>外科</v>
      </c>
      <c r="I924" s="8" t="str">
        <f>VLOOKUP(F924,[3]需科室上报名单!$B:$F,5,0)</f>
        <v>2020年</v>
      </c>
      <c r="J924" s="31"/>
      <c r="K924" s="93" t="s">
        <v>106</v>
      </c>
      <c r="L924" s="86">
        <v>0</v>
      </c>
      <c r="M924" s="86">
        <v>0</v>
      </c>
      <c r="N924" s="86">
        <v>0</v>
      </c>
      <c r="O924" s="86">
        <v>160</v>
      </c>
      <c r="P924" s="94">
        <v>0</v>
      </c>
      <c r="Q924" s="94">
        <v>4</v>
      </c>
      <c r="R924" s="94">
        <v>0</v>
      </c>
      <c r="S924" s="94">
        <v>0</v>
      </c>
      <c r="T924" s="94">
        <v>0</v>
      </c>
      <c r="U924" s="97">
        <v>80</v>
      </c>
      <c r="V924" s="44">
        <f>VLOOKUP(F924,[9]毕教同事分值收集!B:X,23,0)</f>
        <v>100</v>
      </c>
      <c r="W924" s="98">
        <v>0</v>
      </c>
      <c r="X924" s="98">
        <v>0</v>
      </c>
      <c r="Y924" s="98">
        <v>0</v>
      </c>
      <c r="Z924" s="98">
        <v>0</v>
      </c>
      <c r="AA924" s="102">
        <v>0</v>
      </c>
      <c r="AB924" s="54">
        <f>VLOOKUP(F924,[9]毕教同事分值收集!B:R,17,0)</f>
        <v>100</v>
      </c>
      <c r="AC924" s="54">
        <f>VLOOKUP(F924,[9]毕教同事分值收集!B:T,19,0)</f>
        <v>150</v>
      </c>
      <c r="AD924" s="54">
        <f>VLOOKUP(F924,[9]毕教同事分值收集!B:V,21,0)</f>
        <v>0</v>
      </c>
      <c r="AE924" s="54">
        <f>VLOOKUP(F924,[9]毕教同事分值收集!B:Q,16,0)</f>
        <v>0</v>
      </c>
      <c r="AF924" s="54">
        <f>VLOOKUP(F924,[9]毕教同事分值收集!B:P,15,0)</f>
        <v>0</v>
      </c>
      <c r="AG924" s="54">
        <f>VLOOKUP(F924,[6]毕教同事分值收集!$B:$M,12,0)</f>
        <v>-20</v>
      </c>
      <c r="AH924" s="54">
        <v>0</v>
      </c>
      <c r="AI924" s="54">
        <v>0</v>
      </c>
      <c r="AJ924" s="54">
        <v>0</v>
      </c>
      <c r="AK924" s="54">
        <v>0</v>
      </c>
      <c r="AL924" s="54">
        <v>0</v>
      </c>
      <c r="AM924" s="58">
        <f t="shared" si="87"/>
        <v>570</v>
      </c>
      <c r="AN924" s="54" t="str">
        <f>VLOOKUP(H924,'[2]最终 公布版'!$F:$AL,33,0)</f>
        <v>外科</v>
      </c>
      <c r="AO924" s="59">
        <f>SUMPRODUCT(($AN$4:$AN$1113=AN924)*($AM$4:$AM$1113&gt;AM924))+1</f>
        <v>107</v>
      </c>
      <c r="AP924" s="11">
        <f>COUNTIF(AN:AN,AN924)</f>
        <v>181</v>
      </c>
      <c r="AQ924" s="60">
        <f t="shared" si="89"/>
        <v>0.591160220994475</v>
      </c>
      <c r="AR924" s="11">
        <f t="shared" si="90"/>
        <v>1</v>
      </c>
      <c r="AS924" s="61">
        <v>1200</v>
      </c>
      <c r="AT924" s="62">
        <f>VLOOKUP(F924,[9]毕教同事分值收集!B:Y,24,0)</f>
        <v>21</v>
      </c>
      <c r="AU924" s="63">
        <f t="shared" si="91"/>
        <v>1200</v>
      </c>
      <c r="AV924" s="63">
        <f t="shared" si="88"/>
        <v>1200</v>
      </c>
      <c r="AW924" s="63">
        <v>0</v>
      </c>
      <c r="AX924" s="63">
        <f t="shared" si="92"/>
        <v>1200</v>
      </c>
      <c r="AY924" s="65">
        <v>21</v>
      </c>
    </row>
    <row r="925" spans="1:51">
      <c r="A925" s="4"/>
      <c r="B925" s="4"/>
      <c r="C925" s="5" t="s">
        <v>271</v>
      </c>
      <c r="D925" s="6">
        <v>930</v>
      </c>
      <c r="E925" s="8" t="s">
        <v>1111</v>
      </c>
      <c r="F925" s="8" t="str">
        <f>VLOOKUP(E925,[1]需科室上报名单!$A:$B,2,0)</f>
        <v>7AO321</v>
      </c>
      <c r="G925" s="6" t="str">
        <f>VLOOKUP(F925,[3]需科室上报名单!$B:$I,8,0)</f>
        <v>规培研究生</v>
      </c>
      <c r="H925" s="8" t="str">
        <f>VLOOKUP(F925,[3]需科室上报名单!$B:$D,3,0)</f>
        <v>外科</v>
      </c>
      <c r="I925" s="8" t="str">
        <f>VLOOKUP(F925,[3]需科室上报名单!$B:$F,5,0)</f>
        <v>2022年</v>
      </c>
      <c r="J925" s="29"/>
      <c r="K925" s="6" t="s">
        <v>106</v>
      </c>
      <c r="L925" s="6">
        <v>0</v>
      </c>
      <c r="M925" s="6">
        <v>0</v>
      </c>
      <c r="N925" s="6">
        <v>0</v>
      </c>
      <c r="O925" s="6">
        <v>160</v>
      </c>
      <c r="P925" s="30">
        <v>0</v>
      </c>
      <c r="Q925" s="30">
        <v>4</v>
      </c>
      <c r="R925" s="30">
        <v>4</v>
      </c>
      <c r="S925" s="30">
        <v>1</v>
      </c>
      <c r="T925" s="30">
        <v>0</v>
      </c>
      <c r="U925" s="43">
        <v>185</v>
      </c>
      <c r="V925" s="44">
        <f>VLOOKUP(F925,[9]毕教同事分值收集!B:X,23,0)</f>
        <v>100</v>
      </c>
      <c r="W925" s="44">
        <v>10</v>
      </c>
      <c r="X925" s="44">
        <v>20</v>
      </c>
      <c r="Y925" s="44">
        <v>60</v>
      </c>
      <c r="Z925" s="44">
        <v>30</v>
      </c>
      <c r="AA925" s="53">
        <v>0</v>
      </c>
      <c r="AB925" s="54">
        <f>VLOOKUP(F925,[9]毕教同事分值收集!B:R,17,0)</f>
        <v>0</v>
      </c>
      <c r="AC925" s="54">
        <f>VLOOKUP(F925,[9]毕教同事分值收集!B:T,19,0)</f>
        <v>0</v>
      </c>
      <c r="AD925" s="54">
        <f>VLOOKUP(F925,[9]毕教同事分值收集!B:V,21,0)</f>
        <v>0</v>
      </c>
      <c r="AE925" s="54">
        <f>VLOOKUP(F925,[9]毕教同事分值收集!B:Q,16,0)</f>
        <v>0</v>
      </c>
      <c r="AF925" s="54">
        <f>VLOOKUP(F925,[9]毕教同事分值收集!B:P,15,0)</f>
        <v>0</v>
      </c>
      <c r="AG925" s="54">
        <f>VLOOKUP(F925,[6]毕教同事分值收集!$B:$M,12,0)</f>
        <v>0</v>
      </c>
      <c r="AH925" s="54">
        <v>0</v>
      </c>
      <c r="AI925" s="54">
        <v>0</v>
      </c>
      <c r="AJ925" s="54">
        <v>0</v>
      </c>
      <c r="AK925" s="54">
        <v>0</v>
      </c>
      <c r="AL925" s="54">
        <v>0</v>
      </c>
      <c r="AM925" s="58">
        <f t="shared" si="87"/>
        <v>565</v>
      </c>
      <c r="AN925" s="54" t="str">
        <f>VLOOKUP(H925,'[2]最终 公布版'!$F:$AL,33,0)</f>
        <v>外科</v>
      </c>
      <c r="AO925" s="59">
        <f>SUMPRODUCT(($AN$4:$AN$1113=AN925)*($AM$4:$AM$1113&gt;AM925))+1</f>
        <v>108</v>
      </c>
      <c r="AP925" s="11">
        <f>COUNTIF(AN:AN,AN925)</f>
        <v>181</v>
      </c>
      <c r="AQ925" s="60">
        <f t="shared" si="89"/>
        <v>0.596685082872928</v>
      </c>
      <c r="AR925" s="11">
        <f t="shared" si="90"/>
        <v>1</v>
      </c>
      <c r="AS925" s="61">
        <v>1200</v>
      </c>
      <c r="AT925" s="62">
        <f>VLOOKUP(F925,[9]毕教同事分值收集!B:Y,24,0)</f>
        <v>21</v>
      </c>
      <c r="AU925" s="63">
        <f t="shared" si="91"/>
        <v>1200</v>
      </c>
      <c r="AV925" s="63">
        <f t="shared" si="88"/>
        <v>1200</v>
      </c>
      <c r="AW925" s="63">
        <v>0</v>
      </c>
      <c r="AX925" s="63">
        <f t="shared" si="92"/>
        <v>1200</v>
      </c>
      <c r="AY925" s="65">
        <v>21</v>
      </c>
    </row>
    <row r="926" spans="1:51">
      <c r="A926" s="4"/>
      <c r="B926" s="4"/>
      <c r="C926" s="5" t="s">
        <v>261</v>
      </c>
      <c r="D926" s="6">
        <v>927</v>
      </c>
      <c r="E926" s="86" t="s">
        <v>1112</v>
      </c>
      <c r="F926" s="8" t="str">
        <f>VLOOKUP(E926,[1]需科室上报名单!$A:$B,2,0)</f>
        <v>7AO052</v>
      </c>
      <c r="G926" s="6" t="str">
        <f>VLOOKUP(F926,[3]需科室上报名单!$B:$I,8,0)</f>
        <v>规培研究生</v>
      </c>
      <c r="H926" s="8" t="s">
        <v>997</v>
      </c>
      <c r="I926" s="8" t="str">
        <f>VLOOKUP(F926,[3]需科室上报名单!$B:$F,5,0)</f>
        <v>2022年</v>
      </c>
      <c r="J926" s="31"/>
      <c r="K926" s="93" t="s">
        <v>106</v>
      </c>
      <c r="L926" s="86">
        <v>0</v>
      </c>
      <c r="M926" s="86">
        <v>0</v>
      </c>
      <c r="N926" s="86">
        <v>0</v>
      </c>
      <c r="O926" s="86">
        <v>160</v>
      </c>
      <c r="P926" s="94">
        <v>0</v>
      </c>
      <c r="Q926" s="94">
        <v>4</v>
      </c>
      <c r="R926" s="94">
        <v>0</v>
      </c>
      <c r="S926" s="94">
        <v>0</v>
      </c>
      <c r="T926" s="94">
        <v>0</v>
      </c>
      <c r="U926" s="97">
        <v>80</v>
      </c>
      <c r="V926" s="44">
        <f>VLOOKUP(F926,[9]毕教同事分值收集!B:X,23,0)</f>
        <v>100</v>
      </c>
      <c r="W926" s="98">
        <v>10</v>
      </c>
      <c r="X926" s="98">
        <v>60</v>
      </c>
      <c r="Y926" s="98">
        <v>30</v>
      </c>
      <c r="Z926" s="98">
        <v>60</v>
      </c>
      <c r="AA926" s="102">
        <v>60</v>
      </c>
      <c r="AB926" s="54">
        <f>VLOOKUP(F926,[9]毕教同事分值收集!B:R,17,0)</f>
        <v>0</v>
      </c>
      <c r="AC926" s="54">
        <f>VLOOKUP(F926,[9]毕教同事分值收集!B:T,19,0)</f>
        <v>0</v>
      </c>
      <c r="AD926" s="54">
        <f>VLOOKUP(F926,[9]毕教同事分值收集!B:V,21,0)</f>
        <v>0</v>
      </c>
      <c r="AE926" s="54">
        <f>VLOOKUP(F926,[9]毕教同事分值收集!B:Q,16,0)</f>
        <v>0</v>
      </c>
      <c r="AF926" s="54">
        <f>VLOOKUP(F926,[9]毕教同事分值收集!B:P,15,0)</f>
        <v>20</v>
      </c>
      <c r="AG926" s="54">
        <f>VLOOKUP(F926,[6]毕教同事分值收集!$B:$M,12,0)</f>
        <v>-20</v>
      </c>
      <c r="AH926" s="54">
        <v>0</v>
      </c>
      <c r="AI926" s="54">
        <v>0</v>
      </c>
      <c r="AJ926" s="54">
        <v>0</v>
      </c>
      <c r="AK926" s="54">
        <v>0</v>
      </c>
      <c r="AL926" s="54">
        <v>0</v>
      </c>
      <c r="AM926" s="58">
        <f t="shared" si="87"/>
        <v>560</v>
      </c>
      <c r="AN926" s="54" t="str">
        <f>VLOOKUP(H926,'[2]最终 公布版'!$F:$AL,33,0)</f>
        <v>外科</v>
      </c>
      <c r="AO926" s="59">
        <f>SUMPRODUCT(($AN$4:$AN$1113=AN926)*($AM$4:$AM$1113&gt;AM926))+1</f>
        <v>109</v>
      </c>
      <c r="AP926" s="11">
        <f>COUNTIF(AN:AN,AN926)</f>
        <v>181</v>
      </c>
      <c r="AQ926" s="60">
        <f t="shared" si="89"/>
        <v>0.602209944751381</v>
      </c>
      <c r="AR926" s="11">
        <f t="shared" si="90"/>
        <v>0.75</v>
      </c>
      <c r="AS926" s="61">
        <v>1200</v>
      </c>
      <c r="AT926" s="62">
        <f>VLOOKUP(F926,[9]毕教同事分值收集!B:Y,24,0)</f>
        <v>21</v>
      </c>
      <c r="AU926" s="63">
        <f t="shared" si="91"/>
        <v>900</v>
      </c>
      <c r="AV926" s="63">
        <f t="shared" si="88"/>
        <v>900</v>
      </c>
      <c r="AW926" s="63">
        <v>0</v>
      </c>
      <c r="AX926" s="63">
        <f t="shared" si="92"/>
        <v>900</v>
      </c>
      <c r="AY926" s="65">
        <v>21</v>
      </c>
    </row>
    <row r="927" spans="1:51">
      <c r="A927" s="4"/>
      <c r="B927" s="4"/>
      <c r="C927" s="5" t="s">
        <v>261</v>
      </c>
      <c r="D927" s="6">
        <v>917</v>
      </c>
      <c r="E927" s="86" t="s">
        <v>1113</v>
      </c>
      <c r="F927" s="8" t="str">
        <f>VLOOKUP(E927,[1]需科室上报名单!$A:$B,2,0)</f>
        <v>7AO058</v>
      </c>
      <c r="G927" s="6" t="str">
        <f>VLOOKUP(F927,[3]需科室上报名单!$B:$I,8,0)</f>
        <v>规培研究生</v>
      </c>
      <c r="H927" s="8" t="str">
        <f>VLOOKUP(F927,[3]需科室上报名单!$B:$D,3,0)</f>
        <v>外科</v>
      </c>
      <c r="I927" s="8" t="str">
        <f>VLOOKUP(F927,[3]需科室上报名单!$B:$F,5,0)</f>
        <v>2022年</v>
      </c>
      <c r="J927" s="31"/>
      <c r="K927" s="93" t="s">
        <v>106</v>
      </c>
      <c r="L927" s="86">
        <v>0</v>
      </c>
      <c r="M927" s="86">
        <v>0</v>
      </c>
      <c r="N927" s="86">
        <v>0</v>
      </c>
      <c r="O927" s="86">
        <v>160</v>
      </c>
      <c r="P927" s="94">
        <v>0</v>
      </c>
      <c r="Q927" s="94">
        <v>6</v>
      </c>
      <c r="R927" s="94">
        <v>0</v>
      </c>
      <c r="S927" s="94">
        <v>0</v>
      </c>
      <c r="T927" s="94">
        <v>0</v>
      </c>
      <c r="U927" s="97">
        <v>120</v>
      </c>
      <c r="V927" s="44">
        <f>VLOOKUP(F927,[9]毕教同事分值收集!B:X,23,0)</f>
        <v>100</v>
      </c>
      <c r="W927" s="98">
        <v>0</v>
      </c>
      <c r="X927" s="98">
        <v>60</v>
      </c>
      <c r="Y927" s="98">
        <v>30</v>
      </c>
      <c r="Z927" s="98">
        <v>60</v>
      </c>
      <c r="AA927" s="102">
        <v>80</v>
      </c>
      <c r="AB927" s="54">
        <f>VLOOKUP(F927,[9]毕教同事分值收集!B:R,17,0)</f>
        <v>0</v>
      </c>
      <c r="AC927" s="54">
        <f>VLOOKUP(F927,[9]毕教同事分值收集!B:T,19,0)</f>
        <v>0</v>
      </c>
      <c r="AD927" s="54">
        <f>VLOOKUP(F927,[9]毕教同事分值收集!B:V,21,0)</f>
        <v>0</v>
      </c>
      <c r="AE927" s="54">
        <f>VLOOKUP(F927,[9]毕教同事分值收集!B:Q,16,0)</f>
        <v>0</v>
      </c>
      <c r="AF927" s="54">
        <f>VLOOKUP(F927,[9]毕教同事分值收集!B:P,15,0)</f>
        <v>0</v>
      </c>
      <c r="AG927" s="54">
        <f>VLOOKUP(F927,[6]毕教同事分值收集!$B:$M,12,0)</f>
        <v>-60</v>
      </c>
      <c r="AH927" s="54">
        <v>0</v>
      </c>
      <c r="AI927" s="54">
        <v>0</v>
      </c>
      <c r="AJ927" s="54">
        <v>0</v>
      </c>
      <c r="AK927" s="54">
        <v>0</v>
      </c>
      <c r="AL927" s="54">
        <v>0</v>
      </c>
      <c r="AM927" s="58">
        <f t="shared" si="87"/>
        <v>550</v>
      </c>
      <c r="AN927" s="54" t="str">
        <f>VLOOKUP(H927,'[2]最终 公布版'!$F:$AL,33,0)</f>
        <v>外科</v>
      </c>
      <c r="AO927" s="59">
        <f>SUMPRODUCT(($AN$4:$AN$1113=AN927)*($AM$4:$AM$1113&gt;AM927))+1</f>
        <v>110</v>
      </c>
      <c r="AP927" s="11">
        <f>COUNTIF(AN:AN,AN927)</f>
        <v>181</v>
      </c>
      <c r="AQ927" s="60">
        <f t="shared" si="89"/>
        <v>0.607734806629834</v>
      </c>
      <c r="AR927" s="11">
        <f t="shared" si="90"/>
        <v>0.75</v>
      </c>
      <c r="AS927" s="61">
        <v>1200</v>
      </c>
      <c r="AT927" s="62">
        <f>VLOOKUP(F927,[9]毕教同事分值收集!B:Y,24,0)</f>
        <v>21</v>
      </c>
      <c r="AU927" s="63">
        <f t="shared" si="91"/>
        <v>900</v>
      </c>
      <c r="AV927" s="63">
        <f t="shared" si="88"/>
        <v>900</v>
      </c>
      <c r="AW927" s="63">
        <v>0</v>
      </c>
      <c r="AX927" s="63">
        <f t="shared" si="92"/>
        <v>900</v>
      </c>
      <c r="AY927" s="65">
        <v>21</v>
      </c>
    </row>
    <row r="928" ht="16.5" spans="1:51">
      <c r="A928" s="4"/>
      <c r="B928" s="4"/>
      <c r="C928" s="5" t="s">
        <v>265</v>
      </c>
      <c r="D928" s="6">
        <v>919</v>
      </c>
      <c r="E928" s="87" t="s">
        <v>1114</v>
      </c>
      <c r="F928" s="8" t="str">
        <f>VLOOKUP(E928,[1]需科室上报名单!$A:$B,2,0)</f>
        <v>730L53</v>
      </c>
      <c r="G928" s="6" t="s">
        <v>104</v>
      </c>
      <c r="H928" s="8" t="str">
        <f>VLOOKUP(F928,[3]需科室上报名单!$B:$D,3,0)</f>
        <v>外科</v>
      </c>
      <c r="I928" s="8" t="str">
        <f>VLOOKUP(F928,[3]需科室上报名单!$B:$F,5,0)</f>
        <v>2022年</v>
      </c>
      <c r="J928" s="29"/>
      <c r="K928" s="6" t="s">
        <v>106</v>
      </c>
      <c r="L928" s="6">
        <v>0</v>
      </c>
      <c r="M928" s="6">
        <v>0</v>
      </c>
      <c r="N928" s="36">
        <v>0</v>
      </c>
      <c r="O928" s="6">
        <v>160</v>
      </c>
      <c r="P928" s="30">
        <v>0</v>
      </c>
      <c r="Q928" s="30">
        <v>5</v>
      </c>
      <c r="R928" s="30">
        <v>1</v>
      </c>
      <c r="S928" s="30">
        <v>0</v>
      </c>
      <c r="T928" s="30">
        <v>0</v>
      </c>
      <c r="U928" s="43">
        <v>120</v>
      </c>
      <c r="V928" s="44">
        <f>VLOOKUP(F928,[9]毕教同事分值收集!B:X,23,0)</f>
        <v>100</v>
      </c>
      <c r="W928" s="44">
        <v>10</v>
      </c>
      <c r="X928" s="44">
        <v>0</v>
      </c>
      <c r="Y928" s="44">
        <v>60</v>
      </c>
      <c r="Z928" s="44">
        <v>60</v>
      </c>
      <c r="AA928" s="53">
        <v>0</v>
      </c>
      <c r="AB928" s="54">
        <f>VLOOKUP(F928,[9]毕教同事分值收集!B:R,17,0)</f>
        <v>100</v>
      </c>
      <c r="AC928" s="54">
        <f>VLOOKUP(F928,[9]毕教同事分值收集!B:T,19,0)</f>
        <v>0</v>
      </c>
      <c r="AD928" s="54">
        <f>VLOOKUP(F928,[9]毕教同事分值收集!B:V,21,0)</f>
        <v>0</v>
      </c>
      <c r="AE928" s="54">
        <f>VLOOKUP(F928,[9]毕教同事分值收集!B:Q,16,0)</f>
        <v>0</v>
      </c>
      <c r="AF928" s="54">
        <f>VLOOKUP(F928,[9]毕教同事分值收集!B:P,15,0)</f>
        <v>0</v>
      </c>
      <c r="AG928" s="54">
        <f>VLOOKUP(F928,[6]毕教同事分值收集!$B:$M,12,0)</f>
        <v>-60</v>
      </c>
      <c r="AH928" s="54">
        <v>0</v>
      </c>
      <c r="AI928" s="54">
        <v>0</v>
      </c>
      <c r="AJ928" s="54">
        <v>0</v>
      </c>
      <c r="AK928" s="54">
        <v>0</v>
      </c>
      <c r="AL928" s="54">
        <v>0</v>
      </c>
      <c r="AM928" s="58">
        <f t="shared" si="87"/>
        <v>550</v>
      </c>
      <c r="AN928" s="54" t="str">
        <f>VLOOKUP(H928,'[2]最终 公布版'!$F:$AL,33,0)</f>
        <v>外科</v>
      </c>
      <c r="AO928" s="59">
        <f>SUMPRODUCT(($AN$4:$AN$1113=AN928)*($AM$4:$AM$1113&gt;AM928))+1</f>
        <v>110</v>
      </c>
      <c r="AP928" s="11">
        <f>COUNTIF(AN:AN,AN928)</f>
        <v>181</v>
      </c>
      <c r="AQ928" s="60">
        <f t="shared" si="89"/>
        <v>0.607734806629834</v>
      </c>
      <c r="AR928" s="11">
        <f t="shared" si="90"/>
        <v>0.75</v>
      </c>
      <c r="AS928" s="61">
        <v>1200</v>
      </c>
      <c r="AT928" s="62">
        <f>VLOOKUP(F928,[9]毕教同事分值收集!B:Y,24,0)</f>
        <v>21</v>
      </c>
      <c r="AU928" s="63">
        <f t="shared" si="91"/>
        <v>900</v>
      </c>
      <c r="AV928" s="63">
        <f t="shared" si="88"/>
        <v>900</v>
      </c>
      <c r="AW928" s="63">
        <v>0</v>
      </c>
      <c r="AX928" s="63">
        <f t="shared" si="92"/>
        <v>900</v>
      </c>
      <c r="AY928" s="65">
        <v>21</v>
      </c>
    </row>
    <row r="929" spans="1:51">
      <c r="A929" s="4"/>
      <c r="B929" s="4"/>
      <c r="C929" s="5" t="s">
        <v>261</v>
      </c>
      <c r="D929" s="6">
        <v>923</v>
      </c>
      <c r="E929" s="86" t="s">
        <v>1115</v>
      </c>
      <c r="F929" s="8" t="str">
        <f>VLOOKUP(E929,[1]需科室上报名单!$A:$B,2,0)</f>
        <v>7AK288</v>
      </c>
      <c r="G929" s="6" t="str">
        <f>VLOOKUP(F929,[3]需科室上报名单!$B:$I,8,0)</f>
        <v>规培研究生</v>
      </c>
      <c r="H929" s="8" t="str">
        <f>VLOOKUP(F929,[3]需科室上报名单!$B:$D,3,0)</f>
        <v>外科</v>
      </c>
      <c r="I929" s="8" t="str">
        <f>VLOOKUP(F929,[3]需科室上报名单!$B:$F,5,0)</f>
        <v>2020年</v>
      </c>
      <c r="J929" s="31"/>
      <c r="K929" s="93" t="s">
        <v>106</v>
      </c>
      <c r="L929" s="86">
        <v>0</v>
      </c>
      <c r="M929" s="86">
        <v>0</v>
      </c>
      <c r="N929" s="86">
        <v>0</v>
      </c>
      <c r="O929" s="86">
        <v>160</v>
      </c>
      <c r="P929" s="94">
        <v>0</v>
      </c>
      <c r="Q929" s="94">
        <v>3</v>
      </c>
      <c r="R929" s="94">
        <v>0</v>
      </c>
      <c r="S929" s="94">
        <v>0</v>
      </c>
      <c r="T929" s="94">
        <v>0</v>
      </c>
      <c r="U929" s="97">
        <v>60</v>
      </c>
      <c r="V929" s="44">
        <f>VLOOKUP(F929,[9]毕教同事分值收集!B:X,23,0)</f>
        <v>100</v>
      </c>
      <c r="W929" s="98">
        <v>0</v>
      </c>
      <c r="X929" s="98">
        <v>0</v>
      </c>
      <c r="Y929" s="98">
        <v>0</v>
      </c>
      <c r="Z929" s="98">
        <v>0</v>
      </c>
      <c r="AA929" s="102">
        <v>20</v>
      </c>
      <c r="AB929" s="54">
        <f>VLOOKUP(F929,[9]毕教同事分值收集!B:R,17,0)</f>
        <v>100</v>
      </c>
      <c r="AC929" s="54">
        <f>VLOOKUP(F929,[9]毕教同事分值收集!B:T,19,0)</f>
        <v>150</v>
      </c>
      <c r="AD929" s="54">
        <f>VLOOKUP(F929,[9]毕教同事分值收集!B:V,21,0)</f>
        <v>0</v>
      </c>
      <c r="AE929" s="54">
        <f>VLOOKUP(F929,[9]毕教同事分值收集!B:Q,16,0)</f>
        <v>0</v>
      </c>
      <c r="AF929" s="54">
        <f>VLOOKUP(F929,[9]毕教同事分值收集!B:P,15,0)</f>
        <v>0</v>
      </c>
      <c r="AG929" s="54">
        <f>VLOOKUP(F929,[6]毕教同事分值收集!$B:$M,12,0)</f>
        <v>-40</v>
      </c>
      <c r="AH929" s="54">
        <v>0</v>
      </c>
      <c r="AI929" s="54">
        <v>0</v>
      </c>
      <c r="AJ929" s="54">
        <v>0</v>
      </c>
      <c r="AK929" s="54">
        <v>0</v>
      </c>
      <c r="AL929" s="54">
        <v>0</v>
      </c>
      <c r="AM929" s="58">
        <f t="shared" si="87"/>
        <v>550</v>
      </c>
      <c r="AN929" s="54" t="str">
        <f>VLOOKUP(H929,'[2]最终 公布版'!$F:$AL,33,0)</f>
        <v>外科</v>
      </c>
      <c r="AO929" s="59">
        <f>SUMPRODUCT(($AN$4:$AN$1113=AN929)*($AM$4:$AM$1113&gt;AM929))+1</f>
        <v>110</v>
      </c>
      <c r="AP929" s="11">
        <f>COUNTIF(AN:AN,AN929)</f>
        <v>181</v>
      </c>
      <c r="AQ929" s="60">
        <f t="shared" si="89"/>
        <v>0.607734806629834</v>
      </c>
      <c r="AR929" s="11">
        <f t="shared" si="90"/>
        <v>0.75</v>
      </c>
      <c r="AS929" s="61">
        <v>1200</v>
      </c>
      <c r="AT929" s="62">
        <f>VLOOKUP(F929,[9]毕教同事分值收集!B:Y,24,0)</f>
        <v>21</v>
      </c>
      <c r="AU929" s="63">
        <f t="shared" si="91"/>
        <v>900</v>
      </c>
      <c r="AV929" s="63">
        <f t="shared" si="88"/>
        <v>900</v>
      </c>
      <c r="AW929" s="63">
        <v>0</v>
      </c>
      <c r="AX929" s="63">
        <f t="shared" si="92"/>
        <v>900</v>
      </c>
      <c r="AY929" s="65">
        <v>21</v>
      </c>
    </row>
    <row r="930" spans="1:51">
      <c r="A930" s="4"/>
      <c r="B930" s="4"/>
      <c r="C930" s="5" t="s">
        <v>271</v>
      </c>
      <c r="D930" s="6">
        <v>920</v>
      </c>
      <c r="E930" s="8" t="s">
        <v>1116</v>
      </c>
      <c r="F930" s="8" t="str">
        <f>VLOOKUP(E930,[1]需科室上报名单!$A:$B,2,0)</f>
        <v>7AO001</v>
      </c>
      <c r="G930" s="6" t="str">
        <f>VLOOKUP(F930,[3]需科室上报名单!$B:$I,8,0)</f>
        <v>规培研究生</v>
      </c>
      <c r="H930" s="8" t="s">
        <v>997</v>
      </c>
      <c r="I930" s="8" t="str">
        <f>VLOOKUP(F930,[3]需科室上报名单!$B:$F,5,0)</f>
        <v>2022年</v>
      </c>
      <c r="J930" s="29"/>
      <c r="K930" s="6" t="s">
        <v>106</v>
      </c>
      <c r="L930" s="6">
        <v>0</v>
      </c>
      <c r="M930" s="6">
        <v>0</v>
      </c>
      <c r="N930" s="6">
        <v>0</v>
      </c>
      <c r="O930" s="6">
        <v>160</v>
      </c>
      <c r="P930" s="30">
        <v>0</v>
      </c>
      <c r="Q930" s="30">
        <v>4</v>
      </c>
      <c r="R930" s="30">
        <v>4</v>
      </c>
      <c r="S930" s="30">
        <v>1</v>
      </c>
      <c r="T930" s="30">
        <v>0</v>
      </c>
      <c r="U930" s="43">
        <v>185</v>
      </c>
      <c r="V930" s="44">
        <f>VLOOKUP(F930,[9]毕教同事分值收集!B:X,23,0)</f>
        <v>100</v>
      </c>
      <c r="W930" s="44">
        <v>0</v>
      </c>
      <c r="X930" s="44">
        <v>40</v>
      </c>
      <c r="Y930" s="44">
        <v>60</v>
      </c>
      <c r="Z930" s="44">
        <v>60</v>
      </c>
      <c r="AA930" s="53">
        <v>0</v>
      </c>
      <c r="AB930" s="54">
        <f>VLOOKUP(F930,[9]毕教同事分值收集!B:R,17,0)</f>
        <v>0</v>
      </c>
      <c r="AC930" s="54">
        <f>VLOOKUP(F930,[9]毕教同事分值收集!B:T,19,0)</f>
        <v>0</v>
      </c>
      <c r="AD930" s="54">
        <f>VLOOKUP(F930,[9]毕教同事分值收集!B:V,21,0)</f>
        <v>0</v>
      </c>
      <c r="AE930" s="54">
        <f>VLOOKUP(F930,[9]毕教同事分值收集!B:Q,16,0)</f>
        <v>0</v>
      </c>
      <c r="AF930" s="54">
        <f>VLOOKUP(F930,[9]毕教同事分值收集!B:P,15,0)</f>
        <v>0</v>
      </c>
      <c r="AG930" s="54">
        <f>VLOOKUP(F930,[6]毕教同事分值收集!$B:$M,12,0)</f>
        <v>-60</v>
      </c>
      <c r="AH930" s="54">
        <v>0</v>
      </c>
      <c r="AI930" s="54">
        <v>0</v>
      </c>
      <c r="AJ930" s="54">
        <v>0</v>
      </c>
      <c r="AK930" s="54">
        <v>0</v>
      </c>
      <c r="AL930" s="54">
        <v>0</v>
      </c>
      <c r="AM930" s="58">
        <f t="shared" si="87"/>
        <v>545</v>
      </c>
      <c r="AN930" s="54" t="str">
        <f>VLOOKUP(H930,'[2]最终 公布版'!$F:$AL,33,0)</f>
        <v>外科</v>
      </c>
      <c r="AO930" s="59">
        <f>SUMPRODUCT(($AN$4:$AN$1113=AN930)*($AM$4:$AM$1113&gt;AM930))+1</f>
        <v>113</v>
      </c>
      <c r="AP930" s="11">
        <f>COUNTIF(AN:AN,AN930)</f>
        <v>181</v>
      </c>
      <c r="AQ930" s="60">
        <f t="shared" si="89"/>
        <v>0.624309392265193</v>
      </c>
      <c r="AR930" s="11">
        <f t="shared" si="90"/>
        <v>0.75</v>
      </c>
      <c r="AS930" s="61">
        <v>1200</v>
      </c>
      <c r="AT930" s="62">
        <f>VLOOKUP(F930,[9]毕教同事分值收集!B:Y,24,0)</f>
        <v>21</v>
      </c>
      <c r="AU930" s="63">
        <f t="shared" si="91"/>
        <v>900</v>
      </c>
      <c r="AV930" s="63">
        <f t="shared" si="88"/>
        <v>900</v>
      </c>
      <c r="AW930" s="63">
        <v>0</v>
      </c>
      <c r="AX930" s="63">
        <f t="shared" si="92"/>
        <v>900</v>
      </c>
      <c r="AY930" s="65">
        <v>21</v>
      </c>
    </row>
    <row r="931" spans="1:51">
      <c r="A931" s="4"/>
      <c r="B931" s="4"/>
      <c r="C931" s="5" t="s">
        <v>277</v>
      </c>
      <c r="D931" s="6">
        <v>926</v>
      </c>
      <c r="E931" s="6" t="s">
        <v>1117</v>
      </c>
      <c r="F931" s="8" t="str">
        <f>VLOOKUP(E931,[1]需科室上报名单!$A:$B,2,0)</f>
        <v>7AM360</v>
      </c>
      <c r="G931" s="6" t="str">
        <f>VLOOKUP(F931,[3]需科室上报名单!$B:$I,8,0)</f>
        <v>规培研究生</v>
      </c>
      <c r="H931" s="8" t="str">
        <f>VLOOKUP(F931,[3]需科室上报名单!$B:$D,3,0)</f>
        <v>外科</v>
      </c>
      <c r="I931" s="8" t="str">
        <f>VLOOKUP(F931,[3]需科室上报名单!$B:$F,5,0)</f>
        <v>2021年</v>
      </c>
      <c r="J931" s="31"/>
      <c r="K931" s="6" t="s">
        <v>106</v>
      </c>
      <c r="L931" s="6">
        <v>0</v>
      </c>
      <c r="M931" s="6">
        <v>0</v>
      </c>
      <c r="N931" s="6">
        <v>0</v>
      </c>
      <c r="O931" s="6">
        <v>160</v>
      </c>
      <c r="P931" s="30">
        <v>0</v>
      </c>
      <c r="Q931" s="30">
        <v>2</v>
      </c>
      <c r="R931" s="30">
        <v>4</v>
      </c>
      <c r="S931" s="30">
        <v>0</v>
      </c>
      <c r="T931" s="30">
        <v>0</v>
      </c>
      <c r="U931" s="43">
        <v>120</v>
      </c>
      <c r="V931" s="44">
        <f>VLOOKUP(F931,[9]毕教同事分值收集!B:X,23,0)</f>
        <v>100</v>
      </c>
      <c r="W931" s="44">
        <v>10</v>
      </c>
      <c r="X931" s="44">
        <v>40</v>
      </c>
      <c r="Y931" s="44">
        <v>30</v>
      </c>
      <c r="Z931" s="44">
        <v>0</v>
      </c>
      <c r="AA931" s="53">
        <v>20</v>
      </c>
      <c r="AB931" s="54">
        <f>VLOOKUP(F931,[9]毕教同事分值收集!B:R,17,0)</f>
        <v>100</v>
      </c>
      <c r="AC931" s="54">
        <f>VLOOKUP(F931,[9]毕教同事分值收集!B:T,19,0)</f>
        <v>0</v>
      </c>
      <c r="AD931" s="54">
        <f>VLOOKUP(F931,[9]毕教同事分值收集!B:V,21,0)</f>
        <v>0</v>
      </c>
      <c r="AE931" s="54">
        <f>VLOOKUP(F931,[9]毕教同事分值收集!B:Q,16,0)</f>
        <v>0</v>
      </c>
      <c r="AF931" s="54">
        <f>VLOOKUP(F931,[9]毕教同事分值收集!B:P,15,0)</f>
        <v>0</v>
      </c>
      <c r="AG931" s="54">
        <f>VLOOKUP(F931,[6]毕教同事分值收集!$B:$M,12,0)</f>
        <v>-40</v>
      </c>
      <c r="AH931" s="54">
        <v>0</v>
      </c>
      <c r="AI931" s="54">
        <v>0</v>
      </c>
      <c r="AJ931" s="54">
        <v>0</v>
      </c>
      <c r="AK931" s="54">
        <v>0</v>
      </c>
      <c r="AL931" s="54">
        <v>0</v>
      </c>
      <c r="AM931" s="58">
        <f t="shared" si="87"/>
        <v>540</v>
      </c>
      <c r="AN931" s="54" t="str">
        <f>VLOOKUP(H931,'[2]最终 公布版'!$F:$AL,33,0)</f>
        <v>外科</v>
      </c>
      <c r="AO931" s="59">
        <f>SUMPRODUCT(($AN$4:$AN$1113=AN931)*($AM$4:$AM$1113&gt;AM931))+1</f>
        <v>114</v>
      </c>
      <c r="AP931" s="11">
        <f>COUNTIF(AN:AN,AN931)</f>
        <v>181</v>
      </c>
      <c r="AQ931" s="60">
        <f t="shared" si="89"/>
        <v>0.629834254143646</v>
      </c>
      <c r="AR931" s="11">
        <f t="shared" si="90"/>
        <v>0.75</v>
      </c>
      <c r="AS931" s="61">
        <v>1200</v>
      </c>
      <c r="AT931" s="62">
        <f>VLOOKUP(F931,[9]毕教同事分值收集!B:Y,24,0)</f>
        <v>21</v>
      </c>
      <c r="AU931" s="63">
        <f t="shared" si="91"/>
        <v>900</v>
      </c>
      <c r="AV931" s="63">
        <f t="shared" si="88"/>
        <v>900</v>
      </c>
      <c r="AW931" s="63">
        <v>0</v>
      </c>
      <c r="AX931" s="63">
        <f t="shared" si="92"/>
        <v>900</v>
      </c>
      <c r="AY931" s="65">
        <v>21</v>
      </c>
    </row>
    <row r="932" spans="1:51">
      <c r="A932" s="4"/>
      <c r="B932" s="4"/>
      <c r="C932" s="5" t="s">
        <v>261</v>
      </c>
      <c r="D932" s="6">
        <v>928</v>
      </c>
      <c r="E932" s="86" t="s">
        <v>1118</v>
      </c>
      <c r="F932" s="8" t="str">
        <f>VLOOKUP(E932,[1]需科室上报名单!$A:$B,2,0)</f>
        <v>7AO050</v>
      </c>
      <c r="G932" s="6" t="str">
        <f>VLOOKUP(F932,[3]需科室上报名单!$B:$I,8,0)</f>
        <v>规培研究生</v>
      </c>
      <c r="H932" s="8" t="str">
        <f>VLOOKUP(F932,[3]需科室上报名单!$B:$D,3,0)</f>
        <v>外科</v>
      </c>
      <c r="I932" s="8" t="str">
        <f>VLOOKUP(F932,[3]需科室上报名单!$B:$F,5,0)</f>
        <v>2022年</v>
      </c>
      <c r="J932" s="31"/>
      <c r="K932" s="93" t="s">
        <v>106</v>
      </c>
      <c r="L932" s="86">
        <v>0</v>
      </c>
      <c r="M932" s="86">
        <v>0</v>
      </c>
      <c r="N932" s="86">
        <v>0</v>
      </c>
      <c r="O932" s="86">
        <v>160</v>
      </c>
      <c r="P932" s="94">
        <v>0</v>
      </c>
      <c r="Q932" s="94">
        <v>4</v>
      </c>
      <c r="R932" s="94">
        <v>0</v>
      </c>
      <c r="S932" s="94">
        <v>0</v>
      </c>
      <c r="T932" s="94">
        <v>0</v>
      </c>
      <c r="U932" s="97">
        <v>80</v>
      </c>
      <c r="V932" s="44">
        <f>VLOOKUP(F932,[9]毕教同事分值收集!B:X,23,0)</f>
        <v>100</v>
      </c>
      <c r="W932" s="98">
        <v>10</v>
      </c>
      <c r="X932" s="98">
        <v>60</v>
      </c>
      <c r="Y932" s="98">
        <v>30</v>
      </c>
      <c r="Z932" s="98">
        <v>60</v>
      </c>
      <c r="AA932" s="102">
        <v>80</v>
      </c>
      <c r="AB932" s="54">
        <f>VLOOKUP(F932,[9]毕教同事分值收集!B:R,17,0)</f>
        <v>0</v>
      </c>
      <c r="AC932" s="54">
        <f>VLOOKUP(F932,[9]毕教同事分值收集!B:T,19,0)</f>
        <v>0</v>
      </c>
      <c r="AD932" s="54">
        <f>VLOOKUP(F932,[9]毕教同事分值收集!B:V,21,0)</f>
        <v>0</v>
      </c>
      <c r="AE932" s="54">
        <f>VLOOKUP(F932,[9]毕教同事分值收集!B:Q,16,0)</f>
        <v>0</v>
      </c>
      <c r="AF932" s="54">
        <f>VLOOKUP(F932,[9]毕教同事分值收集!B:P,15,0)</f>
        <v>0</v>
      </c>
      <c r="AG932" s="54">
        <f>VLOOKUP(F932,[6]毕教同事分值收集!$B:$M,12,0)</f>
        <v>-40</v>
      </c>
      <c r="AH932" s="54">
        <v>0</v>
      </c>
      <c r="AI932" s="54">
        <v>0</v>
      </c>
      <c r="AJ932" s="54">
        <v>0</v>
      </c>
      <c r="AK932" s="54">
        <v>0</v>
      </c>
      <c r="AL932" s="54">
        <v>0</v>
      </c>
      <c r="AM932" s="58">
        <f t="shared" si="87"/>
        <v>540</v>
      </c>
      <c r="AN932" s="54" t="str">
        <f>VLOOKUP(H932,'[2]最终 公布版'!$F:$AL,33,0)</f>
        <v>外科</v>
      </c>
      <c r="AO932" s="59">
        <f>SUMPRODUCT(($AN$4:$AN$1113=AN932)*($AM$4:$AM$1113&gt;AM932))+1</f>
        <v>114</v>
      </c>
      <c r="AP932" s="11">
        <f>COUNTIF(AN:AN,AN932)</f>
        <v>181</v>
      </c>
      <c r="AQ932" s="60">
        <f t="shared" si="89"/>
        <v>0.629834254143646</v>
      </c>
      <c r="AR932" s="11">
        <f t="shared" si="90"/>
        <v>0.75</v>
      </c>
      <c r="AS932" s="61">
        <v>1200</v>
      </c>
      <c r="AT932" s="62">
        <f>VLOOKUP(F932,[9]毕教同事分值收集!B:Y,24,0)</f>
        <v>21</v>
      </c>
      <c r="AU932" s="63">
        <f t="shared" si="91"/>
        <v>900</v>
      </c>
      <c r="AV932" s="63">
        <f t="shared" si="88"/>
        <v>900</v>
      </c>
      <c r="AW932" s="63">
        <v>0</v>
      </c>
      <c r="AX932" s="63">
        <f t="shared" si="92"/>
        <v>900</v>
      </c>
      <c r="AY932" s="65">
        <v>21</v>
      </c>
    </row>
    <row r="933" spans="1:51">
      <c r="A933" s="4"/>
      <c r="B933" s="4"/>
      <c r="C933" s="5" t="s">
        <v>261</v>
      </c>
      <c r="D933" s="6">
        <v>931</v>
      </c>
      <c r="E933" s="86" t="s">
        <v>1119</v>
      </c>
      <c r="F933" s="8" t="str">
        <f>VLOOKUP(E933,[1]需科室上报名单!$A:$B,2,0)</f>
        <v>7AO311</v>
      </c>
      <c r="G933" s="6" t="str">
        <f>VLOOKUP(F933,[3]需科室上报名单!$B:$I,8,0)</f>
        <v>规培研究生</v>
      </c>
      <c r="H933" s="8" t="str">
        <f>VLOOKUP(F933,[3]需科室上报名单!$B:$D,3,0)</f>
        <v>外科</v>
      </c>
      <c r="I933" s="8" t="str">
        <f>VLOOKUP(F933,[3]需科室上报名单!$B:$F,5,0)</f>
        <v>2022年</v>
      </c>
      <c r="J933" s="31"/>
      <c r="K933" s="93" t="s">
        <v>106</v>
      </c>
      <c r="L933" s="86">
        <v>0</v>
      </c>
      <c r="M933" s="86">
        <v>0</v>
      </c>
      <c r="N933" s="86">
        <v>0</v>
      </c>
      <c r="O933" s="86">
        <v>160</v>
      </c>
      <c r="P933" s="94">
        <v>0</v>
      </c>
      <c r="Q933" s="94">
        <v>5</v>
      </c>
      <c r="R933" s="94">
        <v>0</v>
      </c>
      <c r="S933" s="94">
        <v>0</v>
      </c>
      <c r="T933" s="94">
        <v>0</v>
      </c>
      <c r="U933" s="97">
        <v>100</v>
      </c>
      <c r="V933" s="44">
        <f>VLOOKUP(F933,[9]毕教同事分值收集!B:X,23,0)</f>
        <v>100</v>
      </c>
      <c r="W933" s="98">
        <v>10</v>
      </c>
      <c r="X933" s="98">
        <v>60</v>
      </c>
      <c r="Y933" s="98">
        <v>30</v>
      </c>
      <c r="Z933" s="98">
        <v>60</v>
      </c>
      <c r="AA933" s="102">
        <v>40</v>
      </c>
      <c r="AB933" s="54">
        <f>VLOOKUP(F933,[9]毕教同事分值收集!B:R,17,0)</f>
        <v>0</v>
      </c>
      <c r="AC933" s="54">
        <f>VLOOKUP(F933,[9]毕教同事分值收集!B:T,19,0)</f>
        <v>0</v>
      </c>
      <c r="AD933" s="54">
        <f>VLOOKUP(F933,[9]毕教同事分值收集!B:V,21,0)</f>
        <v>0</v>
      </c>
      <c r="AE933" s="54">
        <f>VLOOKUP(F933,[9]毕教同事分值收集!B:Q,16,0)</f>
        <v>0</v>
      </c>
      <c r="AF933" s="54">
        <f>VLOOKUP(F933,[9]毕教同事分值收集!B:P,15,0)</f>
        <v>0</v>
      </c>
      <c r="AG933" s="54">
        <f>VLOOKUP(F933,[6]毕教同事分值收集!$B:$M,12,0)</f>
        <v>-20</v>
      </c>
      <c r="AH933" s="54">
        <v>0</v>
      </c>
      <c r="AI933" s="54">
        <v>0</v>
      </c>
      <c r="AJ933" s="54">
        <v>0</v>
      </c>
      <c r="AK933" s="54">
        <v>0</v>
      </c>
      <c r="AL933" s="54">
        <v>0</v>
      </c>
      <c r="AM933" s="58">
        <f t="shared" si="87"/>
        <v>540</v>
      </c>
      <c r="AN933" s="54" t="str">
        <f>VLOOKUP(H933,'[2]最终 公布版'!$F:$AL,33,0)</f>
        <v>外科</v>
      </c>
      <c r="AO933" s="59">
        <f>SUMPRODUCT(($AN$4:$AN$1113=AN933)*($AM$4:$AM$1113&gt;AM933))+1</f>
        <v>114</v>
      </c>
      <c r="AP933" s="11">
        <f>COUNTIF(AN:AN,AN933)</f>
        <v>181</v>
      </c>
      <c r="AQ933" s="60">
        <f t="shared" si="89"/>
        <v>0.629834254143646</v>
      </c>
      <c r="AR933" s="11">
        <f t="shared" si="90"/>
        <v>0.75</v>
      </c>
      <c r="AS933" s="61">
        <v>1200</v>
      </c>
      <c r="AT933" s="62">
        <f>VLOOKUP(F933,[9]毕教同事分值收集!B:Y,24,0)</f>
        <v>21</v>
      </c>
      <c r="AU933" s="63">
        <f t="shared" si="91"/>
        <v>900</v>
      </c>
      <c r="AV933" s="63">
        <f t="shared" si="88"/>
        <v>900</v>
      </c>
      <c r="AW933" s="63">
        <v>0</v>
      </c>
      <c r="AX933" s="63">
        <f t="shared" si="92"/>
        <v>900</v>
      </c>
      <c r="AY933" s="65">
        <v>21</v>
      </c>
    </row>
    <row r="934" spans="1:51">
      <c r="A934" s="4"/>
      <c r="B934" s="4"/>
      <c r="C934" s="5" t="s">
        <v>1058</v>
      </c>
      <c r="D934" s="6">
        <v>924</v>
      </c>
      <c r="E934" s="10" t="s">
        <v>1120</v>
      </c>
      <c r="F934" s="8" t="str">
        <f>VLOOKUP(E934,[1]需科室上报名单!$A:$B,2,0)</f>
        <v>730L71</v>
      </c>
      <c r="G934" s="6" t="s">
        <v>104</v>
      </c>
      <c r="H934" s="8" t="str">
        <f>VLOOKUP(F934,[3]需科室上报名单!$B:$D,3,0)</f>
        <v>外科</v>
      </c>
      <c r="I934" s="8" t="str">
        <f>VLOOKUP(F934,[3]需科室上报名单!$B:$F,5,0)</f>
        <v>2022年</v>
      </c>
      <c r="J934" s="31"/>
      <c r="K934" s="6" t="s">
        <v>106</v>
      </c>
      <c r="L934" s="6">
        <v>0</v>
      </c>
      <c r="M934" s="6">
        <v>0</v>
      </c>
      <c r="N934" s="6">
        <v>0</v>
      </c>
      <c r="O934" s="6">
        <v>120</v>
      </c>
      <c r="P934" s="30">
        <v>0</v>
      </c>
      <c r="Q934" s="30">
        <v>6</v>
      </c>
      <c r="R934" s="30">
        <v>0</v>
      </c>
      <c r="S934" s="30">
        <v>0</v>
      </c>
      <c r="T934" s="30">
        <v>0</v>
      </c>
      <c r="U934" s="43">
        <v>120</v>
      </c>
      <c r="V934" s="44">
        <f>VLOOKUP(F934,[9]毕教同事分值收集!B:X,23,0)</f>
        <v>100</v>
      </c>
      <c r="W934" s="44">
        <v>10</v>
      </c>
      <c r="X934" s="44">
        <v>20</v>
      </c>
      <c r="Y934" s="44">
        <v>60</v>
      </c>
      <c r="Z934" s="44">
        <v>60</v>
      </c>
      <c r="AA934" s="53">
        <v>0</v>
      </c>
      <c r="AB934" s="54">
        <f>VLOOKUP(F934,[9]毕教同事分值收集!B:R,17,0)</f>
        <v>100</v>
      </c>
      <c r="AC934" s="54">
        <f>VLOOKUP(F934,[9]毕教同事分值收集!B:T,19,0)</f>
        <v>0</v>
      </c>
      <c r="AD934" s="54">
        <f>VLOOKUP(F934,[9]毕教同事分值收集!B:V,21,0)</f>
        <v>0</v>
      </c>
      <c r="AE934" s="54">
        <f>VLOOKUP(F934,[9]毕教同事分值收集!B:Q,16,0)</f>
        <v>0</v>
      </c>
      <c r="AF934" s="54">
        <f>VLOOKUP(F934,[9]毕教同事分值收集!B:P,15,0)</f>
        <v>0</v>
      </c>
      <c r="AG934" s="54">
        <f>VLOOKUP(F934,[6]毕教同事分值收集!$B:$M,12,0)</f>
        <v>-60</v>
      </c>
      <c r="AH934" s="54">
        <v>0</v>
      </c>
      <c r="AI934" s="54">
        <v>0</v>
      </c>
      <c r="AJ934" s="54">
        <v>0</v>
      </c>
      <c r="AK934" s="54">
        <v>0</v>
      </c>
      <c r="AL934" s="54">
        <v>0</v>
      </c>
      <c r="AM934" s="58">
        <f t="shared" si="87"/>
        <v>530</v>
      </c>
      <c r="AN934" s="54" t="str">
        <f>VLOOKUP(H934,'[2]最终 公布版'!$F:$AL,33,0)</f>
        <v>外科</v>
      </c>
      <c r="AO934" s="59">
        <f>SUMPRODUCT(($AN$4:$AN$1113=AN934)*($AM$4:$AM$1113&gt;AM934))+1</f>
        <v>117</v>
      </c>
      <c r="AP934" s="11">
        <f>COUNTIF(AN:AN,AN934)</f>
        <v>181</v>
      </c>
      <c r="AQ934" s="60">
        <f t="shared" si="89"/>
        <v>0.646408839779006</v>
      </c>
      <c r="AR934" s="11">
        <f t="shared" si="90"/>
        <v>0.75</v>
      </c>
      <c r="AS934" s="61">
        <v>1200</v>
      </c>
      <c r="AT934" s="62">
        <f>VLOOKUP(F934,[9]毕教同事分值收集!B:Y,24,0)</f>
        <v>21</v>
      </c>
      <c r="AU934" s="63">
        <f t="shared" si="91"/>
        <v>900</v>
      </c>
      <c r="AV934" s="63">
        <f t="shared" si="88"/>
        <v>900</v>
      </c>
      <c r="AW934" s="63">
        <v>0</v>
      </c>
      <c r="AX934" s="63">
        <f t="shared" si="92"/>
        <v>900</v>
      </c>
      <c r="AY934" s="65">
        <v>21</v>
      </c>
    </row>
    <row r="935" spans="1:51">
      <c r="A935" s="4"/>
      <c r="B935" s="4"/>
      <c r="C935" s="5" t="s">
        <v>271</v>
      </c>
      <c r="D935" s="6">
        <v>925</v>
      </c>
      <c r="E935" s="8" t="s">
        <v>1121</v>
      </c>
      <c r="F935" s="8" t="str">
        <f>VLOOKUP(E935,[1]需科室上报名单!$A:$B,2,0)</f>
        <v>7AO322</v>
      </c>
      <c r="G935" s="6" t="str">
        <f>VLOOKUP(F935,[3]需科室上报名单!$B:$I,8,0)</f>
        <v>规培研究生</v>
      </c>
      <c r="H935" s="8" t="s">
        <v>997</v>
      </c>
      <c r="I935" s="8" t="str">
        <f>VLOOKUP(F935,[3]需科室上报名单!$B:$F,5,0)</f>
        <v>2022年</v>
      </c>
      <c r="J935" s="29"/>
      <c r="K935" s="6" t="s">
        <v>106</v>
      </c>
      <c r="L935" s="6">
        <v>0</v>
      </c>
      <c r="M935" s="6">
        <v>0</v>
      </c>
      <c r="N935" s="6">
        <v>0</v>
      </c>
      <c r="O935" s="6">
        <v>160</v>
      </c>
      <c r="P935" s="30">
        <v>0</v>
      </c>
      <c r="Q935" s="30">
        <v>3</v>
      </c>
      <c r="R935" s="30">
        <v>2</v>
      </c>
      <c r="S935" s="30">
        <v>1</v>
      </c>
      <c r="T935" s="30">
        <v>1</v>
      </c>
      <c r="U935" s="43">
        <v>150</v>
      </c>
      <c r="V935" s="44">
        <f>VLOOKUP(F935,[9]毕教同事分值收集!B:X,23,0)</f>
        <v>100</v>
      </c>
      <c r="W935" s="44">
        <v>10</v>
      </c>
      <c r="X935" s="44">
        <v>40</v>
      </c>
      <c r="Y935" s="44">
        <v>60</v>
      </c>
      <c r="Z935" s="44">
        <v>60</v>
      </c>
      <c r="AA935" s="53">
        <v>0</v>
      </c>
      <c r="AB935" s="54">
        <f>VLOOKUP(F935,[9]毕教同事分值收集!B:R,17,0)</f>
        <v>0</v>
      </c>
      <c r="AC935" s="54">
        <f>VLOOKUP(F935,[9]毕教同事分值收集!B:T,19,0)</f>
        <v>0</v>
      </c>
      <c r="AD935" s="54">
        <f>VLOOKUP(F935,[9]毕教同事分值收集!B:V,21,0)</f>
        <v>0</v>
      </c>
      <c r="AE935" s="54">
        <f>VLOOKUP(F935,[9]毕教同事分值收集!B:Q,16,0)</f>
        <v>0</v>
      </c>
      <c r="AF935" s="54">
        <f>VLOOKUP(F935,[9]毕教同事分值收集!B:P,15,0)</f>
        <v>0</v>
      </c>
      <c r="AG935" s="54">
        <f>VLOOKUP(F935,[6]毕教同事分值收集!$B:$M,12,0)</f>
        <v>-60</v>
      </c>
      <c r="AH935" s="54">
        <v>0</v>
      </c>
      <c r="AI935" s="54">
        <v>0</v>
      </c>
      <c r="AJ935" s="54">
        <v>0</v>
      </c>
      <c r="AK935" s="54">
        <v>0</v>
      </c>
      <c r="AL935" s="54">
        <v>0</v>
      </c>
      <c r="AM935" s="58">
        <f t="shared" si="87"/>
        <v>520</v>
      </c>
      <c r="AN935" s="54" t="str">
        <f>VLOOKUP(H935,'[2]最终 公布版'!$F:$AL,33,0)</f>
        <v>外科</v>
      </c>
      <c r="AO935" s="59">
        <f>SUMPRODUCT(($AN$4:$AN$1113=AN935)*($AM$4:$AM$1113&gt;AM935))+1</f>
        <v>118</v>
      </c>
      <c r="AP935" s="11">
        <f>COUNTIF(AN:AN,AN935)</f>
        <v>181</v>
      </c>
      <c r="AQ935" s="60">
        <f t="shared" si="89"/>
        <v>0.651933701657459</v>
      </c>
      <c r="AR935" s="11">
        <f t="shared" si="90"/>
        <v>0.75</v>
      </c>
      <c r="AS935" s="61">
        <v>1200</v>
      </c>
      <c r="AT935" s="62">
        <f>VLOOKUP(F935,[9]毕教同事分值收集!B:Y,24,0)</f>
        <v>21</v>
      </c>
      <c r="AU935" s="63">
        <f t="shared" si="91"/>
        <v>900</v>
      </c>
      <c r="AV935" s="63">
        <f t="shared" si="88"/>
        <v>900</v>
      </c>
      <c r="AW935" s="63">
        <v>0</v>
      </c>
      <c r="AX935" s="63">
        <f t="shared" si="92"/>
        <v>900</v>
      </c>
      <c r="AY935" s="65">
        <v>21</v>
      </c>
    </row>
    <row r="936" spans="1:51">
      <c r="A936" s="4"/>
      <c r="B936" s="4"/>
      <c r="C936" s="5" t="s">
        <v>192</v>
      </c>
      <c r="D936" s="6">
        <v>935</v>
      </c>
      <c r="E936" s="105" t="s">
        <v>1122</v>
      </c>
      <c r="F936" s="8" t="str">
        <f>VLOOKUP(E936,[1]需科室上报名单!$A:$B,2,0)</f>
        <v>7AM257</v>
      </c>
      <c r="G936" s="6" t="str">
        <f>VLOOKUP(F936,[3]需科室上报名单!$B:$I,8,0)</f>
        <v>规培研究生</v>
      </c>
      <c r="H936" s="8" t="s">
        <v>997</v>
      </c>
      <c r="I936" s="8" t="str">
        <f>VLOOKUP(F936,[3]需科室上报名单!$B:$F,5,0)</f>
        <v>2022年</v>
      </c>
      <c r="J936" s="70"/>
      <c r="K936" s="71" t="s">
        <v>106</v>
      </c>
      <c r="L936" s="36">
        <v>0</v>
      </c>
      <c r="M936" s="36">
        <v>0</v>
      </c>
      <c r="N936" s="36">
        <v>0</v>
      </c>
      <c r="O936" s="36">
        <v>160</v>
      </c>
      <c r="P936" s="36">
        <v>0</v>
      </c>
      <c r="Q936" s="36">
        <v>3</v>
      </c>
      <c r="R936" s="36">
        <v>1</v>
      </c>
      <c r="S936" s="36">
        <v>1</v>
      </c>
      <c r="T936" s="36">
        <v>1</v>
      </c>
      <c r="U936" s="36">
        <v>130</v>
      </c>
      <c r="V936" s="44">
        <f>VLOOKUP(F936,[9]毕教同事分值收集!B:X,23,0)</f>
        <v>100</v>
      </c>
      <c r="W936" s="76">
        <v>10</v>
      </c>
      <c r="X936" s="76">
        <v>40</v>
      </c>
      <c r="Y936" s="76">
        <v>60</v>
      </c>
      <c r="Z936" s="76">
        <v>60</v>
      </c>
      <c r="AA936" s="82">
        <v>0</v>
      </c>
      <c r="AB936" s="54">
        <f>VLOOKUP(F936,[9]毕教同事分值收集!B:R,17,0)</f>
        <v>0</v>
      </c>
      <c r="AC936" s="54">
        <f>VLOOKUP(F936,[9]毕教同事分值收集!B:T,19,0)</f>
        <v>0</v>
      </c>
      <c r="AD936" s="54">
        <f>VLOOKUP(F936,[9]毕教同事分值收集!B:V,21,0)</f>
        <v>0</v>
      </c>
      <c r="AE936" s="54">
        <f>VLOOKUP(F936,[9]毕教同事分值收集!B:Q,16,0)</f>
        <v>0</v>
      </c>
      <c r="AF936" s="54">
        <f>VLOOKUP(F936,[9]毕教同事分值收集!B:P,15,0)</f>
        <v>0</v>
      </c>
      <c r="AG936" s="54">
        <f>VLOOKUP(F936,[6]毕教同事分值收集!$B:$M,12,0)</f>
        <v>-40</v>
      </c>
      <c r="AH936" s="54">
        <v>0</v>
      </c>
      <c r="AI936" s="54">
        <v>0</v>
      </c>
      <c r="AJ936" s="54">
        <v>0</v>
      </c>
      <c r="AK936" s="54">
        <v>0</v>
      </c>
      <c r="AL936" s="54">
        <v>0</v>
      </c>
      <c r="AM936" s="58">
        <f t="shared" si="87"/>
        <v>520</v>
      </c>
      <c r="AN936" s="54" t="str">
        <f>VLOOKUP(H936,'[2]最终 公布版'!$F:$AL,33,0)</f>
        <v>外科</v>
      </c>
      <c r="AO936" s="59">
        <f>SUMPRODUCT(($AN$4:$AN$1113=AN936)*($AM$4:$AM$1113&gt;AM936))+1</f>
        <v>118</v>
      </c>
      <c r="AP936" s="11">
        <f>COUNTIF(AN:AN,AN936)</f>
        <v>181</v>
      </c>
      <c r="AQ936" s="60">
        <f t="shared" si="89"/>
        <v>0.651933701657459</v>
      </c>
      <c r="AR936" s="11">
        <f t="shared" si="90"/>
        <v>0.75</v>
      </c>
      <c r="AS936" s="61">
        <v>1200</v>
      </c>
      <c r="AT936" s="62">
        <f>VLOOKUP(F936,[9]毕教同事分值收集!B:Y,24,0)</f>
        <v>21</v>
      </c>
      <c r="AU936" s="63">
        <f t="shared" si="91"/>
        <v>900</v>
      </c>
      <c r="AV936" s="63">
        <f t="shared" si="88"/>
        <v>900</v>
      </c>
      <c r="AW936" s="63">
        <v>0</v>
      </c>
      <c r="AX936" s="63">
        <f t="shared" si="92"/>
        <v>900</v>
      </c>
      <c r="AY936" s="65">
        <v>21</v>
      </c>
    </row>
    <row r="937" spans="1:51">
      <c r="A937" s="4"/>
      <c r="B937" s="4"/>
      <c r="C937" s="5" t="s">
        <v>197</v>
      </c>
      <c r="D937" s="6">
        <v>941</v>
      </c>
      <c r="E937" s="19" t="s">
        <v>1123</v>
      </c>
      <c r="F937" s="8" t="str">
        <f>VLOOKUP(E937,[1]需科室上报名单!$A:$B,2,0)</f>
        <v>7AM323</v>
      </c>
      <c r="G937" s="6" t="str">
        <f>VLOOKUP(F937,[3]需科室上报名单!$B:$I,8,0)</f>
        <v>规培研究生</v>
      </c>
      <c r="H937" s="8" t="str">
        <f>VLOOKUP(F937,[3]需科室上报名单!$B:$D,3,0)</f>
        <v>外科</v>
      </c>
      <c r="I937" s="8" t="str">
        <f>VLOOKUP(F937,[3]需科室上报名单!$B:$F,5,0)</f>
        <v>2021年</v>
      </c>
      <c r="J937" s="29"/>
      <c r="K937" s="6" t="s">
        <v>106</v>
      </c>
      <c r="L937" s="6">
        <v>0</v>
      </c>
      <c r="M937" s="6">
        <v>0</v>
      </c>
      <c r="N937" s="36">
        <v>0</v>
      </c>
      <c r="O937" s="6">
        <v>160</v>
      </c>
      <c r="P937" s="30">
        <v>0</v>
      </c>
      <c r="Q937" s="30">
        <v>3</v>
      </c>
      <c r="R937" s="30">
        <v>2</v>
      </c>
      <c r="S937" s="30">
        <v>0</v>
      </c>
      <c r="T937" s="30">
        <v>0</v>
      </c>
      <c r="U937" s="43">
        <v>100</v>
      </c>
      <c r="V937" s="44">
        <f>VLOOKUP(F937,[9]毕教同事分值收集!B:X,23,0)</f>
        <v>100</v>
      </c>
      <c r="W937" s="44">
        <v>10</v>
      </c>
      <c r="X937" s="44">
        <v>80</v>
      </c>
      <c r="Y937" s="44">
        <v>60</v>
      </c>
      <c r="Z937" s="44">
        <v>30</v>
      </c>
      <c r="AA937" s="53">
        <v>0</v>
      </c>
      <c r="AB937" s="54">
        <f>VLOOKUP(F937,[9]毕教同事分值收集!B:R,17,0)</f>
        <v>0</v>
      </c>
      <c r="AC937" s="54">
        <f>VLOOKUP(F937,[9]毕教同事分值收集!B:T,19,0)</f>
        <v>0</v>
      </c>
      <c r="AD937" s="54">
        <f>VLOOKUP(F937,[9]毕教同事分值收集!B:V,21,0)</f>
        <v>0</v>
      </c>
      <c r="AE937" s="54">
        <f>VLOOKUP(F937,[9]毕教同事分值收集!B:Q,16,0)</f>
        <v>0</v>
      </c>
      <c r="AF937" s="54">
        <f>VLOOKUP(F937,[9]毕教同事分值收集!B:P,15,0)</f>
        <v>0</v>
      </c>
      <c r="AG937" s="54">
        <f>VLOOKUP(F937,[6]毕教同事分值收集!$B:$M,12,0)</f>
        <v>-20</v>
      </c>
      <c r="AH937" s="54">
        <v>0</v>
      </c>
      <c r="AI937" s="54">
        <v>0</v>
      </c>
      <c r="AJ937" s="54">
        <v>0</v>
      </c>
      <c r="AK937" s="54">
        <v>0</v>
      </c>
      <c r="AL937" s="54">
        <v>0</v>
      </c>
      <c r="AM937" s="58">
        <f t="shared" si="87"/>
        <v>520</v>
      </c>
      <c r="AN937" s="54" t="str">
        <f>VLOOKUP(H937,'[2]最终 公布版'!$F:$AL,33,0)</f>
        <v>外科</v>
      </c>
      <c r="AO937" s="59">
        <f>SUMPRODUCT(($AN$4:$AN$1113=AN937)*($AM$4:$AM$1113&gt;AM937))+1</f>
        <v>118</v>
      </c>
      <c r="AP937" s="11">
        <f>COUNTIF(AN:AN,AN937)</f>
        <v>181</v>
      </c>
      <c r="AQ937" s="60">
        <f t="shared" si="89"/>
        <v>0.651933701657459</v>
      </c>
      <c r="AR937" s="11">
        <f t="shared" si="90"/>
        <v>0.75</v>
      </c>
      <c r="AS937" s="61">
        <v>1200</v>
      </c>
      <c r="AT937" s="62">
        <f>VLOOKUP(F937,[9]毕教同事分值收集!B:Y,24,0)</f>
        <v>21</v>
      </c>
      <c r="AU937" s="63">
        <f t="shared" si="91"/>
        <v>900</v>
      </c>
      <c r="AV937" s="63">
        <f t="shared" si="88"/>
        <v>900</v>
      </c>
      <c r="AW937" s="63">
        <v>0</v>
      </c>
      <c r="AX937" s="63">
        <f t="shared" si="92"/>
        <v>900</v>
      </c>
      <c r="AY937" s="65">
        <v>21</v>
      </c>
    </row>
    <row r="938" spans="1:51">
      <c r="A938" s="4"/>
      <c r="B938" s="4"/>
      <c r="C938" s="5" t="s">
        <v>1124</v>
      </c>
      <c r="D938" s="6">
        <v>948</v>
      </c>
      <c r="E938" s="6" t="s">
        <v>1125</v>
      </c>
      <c r="F938" s="8" t="str">
        <f>VLOOKUP(E938,[1]需科室上报名单!$A:$B,2,0)</f>
        <v>7AO303</v>
      </c>
      <c r="G938" s="6" t="str">
        <f>VLOOKUP(F938,[3]需科室上报名单!$B:$I,8,0)</f>
        <v>规培研究生</v>
      </c>
      <c r="H938" s="8" t="s">
        <v>997</v>
      </c>
      <c r="I938" s="8" t="str">
        <f>VLOOKUP(F938,[3]需科室上报名单!$B:$F,5,0)</f>
        <v>2022年</v>
      </c>
      <c r="J938" s="29"/>
      <c r="K938" s="6" t="s">
        <v>106</v>
      </c>
      <c r="L938" s="6">
        <v>0</v>
      </c>
      <c r="M938" s="6">
        <v>0</v>
      </c>
      <c r="N938" s="6">
        <v>0</v>
      </c>
      <c r="O938" s="6">
        <v>160</v>
      </c>
      <c r="P938" s="30">
        <v>0</v>
      </c>
      <c r="Q938" s="30">
        <v>1</v>
      </c>
      <c r="R938" s="30">
        <v>1</v>
      </c>
      <c r="S938" s="30">
        <v>1</v>
      </c>
      <c r="T938" s="30">
        <v>1</v>
      </c>
      <c r="U938" s="43">
        <v>90</v>
      </c>
      <c r="V938" s="44">
        <f>VLOOKUP(F938,[9]毕教同事分值收集!B:X,23,0)</f>
        <v>100</v>
      </c>
      <c r="W938" s="44">
        <v>10</v>
      </c>
      <c r="X938" s="44">
        <v>40</v>
      </c>
      <c r="Y938" s="44">
        <v>60</v>
      </c>
      <c r="Z938" s="44">
        <v>60</v>
      </c>
      <c r="AA938" s="53">
        <v>0</v>
      </c>
      <c r="AB938" s="54">
        <f>VLOOKUP(F938,[9]毕教同事分值收集!B:R,17,0)</f>
        <v>0</v>
      </c>
      <c r="AC938" s="54">
        <f>VLOOKUP(F938,[9]毕教同事分值收集!B:T,19,0)</f>
        <v>0</v>
      </c>
      <c r="AD938" s="54">
        <f>VLOOKUP(F938,[9]毕教同事分值收集!B:V,21,0)</f>
        <v>0</v>
      </c>
      <c r="AE938" s="54">
        <f>VLOOKUP(F938,[9]毕教同事分值收集!B:Q,16,0)</f>
        <v>0</v>
      </c>
      <c r="AF938" s="54">
        <f>VLOOKUP(F938,[9]毕教同事分值收集!B:P,15,0)</f>
        <v>0</v>
      </c>
      <c r="AG938" s="54">
        <f>VLOOKUP(F938,[6]毕教同事分值收集!$B:$M,12,0)</f>
        <v>0</v>
      </c>
      <c r="AH938" s="54">
        <v>0</v>
      </c>
      <c r="AI938" s="54">
        <v>0</v>
      </c>
      <c r="AJ938" s="54">
        <v>0</v>
      </c>
      <c r="AK938" s="54">
        <v>0</v>
      </c>
      <c r="AL938" s="54">
        <v>0</v>
      </c>
      <c r="AM938" s="58">
        <f t="shared" ref="AM938:AM1001" si="93">SUM(L938:O938,U938:AA938,AB938:AJ938)</f>
        <v>520</v>
      </c>
      <c r="AN938" s="54" t="str">
        <f>VLOOKUP(H938,'[2]最终 公布版'!$F:$AL,33,0)</f>
        <v>外科</v>
      </c>
      <c r="AO938" s="59">
        <f>SUMPRODUCT(($AN$4:$AN$1113=AN938)*($AM$4:$AM$1113&gt;AM938))+1</f>
        <v>118</v>
      </c>
      <c r="AP938" s="11">
        <f>COUNTIF(AN:AN,AN938)</f>
        <v>181</v>
      </c>
      <c r="AQ938" s="60">
        <f t="shared" si="89"/>
        <v>0.651933701657459</v>
      </c>
      <c r="AR938" s="11">
        <f t="shared" si="90"/>
        <v>0.75</v>
      </c>
      <c r="AS938" s="61">
        <v>1200</v>
      </c>
      <c r="AT938" s="62">
        <f>VLOOKUP(F938,[9]毕教同事分值收集!B:Y,24,0)</f>
        <v>21</v>
      </c>
      <c r="AU938" s="63">
        <f t="shared" si="91"/>
        <v>900</v>
      </c>
      <c r="AV938" s="63">
        <f t="shared" si="88"/>
        <v>900</v>
      </c>
      <c r="AW938" s="63">
        <v>0</v>
      </c>
      <c r="AX938" s="63">
        <f t="shared" si="92"/>
        <v>900</v>
      </c>
      <c r="AY938" s="65">
        <v>21</v>
      </c>
    </row>
    <row r="939" spans="1:51">
      <c r="A939" s="4"/>
      <c r="B939" s="4"/>
      <c r="C939" s="5" t="s">
        <v>836</v>
      </c>
      <c r="D939" s="6">
        <v>929</v>
      </c>
      <c r="E939" s="15" t="s">
        <v>1126</v>
      </c>
      <c r="F939" s="8" t="str">
        <f>VLOOKUP(E939,[1]需科室上报名单!$A:$B,2,0)</f>
        <v>7AK311</v>
      </c>
      <c r="G939" s="6" t="str">
        <f>VLOOKUP(F939,[3]需科室上报名单!$B:$I,8,0)</f>
        <v>规培研究生</v>
      </c>
      <c r="H939" s="8" t="s">
        <v>997</v>
      </c>
      <c r="I939" s="8" t="str">
        <f>VLOOKUP(F939,[3]需科室上报名单!$B:$F,5,0)</f>
        <v>2020年</v>
      </c>
      <c r="J939" s="31"/>
      <c r="K939" s="6" t="s">
        <v>106</v>
      </c>
      <c r="L939" s="6">
        <v>0</v>
      </c>
      <c r="M939" s="6">
        <v>0</v>
      </c>
      <c r="N939" s="6">
        <v>0</v>
      </c>
      <c r="O939" s="6">
        <v>160</v>
      </c>
      <c r="P939" s="6">
        <v>0</v>
      </c>
      <c r="Q939" s="6">
        <v>0</v>
      </c>
      <c r="R939" s="6">
        <v>0</v>
      </c>
      <c r="S939" s="6">
        <v>0</v>
      </c>
      <c r="T939" s="6">
        <v>0</v>
      </c>
      <c r="U939" s="43">
        <v>0</v>
      </c>
      <c r="V939" s="44">
        <f>VLOOKUP(F939,[9]毕教同事分值收集!B:X,23,0)</f>
        <v>100</v>
      </c>
      <c r="W939" s="44">
        <v>10</v>
      </c>
      <c r="X939" s="44">
        <v>20</v>
      </c>
      <c r="Y939" s="44">
        <v>0</v>
      </c>
      <c r="Z939" s="44">
        <v>30</v>
      </c>
      <c r="AA939" s="53">
        <v>0</v>
      </c>
      <c r="AB939" s="54">
        <f>VLOOKUP(F939,[9]毕教同事分值收集!B:R,17,0)</f>
        <v>100</v>
      </c>
      <c r="AC939" s="54">
        <f>VLOOKUP(F939,[9]毕教同事分值收集!B:T,19,0)</f>
        <v>150</v>
      </c>
      <c r="AD939" s="54">
        <f>VLOOKUP(F939,[9]毕教同事分值收集!B:V,21,0)</f>
        <v>0</v>
      </c>
      <c r="AE939" s="54">
        <f>VLOOKUP(F939,[9]毕教同事分值收集!B:Q,16,0)</f>
        <v>0</v>
      </c>
      <c r="AF939" s="54">
        <f>VLOOKUP(F939,[9]毕教同事分值收集!B:P,15,0)</f>
        <v>0</v>
      </c>
      <c r="AG939" s="54">
        <f>VLOOKUP(F939,[6]毕教同事分值收集!$B:$M,12,0)</f>
        <v>-60</v>
      </c>
      <c r="AH939" s="54">
        <v>0</v>
      </c>
      <c r="AI939" s="54">
        <v>0</v>
      </c>
      <c r="AJ939" s="54">
        <v>0</v>
      </c>
      <c r="AK939" s="54">
        <v>0</v>
      </c>
      <c r="AL939" s="54">
        <v>0</v>
      </c>
      <c r="AM939" s="58">
        <f t="shared" si="93"/>
        <v>510</v>
      </c>
      <c r="AN939" s="54" t="str">
        <f>VLOOKUP(H939,'[2]最终 公布版'!$F:$AL,33,0)</f>
        <v>外科</v>
      </c>
      <c r="AO939" s="59">
        <f>SUMPRODUCT(($AN$4:$AN$1113=AN939)*($AM$4:$AM$1113&gt;AM939))+1</f>
        <v>122</v>
      </c>
      <c r="AP939" s="11">
        <f>COUNTIF(AN:AN,AN939)</f>
        <v>181</v>
      </c>
      <c r="AQ939" s="60">
        <f t="shared" si="89"/>
        <v>0.674033149171271</v>
      </c>
      <c r="AR939" s="11">
        <f t="shared" si="90"/>
        <v>0.75</v>
      </c>
      <c r="AS939" s="61">
        <v>1200</v>
      </c>
      <c r="AT939" s="62">
        <f>VLOOKUP(F939,[9]毕教同事分值收集!B:Y,24,0)</f>
        <v>21</v>
      </c>
      <c r="AU939" s="63">
        <f t="shared" si="91"/>
        <v>900</v>
      </c>
      <c r="AV939" s="63">
        <f t="shared" si="88"/>
        <v>900</v>
      </c>
      <c r="AW939" s="63">
        <v>0</v>
      </c>
      <c r="AX939" s="63">
        <f t="shared" si="92"/>
        <v>900</v>
      </c>
      <c r="AY939" s="65">
        <v>21</v>
      </c>
    </row>
    <row r="940" spans="1:51">
      <c r="A940" s="4"/>
      <c r="B940" s="4"/>
      <c r="C940" s="5" t="s">
        <v>271</v>
      </c>
      <c r="D940" s="6">
        <v>942</v>
      </c>
      <c r="E940" s="8" t="s">
        <v>1127</v>
      </c>
      <c r="F940" s="8" t="str">
        <f>VLOOKUP(E940,[1]需科室上报名单!$A:$B,2,0)</f>
        <v>7AO010</v>
      </c>
      <c r="G940" s="6" t="str">
        <f>VLOOKUP(F940,[3]需科室上报名单!$B:$I,8,0)</f>
        <v>规培研究生</v>
      </c>
      <c r="H940" s="8" t="s">
        <v>997</v>
      </c>
      <c r="I940" s="8" t="str">
        <f>VLOOKUP(F940,[3]需科室上报名单!$B:$F,5,0)</f>
        <v>2022年</v>
      </c>
      <c r="J940" s="29"/>
      <c r="K940" s="6" t="s">
        <v>106</v>
      </c>
      <c r="L940" s="6">
        <v>0</v>
      </c>
      <c r="M940" s="6">
        <v>0</v>
      </c>
      <c r="N940" s="6">
        <v>0</v>
      </c>
      <c r="O940" s="6">
        <v>160</v>
      </c>
      <c r="P940" s="30">
        <v>0</v>
      </c>
      <c r="Q940" s="30">
        <v>3</v>
      </c>
      <c r="R940" s="30">
        <v>2</v>
      </c>
      <c r="S940" s="30">
        <v>0</v>
      </c>
      <c r="T940" s="30">
        <v>0</v>
      </c>
      <c r="U940" s="43">
        <v>100</v>
      </c>
      <c r="V940" s="44">
        <f>VLOOKUP(F940,[9]毕教同事分值收集!B:X,23,0)</f>
        <v>100</v>
      </c>
      <c r="W940" s="44">
        <v>10</v>
      </c>
      <c r="X940" s="44">
        <v>40</v>
      </c>
      <c r="Y940" s="44">
        <v>60</v>
      </c>
      <c r="Z940" s="44">
        <v>60</v>
      </c>
      <c r="AA940" s="53">
        <v>0</v>
      </c>
      <c r="AB940" s="54">
        <f>VLOOKUP(F940,[9]毕教同事分值收集!B:R,17,0)</f>
        <v>0</v>
      </c>
      <c r="AC940" s="54">
        <f>VLOOKUP(F940,[9]毕教同事分值收集!B:T,19,0)</f>
        <v>0</v>
      </c>
      <c r="AD940" s="54">
        <f>VLOOKUP(F940,[9]毕教同事分值收集!B:V,21,0)</f>
        <v>0</v>
      </c>
      <c r="AE940" s="54">
        <f>VLOOKUP(F940,[9]毕教同事分值收集!B:Q,16,0)</f>
        <v>0</v>
      </c>
      <c r="AF940" s="54">
        <f>VLOOKUP(F940,[9]毕教同事分值收集!B:P,15,0)</f>
        <v>0</v>
      </c>
      <c r="AG940" s="54">
        <f>VLOOKUP(F940,[6]毕教同事分值收集!$B:$M,12,0)</f>
        <v>-20</v>
      </c>
      <c r="AH940" s="54">
        <v>0</v>
      </c>
      <c r="AI940" s="54">
        <v>0</v>
      </c>
      <c r="AJ940" s="54">
        <v>0</v>
      </c>
      <c r="AK940" s="54">
        <v>0</v>
      </c>
      <c r="AL940" s="54">
        <v>0</v>
      </c>
      <c r="AM940" s="58">
        <f t="shared" si="93"/>
        <v>510</v>
      </c>
      <c r="AN940" s="54" t="str">
        <f>VLOOKUP(H940,'[2]最终 公布版'!$F:$AL,33,0)</f>
        <v>外科</v>
      </c>
      <c r="AO940" s="59">
        <f>SUMPRODUCT(($AN$4:$AN$1113=AN940)*($AM$4:$AM$1113&gt;AM940))+1</f>
        <v>122</v>
      </c>
      <c r="AP940" s="11">
        <f>COUNTIF(AN:AN,AN940)</f>
        <v>181</v>
      </c>
      <c r="AQ940" s="60">
        <f t="shared" si="89"/>
        <v>0.674033149171271</v>
      </c>
      <c r="AR940" s="11">
        <f t="shared" si="90"/>
        <v>0.75</v>
      </c>
      <c r="AS940" s="61">
        <v>1200</v>
      </c>
      <c r="AT940" s="62">
        <f>VLOOKUP(F940,[9]毕教同事分值收集!B:Y,24,0)</f>
        <v>21</v>
      </c>
      <c r="AU940" s="63">
        <f t="shared" si="91"/>
        <v>900</v>
      </c>
      <c r="AV940" s="63">
        <f t="shared" si="88"/>
        <v>900</v>
      </c>
      <c r="AW940" s="63">
        <v>0</v>
      </c>
      <c r="AX940" s="63">
        <f t="shared" si="92"/>
        <v>900</v>
      </c>
      <c r="AY940" s="65">
        <v>21</v>
      </c>
    </row>
    <row r="941" spans="1:51">
      <c r="A941" s="4"/>
      <c r="B941" s="4"/>
      <c r="C941" s="5" t="s">
        <v>1002</v>
      </c>
      <c r="D941" s="6">
        <v>944</v>
      </c>
      <c r="E941" s="101" t="s">
        <v>1128</v>
      </c>
      <c r="F941" s="8" t="str">
        <f>VLOOKUP(E941,[1]需科室上报名单!$A:$B,2,0)</f>
        <v>7AO308</v>
      </c>
      <c r="G941" s="6" t="str">
        <f>VLOOKUP(F941,[3]需科室上报名单!$B:$I,8,0)</f>
        <v>规培研究生</v>
      </c>
      <c r="H941" s="8" t="s">
        <v>997</v>
      </c>
      <c r="I941" s="8" t="str">
        <f>VLOOKUP(F941,[3]需科室上报名单!$B:$F,5,0)</f>
        <v>2022年</v>
      </c>
      <c r="J941" s="31"/>
      <c r="K941" s="6" t="s">
        <v>106</v>
      </c>
      <c r="L941" s="6">
        <v>0</v>
      </c>
      <c r="M941" s="6">
        <v>0</v>
      </c>
      <c r="N941" s="36">
        <v>0</v>
      </c>
      <c r="O941" s="54">
        <v>160</v>
      </c>
      <c r="P941" s="91" t="s">
        <v>1004</v>
      </c>
      <c r="Q941" s="91" t="s">
        <v>1004</v>
      </c>
      <c r="R941" s="91" t="s">
        <v>1004</v>
      </c>
      <c r="S941" s="91" t="s">
        <v>1004</v>
      </c>
      <c r="T941" s="91" t="s">
        <v>1004</v>
      </c>
      <c r="U941" s="75">
        <v>80</v>
      </c>
      <c r="V941" s="44">
        <f>VLOOKUP(F941,[9]毕教同事分值收集!B:X,23,0)</f>
        <v>100</v>
      </c>
      <c r="W941" s="99">
        <v>10</v>
      </c>
      <c r="X941" s="49">
        <v>40</v>
      </c>
      <c r="Y941" s="49">
        <v>60</v>
      </c>
      <c r="Z941" s="49">
        <v>60</v>
      </c>
      <c r="AA941" s="99">
        <v>20</v>
      </c>
      <c r="AB941" s="54">
        <f>VLOOKUP(F941,[9]毕教同事分值收集!B:R,17,0)</f>
        <v>0</v>
      </c>
      <c r="AC941" s="54">
        <f>VLOOKUP(F941,[9]毕教同事分值收集!B:T,19,0)</f>
        <v>0</v>
      </c>
      <c r="AD941" s="54">
        <f>VLOOKUP(F941,[9]毕教同事分值收集!B:V,21,0)</f>
        <v>0</v>
      </c>
      <c r="AE941" s="54">
        <f>VLOOKUP(F941,[9]毕教同事分值收集!B:Q,16,0)</f>
        <v>0</v>
      </c>
      <c r="AF941" s="54">
        <f>VLOOKUP(F941,[9]毕教同事分值收集!B:P,15,0)</f>
        <v>0</v>
      </c>
      <c r="AG941" s="54">
        <f>VLOOKUP(F941,[6]毕教同事分值收集!$B:$M,12,0)</f>
        <v>-20</v>
      </c>
      <c r="AH941" s="54">
        <v>0</v>
      </c>
      <c r="AI941" s="54">
        <v>0</v>
      </c>
      <c r="AJ941" s="54">
        <v>0</v>
      </c>
      <c r="AK941" s="54">
        <v>0</v>
      </c>
      <c r="AL941" s="54">
        <v>0</v>
      </c>
      <c r="AM941" s="58">
        <f t="shared" si="93"/>
        <v>510</v>
      </c>
      <c r="AN941" s="54" t="str">
        <f>VLOOKUP(H941,'[2]最终 公布版'!$F:$AL,33,0)</f>
        <v>外科</v>
      </c>
      <c r="AO941" s="59">
        <f>SUMPRODUCT(($AN$4:$AN$1113=AN941)*($AM$4:$AM$1113&gt;AM941))+1</f>
        <v>122</v>
      </c>
      <c r="AP941" s="11">
        <f>COUNTIF(AN:AN,AN941)</f>
        <v>181</v>
      </c>
      <c r="AQ941" s="60">
        <f t="shared" si="89"/>
        <v>0.674033149171271</v>
      </c>
      <c r="AR941" s="11">
        <f t="shared" si="90"/>
        <v>0.75</v>
      </c>
      <c r="AS941" s="61">
        <v>1200</v>
      </c>
      <c r="AT941" s="62">
        <f>VLOOKUP(F941,[9]毕教同事分值收集!B:Y,24,0)</f>
        <v>21</v>
      </c>
      <c r="AU941" s="63">
        <f t="shared" si="91"/>
        <v>900</v>
      </c>
      <c r="AV941" s="63">
        <f t="shared" si="88"/>
        <v>900</v>
      </c>
      <c r="AW941" s="63">
        <v>0</v>
      </c>
      <c r="AX941" s="63">
        <f t="shared" si="92"/>
        <v>900</v>
      </c>
      <c r="AY941" s="65">
        <v>21</v>
      </c>
    </row>
    <row r="942" spans="1:51">
      <c r="A942" s="4"/>
      <c r="B942" s="4"/>
      <c r="C942" s="5" t="s">
        <v>192</v>
      </c>
      <c r="D942" s="6">
        <v>945</v>
      </c>
      <c r="E942" s="105" t="s">
        <v>1129</v>
      </c>
      <c r="F942" s="8" t="str">
        <f>VLOOKUP(E942,[1]需科室上报名单!$A:$B,2,0)</f>
        <v>7AO005</v>
      </c>
      <c r="G942" s="6" t="str">
        <f>VLOOKUP(F942,[3]需科室上报名单!$B:$I,8,0)</f>
        <v>规培研究生</v>
      </c>
      <c r="H942" s="8" t="str">
        <f>VLOOKUP(F942,[3]需科室上报名单!$B:$D,3,0)</f>
        <v>外科</v>
      </c>
      <c r="I942" s="8" t="str">
        <f>VLOOKUP(F942,[3]需科室上报名单!$B:$F,5,0)</f>
        <v>2022年</v>
      </c>
      <c r="J942" s="70"/>
      <c r="K942" s="71" t="s">
        <v>106</v>
      </c>
      <c r="L942" s="36">
        <v>0</v>
      </c>
      <c r="M942" s="36">
        <v>0</v>
      </c>
      <c r="N942" s="36">
        <v>0</v>
      </c>
      <c r="O942" s="36">
        <v>160</v>
      </c>
      <c r="P942" s="36">
        <v>0</v>
      </c>
      <c r="Q942" s="36">
        <v>4</v>
      </c>
      <c r="R942" s="36">
        <v>1</v>
      </c>
      <c r="S942" s="36">
        <v>0</v>
      </c>
      <c r="T942" s="36">
        <v>0</v>
      </c>
      <c r="U942" s="75">
        <v>100</v>
      </c>
      <c r="V942" s="44">
        <f>VLOOKUP(F942,[9]毕教同事分值收集!B:X,23,0)</f>
        <v>100</v>
      </c>
      <c r="W942" s="76">
        <v>10</v>
      </c>
      <c r="X942" s="76">
        <v>40</v>
      </c>
      <c r="Y942" s="76">
        <v>60</v>
      </c>
      <c r="Z942" s="76">
        <v>60</v>
      </c>
      <c r="AA942" s="82">
        <v>0</v>
      </c>
      <c r="AB942" s="54">
        <f>VLOOKUP(F942,[9]毕教同事分值收集!B:R,17,0)</f>
        <v>0</v>
      </c>
      <c r="AC942" s="54">
        <f>VLOOKUP(F942,[9]毕教同事分值收集!B:T,19,0)</f>
        <v>0</v>
      </c>
      <c r="AD942" s="54">
        <f>VLOOKUP(F942,[9]毕教同事分值收集!B:V,21,0)</f>
        <v>0</v>
      </c>
      <c r="AE942" s="54">
        <f>VLOOKUP(F942,[9]毕教同事分值收集!B:Q,16,0)</f>
        <v>0</v>
      </c>
      <c r="AF942" s="54">
        <f>VLOOKUP(F942,[9]毕教同事分值收集!B:P,15,0)</f>
        <v>0</v>
      </c>
      <c r="AG942" s="54">
        <f>VLOOKUP(F942,[6]毕教同事分值收集!$B:$M,12,0)</f>
        <v>-20</v>
      </c>
      <c r="AH942" s="54">
        <v>0</v>
      </c>
      <c r="AI942" s="54">
        <v>0</v>
      </c>
      <c r="AJ942" s="54">
        <v>0</v>
      </c>
      <c r="AK942" s="54">
        <v>0</v>
      </c>
      <c r="AL942" s="54">
        <v>0</v>
      </c>
      <c r="AM942" s="58">
        <f t="shared" si="93"/>
        <v>510</v>
      </c>
      <c r="AN942" s="54" t="str">
        <f>VLOOKUP(H942,'[2]最终 公布版'!$F:$AL,33,0)</f>
        <v>外科</v>
      </c>
      <c r="AO942" s="59">
        <f>SUMPRODUCT(($AN$4:$AN$1113=AN942)*($AM$4:$AM$1113&gt;AM942))+1</f>
        <v>122</v>
      </c>
      <c r="AP942" s="11">
        <f>COUNTIF(AN:AN,AN942)</f>
        <v>181</v>
      </c>
      <c r="AQ942" s="60">
        <f t="shared" si="89"/>
        <v>0.674033149171271</v>
      </c>
      <c r="AR942" s="11">
        <f t="shared" si="90"/>
        <v>0.75</v>
      </c>
      <c r="AS942" s="61">
        <v>1200</v>
      </c>
      <c r="AT942" s="62">
        <f>VLOOKUP(F942,[9]毕教同事分值收集!B:Y,24,0)</f>
        <v>21</v>
      </c>
      <c r="AU942" s="63">
        <f t="shared" si="91"/>
        <v>900</v>
      </c>
      <c r="AV942" s="63">
        <f t="shared" si="88"/>
        <v>900</v>
      </c>
      <c r="AW942" s="63">
        <v>0</v>
      </c>
      <c r="AX942" s="63">
        <f t="shared" si="92"/>
        <v>900</v>
      </c>
      <c r="AY942" s="65">
        <v>21</v>
      </c>
    </row>
    <row r="943" spans="1:51">
      <c r="A943" s="4"/>
      <c r="B943" s="4"/>
      <c r="C943" s="5" t="s">
        <v>197</v>
      </c>
      <c r="D943" s="6">
        <v>932</v>
      </c>
      <c r="E943" s="15" t="s">
        <v>1130</v>
      </c>
      <c r="F943" s="8" t="str">
        <f>VLOOKUP(E943,[1]需科室上报名单!$A:$B,2,0)</f>
        <v>7AK018</v>
      </c>
      <c r="G943" s="6" t="str">
        <f>VLOOKUP(F943,[3]需科室上报名单!$B:$I,8,0)</f>
        <v>规培研究生</v>
      </c>
      <c r="H943" s="8" t="str">
        <f>VLOOKUP(F943,[3]需科室上报名单!$B:$D,3,0)</f>
        <v>外科</v>
      </c>
      <c r="I943" s="8" t="str">
        <f>VLOOKUP(F943,[3]需科室上报名单!$B:$F,5,0)</f>
        <v>2020年</v>
      </c>
      <c r="J943" s="29"/>
      <c r="K943" s="6" t="s">
        <v>106</v>
      </c>
      <c r="L943" s="6">
        <v>0</v>
      </c>
      <c r="M943" s="6">
        <v>0</v>
      </c>
      <c r="N943" s="36">
        <v>0</v>
      </c>
      <c r="O943" s="6">
        <v>160</v>
      </c>
      <c r="P943" s="30">
        <v>0</v>
      </c>
      <c r="Q943" s="30">
        <v>4</v>
      </c>
      <c r="R943" s="30">
        <v>2</v>
      </c>
      <c r="S943" s="30">
        <v>0</v>
      </c>
      <c r="T943" s="30">
        <v>0</v>
      </c>
      <c r="U943" s="43">
        <v>120</v>
      </c>
      <c r="V943" s="44">
        <f>VLOOKUP(F943,[9]毕教同事分值收集!B:X,23,0)</f>
        <v>100</v>
      </c>
      <c r="W943" s="44">
        <v>0</v>
      </c>
      <c r="X943" s="44">
        <v>20</v>
      </c>
      <c r="Y943" s="44">
        <v>30</v>
      </c>
      <c r="Z943" s="44">
        <v>30</v>
      </c>
      <c r="AA943" s="53">
        <v>0</v>
      </c>
      <c r="AB943" s="54">
        <f>VLOOKUP(F943,[9]毕教同事分值收集!B:R,17,0)</f>
        <v>100</v>
      </c>
      <c r="AC943" s="54">
        <f>VLOOKUP(F943,[9]毕教同事分值收集!B:T,19,0)</f>
        <v>0</v>
      </c>
      <c r="AD943" s="54">
        <f>VLOOKUP(F943,[9]毕教同事分值收集!B:V,21,0)</f>
        <v>0</v>
      </c>
      <c r="AE943" s="54">
        <f>VLOOKUP(F943,[9]毕教同事分值收集!B:Q,16,0)</f>
        <v>0</v>
      </c>
      <c r="AF943" s="54">
        <f>VLOOKUP(F943,[9]毕教同事分值收集!B:P,15,0)</f>
        <v>0</v>
      </c>
      <c r="AG943" s="54">
        <f>VLOOKUP(F943,[6]毕教同事分值收集!$B:$M,12,0)</f>
        <v>-60</v>
      </c>
      <c r="AH943" s="54">
        <v>0</v>
      </c>
      <c r="AI943" s="54">
        <v>0</v>
      </c>
      <c r="AJ943" s="54">
        <v>0</v>
      </c>
      <c r="AK943" s="54">
        <v>0</v>
      </c>
      <c r="AL943" s="54">
        <v>0</v>
      </c>
      <c r="AM943" s="58">
        <f t="shared" si="93"/>
        <v>500</v>
      </c>
      <c r="AN943" s="54" t="str">
        <f>VLOOKUP(H943,'[2]最终 公布版'!$F:$AL,33,0)</f>
        <v>外科</v>
      </c>
      <c r="AO943" s="59">
        <f>SUMPRODUCT(($AN$4:$AN$1113=AN943)*($AM$4:$AM$1113&gt;AM943))+1</f>
        <v>126</v>
      </c>
      <c r="AP943" s="11">
        <f>COUNTIF(AN:AN,AN943)</f>
        <v>181</v>
      </c>
      <c r="AQ943" s="60">
        <f t="shared" si="89"/>
        <v>0.696132596685083</v>
      </c>
      <c r="AR943" s="11">
        <f t="shared" si="90"/>
        <v>0.75</v>
      </c>
      <c r="AS943" s="61">
        <v>1200</v>
      </c>
      <c r="AT943" s="62">
        <f>VLOOKUP(F943,[9]毕教同事分值收集!B:Y,24,0)</f>
        <v>21</v>
      </c>
      <c r="AU943" s="63">
        <f t="shared" si="91"/>
        <v>900</v>
      </c>
      <c r="AV943" s="63">
        <f t="shared" si="88"/>
        <v>900</v>
      </c>
      <c r="AW943" s="63">
        <f>VLOOKUP(F943,[7]涉及需要退费清单!$B:$S,18,0)</f>
        <v>-200</v>
      </c>
      <c r="AX943" s="63">
        <f t="shared" si="92"/>
        <v>700</v>
      </c>
      <c r="AY943" s="65">
        <v>21</v>
      </c>
    </row>
    <row r="944" spans="1:51">
      <c r="A944" s="4"/>
      <c r="B944" s="4"/>
      <c r="C944" s="5" t="s">
        <v>192</v>
      </c>
      <c r="D944" s="6">
        <v>933</v>
      </c>
      <c r="E944" s="105" t="s">
        <v>1131</v>
      </c>
      <c r="F944" s="8" t="str">
        <f>VLOOKUP(E944,[1]需科室上报名单!$A:$B,2,0)</f>
        <v>7AM368</v>
      </c>
      <c r="G944" s="6" t="str">
        <f>VLOOKUP(F944,[3]需科室上报名单!$B:$I,8,0)</f>
        <v>规培研究生</v>
      </c>
      <c r="H944" s="8" t="str">
        <f>VLOOKUP(F944,[3]需科室上报名单!$B:$D,3,0)</f>
        <v>外科</v>
      </c>
      <c r="I944" s="8" t="str">
        <f>VLOOKUP(F944,[3]需科室上报名单!$B:$F,5,0)</f>
        <v>2021年</v>
      </c>
      <c r="J944" s="70"/>
      <c r="K944" s="71" t="s">
        <v>106</v>
      </c>
      <c r="L944" s="36">
        <v>0</v>
      </c>
      <c r="M944" s="36">
        <v>0</v>
      </c>
      <c r="N944" s="36">
        <v>0</v>
      </c>
      <c r="O944" s="36">
        <v>160</v>
      </c>
      <c r="P944" s="36">
        <v>3</v>
      </c>
      <c r="Q944" s="36">
        <v>0</v>
      </c>
      <c r="R944" s="36">
        <v>0</v>
      </c>
      <c r="S944" s="36">
        <v>0</v>
      </c>
      <c r="T944" s="36">
        <v>0</v>
      </c>
      <c r="U944" s="75">
        <v>150</v>
      </c>
      <c r="V944" s="44">
        <f>VLOOKUP(F944,[9]毕教同事分值收集!B:X,23,0)</f>
        <v>100</v>
      </c>
      <c r="W944" s="76">
        <v>10</v>
      </c>
      <c r="X944" s="76">
        <v>40</v>
      </c>
      <c r="Y944" s="82">
        <v>0</v>
      </c>
      <c r="Z944" s="82">
        <v>0</v>
      </c>
      <c r="AA944" s="82">
        <v>0</v>
      </c>
      <c r="AB944" s="54">
        <f>VLOOKUP(F944,[9]毕教同事分值收集!B:R,17,0)</f>
        <v>100</v>
      </c>
      <c r="AC944" s="54">
        <f>VLOOKUP(F944,[9]毕教同事分值收集!B:T,19,0)</f>
        <v>0</v>
      </c>
      <c r="AD944" s="54">
        <f>VLOOKUP(F944,[9]毕教同事分值收集!B:V,21,0)</f>
        <v>0</v>
      </c>
      <c r="AE944" s="54">
        <f>VLOOKUP(F944,[9]毕教同事分值收集!B:Q,16,0)</f>
        <v>0</v>
      </c>
      <c r="AF944" s="54">
        <f>VLOOKUP(F944,[9]毕教同事分值收集!B:P,15,0)</f>
        <v>0</v>
      </c>
      <c r="AG944" s="54">
        <f>VLOOKUP(F944,[6]毕教同事分值收集!$B:$M,12,0)</f>
        <v>-60</v>
      </c>
      <c r="AH944" s="54">
        <v>0</v>
      </c>
      <c r="AI944" s="54">
        <v>0</v>
      </c>
      <c r="AJ944" s="54">
        <v>0</v>
      </c>
      <c r="AK944" s="54">
        <v>0</v>
      </c>
      <c r="AL944" s="54">
        <v>0</v>
      </c>
      <c r="AM944" s="58">
        <f t="shared" si="93"/>
        <v>500</v>
      </c>
      <c r="AN944" s="54" t="str">
        <f>VLOOKUP(H944,'[2]最终 公布版'!$F:$AL,33,0)</f>
        <v>外科</v>
      </c>
      <c r="AO944" s="59">
        <f>SUMPRODUCT(($AN$4:$AN$1113=AN944)*($AM$4:$AM$1113&gt;AM944))+1</f>
        <v>126</v>
      </c>
      <c r="AP944" s="11">
        <f>COUNTIF(AN:AN,AN944)</f>
        <v>181</v>
      </c>
      <c r="AQ944" s="60">
        <f t="shared" si="89"/>
        <v>0.696132596685083</v>
      </c>
      <c r="AR944" s="11">
        <f t="shared" si="90"/>
        <v>0.75</v>
      </c>
      <c r="AS944" s="61">
        <v>1200</v>
      </c>
      <c r="AT944" s="62">
        <f>VLOOKUP(F944,[9]毕教同事分值收集!B:Y,24,0)</f>
        <v>21</v>
      </c>
      <c r="AU944" s="63">
        <f t="shared" si="91"/>
        <v>900</v>
      </c>
      <c r="AV944" s="63">
        <f t="shared" si="88"/>
        <v>900</v>
      </c>
      <c r="AW944" s="63">
        <v>0</v>
      </c>
      <c r="AX944" s="63">
        <f t="shared" si="92"/>
        <v>900</v>
      </c>
      <c r="AY944" s="65">
        <v>21</v>
      </c>
    </row>
    <row r="945" spans="1:51">
      <c r="A945" s="4"/>
      <c r="B945" s="4"/>
      <c r="C945" s="5" t="s">
        <v>192</v>
      </c>
      <c r="D945" s="6">
        <v>934</v>
      </c>
      <c r="E945" s="105" t="s">
        <v>1132</v>
      </c>
      <c r="F945" s="8" t="str">
        <f>VLOOKUP(E945,[1]需科室上报名单!$A:$B,2,0)</f>
        <v>7AO329</v>
      </c>
      <c r="G945" s="6" t="str">
        <f>VLOOKUP(F945,[3]需科室上报名单!$B:$I,8,0)</f>
        <v>规培研究生</v>
      </c>
      <c r="H945" s="8" t="str">
        <f>VLOOKUP(F945,[3]需科室上报名单!$B:$D,3,0)</f>
        <v>外科</v>
      </c>
      <c r="I945" s="8" t="str">
        <f>VLOOKUP(F945,[3]需科室上报名单!$B:$F,5,0)</f>
        <v>2022年</v>
      </c>
      <c r="J945" s="70"/>
      <c r="K945" s="71" t="s">
        <v>106</v>
      </c>
      <c r="L945" s="36">
        <v>0</v>
      </c>
      <c r="M945" s="36">
        <v>0</v>
      </c>
      <c r="N945" s="36">
        <v>0</v>
      </c>
      <c r="O945" s="36">
        <v>160</v>
      </c>
      <c r="P945" s="36">
        <v>0</v>
      </c>
      <c r="Q945" s="36">
        <v>3</v>
      </c>
      <c r="R945" s="36">
        <v>1</v>
      </c>
      <c r="S945" s="36">
        <v>1</v>
      </c>
      <c r="T945" s="36">
        <v>1</v>
      </c>
      <c r="U945" s="75">
        <v>130</v>
      </c>
      <c r="V945" s="44">
        <f>VLOOKUP(F945,[9]毕教同事分值收集!B:X,23,0)</f>
        <v>100</v>
      </c>
      <c r="W945" s="76">
        <v>10</v>
      </c>
      <c r="X945" s="76">
        <v>40</v>
      </c>
      <c r="Y945" s="76">
        <v>60</v>
      </c>
      <c r="Z945" s="76">
        <v>60</v>
      </c>
      <c r="AA945" s="82">
        <v>0</v>
      </c>
      <c r="AB945" s="54">
        <f>VLOOKUP(F945,[9]毕教同事分值收集!B:R,17,0)</f>
        <v>0</v>
      </c>
      <c r="AC945" s="54">
        <f>VLOOKUP(F945,[9]毕教同事分值收集!B:T,19,0)</f>
        <v>0</v>
      </c>
      <c r="AD945" s="54">
        <f>VLOOKUP(F945,[9]毕教同事分值收集!B:V,21,0)</f>
        <v>0</v>
      </c>
      <c r="AE945" s="54">
        <f>VLOOKUP(F945,[9]毕教同事分值收集!B:Q,16,0)</f>
        <v>0</v>
      </c>
      <c r="AF945" s="54">
        <f>VLOOKUP(F945,[9]毕教同事分值收集!B:P,15,0)</f>
        <v>0</v>
      </c>
      <c r="AG945" s="54">
        <f>VLOOKUP(F945,[6]毕教同事分值收集!$B:$M,12,0)</f>
        <v>-60</v>
      </c>
      <c r="AH945" s="54">
        <v>0</v>
      </c>
      <c r="AI945" s="54">
        <v>0</v>
      </c>
      <c r="AJ945" s="54">
        <v>0</v>
      </c>
      <c r="AK945" s="54">
        <v>0</v>
      </c>
      <c r="AL945" s="54">
        <v>0</v>
      </c>
      <c r="AM945" s="58">
        <f t="shared" si="93"/>
        <v>500</v>
      </c>
      <c r="AN945" s="54" t="str">
        <f>VLOOKUP(H945,'[2]最终 公布版'!$F:$AL,33,0)</f>
        <v>外科</v>
      </c>
      <c r="AO945" s="59">
        <f>SUMPRODUCT(($AN$4:$AN$1113=AN945)*($AM$4:$AM$1113&gt;AM945))+1</f>
        <v>126</v>
      </c>
      <c r="AP945" s="11">
        <f>COUNTIF(AN:AN,AN945)</f>
        <v>181</v>
      </c>
      <c r="AQ945" s="60">
        <f t="shared" si="89"/>
        <v>0.696132596685083</v>
      </c>
      <c r="AR945" s="11">
        <f t="shared" si="90"/>
        <v>0.75</v>
      </c>
      <c r="AS945" s="61">
        <v>1200</v>
      </c>
      <c r="AT945" s="62">
        <f>VLOOKUP(F945,[9]毕教同事分值收集!B:Y,24,0)</f>
        <v>21</v>
      </c>
      <c r="AU945" s="63">
        <f t="shared" si="91"/>
        <v>900</v>
      </c>
      <c r="AV945" s="63">
        <f t="shared" si="88"/>
        <v>900</v>
      </c>
      <c r="AW945" s="63">
        <v>0</v>
      </c>
      <c r="AX945" s="63">
        <f t="shared" si="92"/>
        <v>900</v>
      </c>
      <c r="AY945" s="65">
        <v>21</v>
      </c>
    </row>
    <row r="946" spans="1:51">
      <c r="A946" s="4"/>
      <c r="B946" s="4"/>
      <c r="C946" s="5" t="s">
        <v>1006</v>
      </c>
      <c r="D946" s="6">
        <v>940</v>
      </c>
      <c r="E946" s="86" t="s">
        <v>1133</v>
      </c>
      <c r="F946" s="8" t="str">
        <f>VLOOKUP(E946,[1]需科室上报名单!$A:$B,2,0)</f>
        <v>7AO019</v>
      </c>
      <c r="G946" s="6" t="str">
        <f>VLOOKUP(F946,[3]需科室上报名单!$B:$I,8,0)</f>
        <v>规培研究生</v>
      </c>
      <c r="H946" s="8" t="str">
        <f>VLOOKUP(F946,[3]需科室上报名单!$B:$D,3,0)</f>
        <v>外科</v>
      </c>
      <c r="I946" s="8" t="str">
        <f>VLOOKUP(F946,[3]需科室上报名单!$B:$F,5,0)</f>
        <v>2022年</v>
      </c>
      <c r="J946" s="148"/>
      <c r="K946" s="93" t="s">
        <v>106</v>
      </c>
      <c r="L946" s="147">
        <v>0</v>
      </c>
      <c r="M946" s="147">
        <v>0</v>
      </c>
      <c r="N946" s="36">
        <v>0</v>
      </c>
      <c r="O946" s="147">
        <v>120</v>
      </c>
      <c r="P946" s="95">
        <v>0</v>
      </c>
      <c r="Q946" s="95">
        <v>6</v>
      </c>
      <c r="R946" s="95">
        <v>3</v>
      </c>
      <c r="S946" s="95">
        <v>0</v>
      </c>
      <c r="T946" s="95">
        <v>0</v>
      </c>
      <c r="U946" s="97">
        <v>180</v>
      </c>
      <c r="V946" s="44">
        <f>VLOOKUP(F946,[9]毕教同事分值收集!B:X,23,0)</f>
        <v>100</v>
      </c>
      <c r="W946" s="98">
        <v>10</v>
      </c>
      <c r="X946" s="98">
        <v>40</v>
      </c>
      <c r="Y946" s="98">
        <v>60</v>
      </c>
      <c r="Z946" s="98">
        <v>30</v>
      </c>
      <c r="AA946" s="53">
        <v>0</v>
      </c>
      <c r="AB946" s="54">
        <f>VLOOKUP(F946,[9]毕教同事分值收集!B:R,17,0)</f>
        <v>0</v>
      </c>
      <c r="AC946" s="54">
        <f>VLOOKUP(F946,[9]毕教同事分值收集!B:T,19,0)</f>
        <v>0</v>
      </c>
      <c r="AD946" s="54">
        <f>VLOOKUP(F946,[9]毕教同事分值收集!B:V,21,0)</f>
        <v>0</v>
      </c>
      <c r="AE946" s="54">
        <f>VLOOKUP(F946,[9]毕教同事分值收集!B:Q,16,0)</f>
        <v>0</v>
      </c>
      <c r="AF946" s="54">
        <f>VLOOKUP(F946,[9]毕教同事分值收集!B:P,15,0)</f>
        <v>0</v>
      </c>
      <c r="AG946" s="54">
        <f>VLOOKUP(F946,[6]毕教同事分值收集!$B:$M,12,0)</f>
        <v>-40</v>
      </c>
      <c r="AH946" s="54">
        <v>0</v>
      </c>
      <c r="AI946" s="54">
        <v>0</v>
      </c>
      <c r="AJ946" s="54">
        <v>0</v>
      </c>
      <c r="AK946" s="54">
        <v>0</v>
      </c>
      <c r="AL946" s="54">
        <v>0</v>
      </c>
      <c r="AM946" s="58">
        <f t="shared" si="93"/>
        <v>500</v>
      </c>
      <c r="AN946" s="54" t="str">
        <f>VLOOKUP(H946,'[2]最终 公布版'!$F:$AL,33,0)</f>
        <v>外科</v>
      </c>
      <c r="AO946" s="59">
        <f>SUMPRODUCT(($AN$4:$AN$1113=AN946)*($AM$4:$AM$1113&gt;AM946))+1</f>
        <v>126</v>
      </c>
      <c r="AP946" s="11">
        <f>COUNTIF(AN:AN,AN946)</f>
        <v>181</v>
      </c>
      <c r="AQ946" s="60">
        <f t="shared" si="89"/>
        <v>0.696132596685083</v>
      </c>
      <c r="AR946" s="11">
        <f t="shared" si="90"/>
        <v>0.75</v>
      </c>
      <c r="AS946" s="61">
        <v>1200</v>
      </c>
      <c r="AT946" s="62">
        <f>VLOOKUP(F946,[9]毕教同事分值收集!B:Y,24,0)</f>
        <v>21</v>
      </c>
      <c r="AU946" s="63">
        <f t="shared" si="91"/>
        <v>900</v>
      </c>
      <c r="AV946" s="63">
        <f t="shared" si="88"/>
        <v>900</v>
      </c>
      <c r="AW946" s="63">
        <v>0</v>
      </c>
      <c r="AX946" s="63">
        <f t="shared" si="92"/>
        <v>900</v>
      </c>
      <c r="AY946" s="65">
        <v>21</v>
      </c>
    </row>
    <row r="947" spans="1:51">
      <c r="A947" s="4"/>
      <c r="B947" s="4"/>
      <c r="C947" s="5" t="s">
        <v>1002</v>
      </c>
      <c r="D947" s="6">
        <v>936</v>
      </c>
      <c r="E947" s="101" t="s">
        <v>1134</v>
      </c>
      <c r="F947" s="8" t="str">
        <f>VLOOKUP(E947,[1]需科室上报名单!$A:$B,2,0)</f>
        <v>7AM383</v>
      </c>
      <c r="G947" s="6" t="str">
        <f>VLOOKUP(F947,[3]需科室上报名单!$B:$I,8,0)</f>
        <v>规培研究生</v>
      </c>
      <c r="H947" s="8" t="str">
        <f>VLOOKUP(F947,[3]需科室上报名单!$B:$D,3,0)</f>
        <v>外科</v>
      </c>
      <c r="I947" s="8" t="str">
        <f>VLOOKUP(F947,[3]需科室上报名单!$B:$F,5,0)</f>
        <v>2021年</v>
      </c>
      <c r="J947" s="31"/>
      <c r="K947" s="6" t="s">
        <v>106</v>
      </c>
      <c r="L947" s="6">
        <v>0</v>
      </c>
      <c r="M947" s="6">
        <v>0</v>
      </c>
      <c r="N947" s="36">
        <v>0</v>
      </c>
      <c r="O947" s="54">
        <v>160</v>
      </c>
      <c r="P947" s="91" t="s">
        <v>1004</v>
      </c>
      <c r="Q947" s="91" t="s">
        <v>1004</v>
      </c>
      <c r="R947" s="91" t="s">
        <v>1004</v>
      </c>
      <c r="S947" s="91" t="s">
        <v>1004</v>
      </c>
      <c r="T947" s="91" t="s">
        <v>1004</v>
      </c>
      <c r="U947" s="143">
        <v>80</v>
      </c>
      <c r="V947" s="44">
        <f>VLOOKUP(F947,[9]毕教同事分值收集!B:X,23,0)</f>
        <v>100</v>
      </c>
      <c r="W947" s="44">
        <v>10</v>
      </c>
      <c r="X947" s="49">
        <v>40</v>
      </c>
      <c r="Y947" s="49">
        <v>60</v>
      </c>
      <c r="Z947" s="49">
        <v>30</v>
      </c>
      <c r="AA947" s="99">
        <v>20</v>
      </c>
      <c r="AB947" s="54">
        <f>VLOOKUP(F947,[9]毕教同事分值收集!B:R,17,0)</f>
        <v>0</v>
      </c>
      <c r="AC947" s="54">
        <f>VLOOKUP(F947,[9]毕教同事分值收集!B:T,19,0)</f>
        <v>0</v>
      </c>
      <c r="AD947" s="54">
        <f>VLOOKUP(F947,[9]毕教同事分值收集!B:V,21,0)</f>
        <v>0</v>
      </c>
      <c r="AE947" s="54">
        <f>VLOOKUP(F947,[9]毕教同事分值收集!B:Q,16,0)</f>
        <v>0</v>
      </c>
      <c r="AF947" s="54">
        <f>VLOOKUP(F947,[9]毕教同事分值收集!B:P,15,0)</f>
        <v>0</v>
      </c>
      <c r="AG947" s="54">
        <f>VLOOKUP(F947,[6]毕教同事分值收集!$B:$M,12,0)</f>
        <v>-60</v>
      </c>
      <c r="AH947" s="54">
        <v>50</v>
      </c>
      <c r="AI947" s="54">
        <v>0</v>
      </c>
      <c r="AJ947" s="54">
        <v>0</v>
      </c>
      <c r="AK947" s="54">
        <v>0</v>
      </c>
      <c r="AL947" s="54">
        <v>0</v>
      </c>
      <c r="AM947" s="58">
        <f t="shared" si="93"/>
        <v>490</v>
      </c>
      <c r="AN947" s="54" t="str">
        <f>VLOOKUP(H947,'[2]最终 公布版'!$F:$AL,33,0)</f>
        <v>外科</v>
      </c>
      <c r="AO947" s="59">
        <f>SUMPRODUCT(($AN$4:$AN$1113=AN947)*($AM$4:$AM$1113&gt;AM947))+1</f>
        <v>130</v>
      </c>
      <c r="AP947" s="11">
        <f>COUNTIF(AN:AN,AN947)</f>
        <v>181</v>
      </c>
      <c r="AQ947" s="60">
        <f t="shared" si="89"/>
        <v>0.718232044198895</v>
      </c>
      <c r="AR947" s="11">
        <f t="shared" si="90"/>
        <v>0.75</v>
      </c>
      <c r="AS947" s="61">
        <v>1200</v>
      </c>
      <c r="AT947" s="62">
        <f>VLOOKUP(F947,[9]毕教同事分值收集!B:Y,24,0)</f>
        <v>21</v>
      </c>
      <c r="AU947" s="63">
        <f t="shared" si="91"/>
        <v>900</v>
      </c>
      <c r="AV947" s="63">
        <f t="shared" si="88"/>
        <v>900</v>
      </c>
      <c r="AW947" s="63">
        <f>VLOOKUP(F947,[7]涉及需要退费清单!$B:$S,18,0)</f>
        <v>-600</v>
      </c>
      <c r="AX947" s="63">
        <f t="shared" si="92"/>
        <v>300</v>
      </c>
      <c r="AY947" s="65">
        <v>21</v>
      </c>
    </row>
    <row r="948" spans="1:51">
      <c r="A948" s="4"/>
      <c r="B948" s="4"/>
      <c r="C948" s="5" t="s">
        <v>1039</v>
      </c>
      <c r="D948" s="6">
        <v>937</v>
      </c>
      <c r="E948" s="137" t="s">
        <v>1135</v>
      </c>
      <c r="F948" s="8" t="str">
        <f>VLOOKUP(E948,[1]需科室上报名单!$A:$B,2,0)</f>
        <v>7AO006</v>
      </c>
      <c r="G948" s="6" t="str">
        <f>VLOOKUP(F948,[3]需科室上报名单!$B:$I,8,0)</f>
        <v>规培研究生</v>
      </c>
      <c r="H948" s="8" t="str">
        <f>VLOOKUP(F948,[3]需科室上报名单!$B:$D,3,0)</f>
        <v>外科</v>
      </c>
      <c r="I948" s="8" t="str">
        <f>VLOOKUP(F948,[3]需科室上报名单!$B:$F,5,0)</f>
        <v>2022年</v>
      </c>
      <c r="J948" s="29"/>
      <c r="K948" s="6" t="s">
        <v>106</v>
      </c>
      <c r="L948" s="6">
        <v>0</v>
      </c>
      <c r="M948" s="6">
        <v>0</v>
      </c>
      <c r="N948" s="6">
        <v>0</v>
      </c>
      <c r="O948" s="6">
        <v>160</v>
      </c>
      <c r="P948" s="30">
        <v>0</v>
      </c>
      <c r="Q948" s="30">
        <v>5</v>
      </c>
      <c r="R948" s="30">
        <v>3</v>
      </c>
      <c r="S948" s="30">
        <v>1</v>
      </c>
      <c r="T948" s="30">
        <v>1</v>
      </c>
      <c r="U948" s="43">
        <v>210</v>
      </c>
      <c r="V948" s="44">
        <f>VLOOKUP(F948,[9]毕教同事分值收集!B:X,23,0)</f>
        <v>100</v>
      </c>
      <c r="W948" s="44">
        <v>0</v>
      </c>
      <c r="X948" s="44">
        <v>20</v>
      </c>
      <c r="Y948" s="44">
        <v>0</v>
      </c>
      <c r="Z948" s="44">
        <v>60</v>
      </c>
      <c r="AA948" s="53">
        <v>0</v>
      </c>
      <c r="AB948" s="54">
        <f>VLOOKUP(F948,[9]毕教同事分值收集!B:R,17,0)</f>
        <v>0</v>
      </c>
      <c r="AC948" s="54">
        <f>VLOOKUP(F948,[9]毕教同事分值收集!B:T,19,0)</f>
        <v>0</v>
      </c>
      <c r="AD948" s="54">
        <f>VLOOKUP(F948,[9]毕教同事分值收集!B:V,21,0)</f>
        <v>0</v>
      </c>
      <c r="AE948" s="54">
        <f>VLOOKUP(F948,[9]毕教同事分值收集!B:Q,16,0)</f>
        <v>0</v>
      </c>
      <c r="AF948" s="54">
        <f>VLOOKUP(F948,[9]毕教同事分值收集!B:P,15,0)</f>
        <v>0</v>
      </c>
      <c r="AG948" s="54">
        <f>VLOOKUP(F948,[6]毕教同事分值收集!$B:$M,12,0)</f>
        <v>-60</v>
      </c>
      <c r="AH948" s="54">
        <v>0</v>
      </c>
      <c r="AI948" s="54">
        <v>0</v>
      </c>
      <c r="AJ948" s="54">
        <v>0</v>
      </c>
      <c r="AK948" s="54">
        <v>0</v>
      </c>
      <c r="AL948" s="54">
        <v>0</v>
      </c>
      <c r="AM948" s="58">
        <f t="shared" si="93"/>
        <v>490</v>
      </c>
      <c r="AN948" s="54" t="str">
        <f>VLOOKUP(H948,'[2]最终 公布版'!$F:$AL,33,0)</f>
        <v>外科</v>
      </c>
      <c r="AO948" s="59">
        <f>SUMPRODUCT(($AN$4:$AN$1113=AN948)*($AM$4:$AM$1113&gt;AM948))+1</f>
        <v>130</v>
      </c>
      <c r="AP948" s="11">
        <f>COUNTIF(AN:AN,AN948)</f>
        <v>181</v>
      </c>
      <c r="AQ948" s="60">
        <f t="shared" si="89"/>
        <v>0.718232044198895</v>
      </c>
      <c r="AR948" s="11">
        <f t="shared" si="90"/>
        <v>0.75</v>
      </c>
      <c r="AS948" s="61">
        <v>1200</v>
      </c>
      <c r="AT948" s="62">
        <f>VLOOKUP(F948,[9]毕教同事分值收集!B:Y,24,0)</f>
        <v>21</v>
      </c>
      <c r="AU948" s="63">
        <f t="shared" si="91"/>
        <v>900</v>
      </c>
      <c r="AV948" s="63">
        <f t="shared" si="88"/>
        <v>900</v>
      </c>
      <c r="AW948" s="63">
        <v>0</v>
      </c>
      <c r="AX948" s="63">
        <f t="shared" si="92"/>
        <v>900</v>
      </c>
      <c r="AY948" s="65">
        <v>21</v>
      </c>
    </row>
    <row r="949" spans="1:51">
      <c r="A949" s="4"/>
      <c r="B949" s="4"/>
      <c r="C949" s="5" t="s">
        <v>271</v>
      </c>
      <c r="D949" s="6">
        <v>960</v>
      </c>
      <c r="E949" s="8" t="s">
        <v>1136</v>
      </c>
      <c r="F949" s="8" t="str">
        <f>VLOOKUP(E949,[1]需科室上报名单!$A:$B,2,0)</f>
        <v>7AO031</v>
      </c>
      <c r="G949" s="6" t="str">
        <f>VLOOKUP(F949,[3]需科室上报名单!$B:$I,8,0)</f>
        <v>规培研究生</v>
      </c>
      <c r="H949" s="8" t="s">
        <v>997</v>
      </c>
      <c r="I949" s="8" t="str">
        <f>VLOOKUP(F949,[3]需科室上报名单!$B:$F,5,0)</f>
        <v>2022年</v>
      </c>
      <c r="J949" s="29"/>
      <c r="K949" s="6" t="s">
        <v>106</v>
      </c>
      <c r="L949" s="6">
        <v>0</v>
      </c>
      <c r="M949" s="6">
        <v>0</v>
      </c>
      <c r="N949" s="6">
        <v>0</v>
      </c>
      <c r="O949" s="6">
        <v>160</v>
      </c>
      <c r="P949" s="30">
        <v>0</v>
      </c>
      <c r="Q949" s="30">
        <v>3</v>
      </c>
      <c r="R949" s="30">
        <v>1</v>
      </c>
      <c r="S949" s="30">
        <v>0</v>
      </c>
      <c r="T949" s="30">
        <v>0</v>
      </c>
      <c r="U949" s="43">
        <v>80</v>
      </c>
      <c r="V949" s="44">
        <f>VLOOKUP(F949,[9]毕教同事分值收集!B:X,23,0)</f>
        <v>100</v>
      </c>
      <c r="W949" s="44">
        <v>10</v>
      </c>
      <c r="X949" s="44">
        <v>20</v>
      </c>
      <c r="Y949" s="44">
        <v>60</v>
      </c>
      <c r="Z949" s="44">
        <v>60</v>
      </c>
      <c r="AA949" s="53">
        <v>0</v>
      </c>
      <c r="AB949" s="54">
        <f>VLOOKUP(F949,[9]毕教同事分值收集!B:R,17,0)</f>
        <v>0</v>
      </c>
      <c r="AC949" s="54">
        <f>VLOOKUP(F949,[9]毕教同事分值收集!B:T,19,0)</f>
        <v>0</v>
      </c>
      <c r="AD949" s="54">
        <f>VLOOKUP(F949,[9]毕教同事分值收集!B:V,21,0)</f>
        <v>0</v>
      </c>
      <c r="AE949" s="54">
        <f>VLOOKUP(F949,[9]毕教同事分值收集!B:Q,16,0)</f>
        <v>0</v>
      </c>
      <c r="AF949" s="54">
        <f>VLOOKUP(F949,[9]毕教同事分值收集!B:P,15,0)</f>
        <v>0</v>
      </c>
      <c r="AG949" s="54">
        <f>VLOOKUP(F949,[6]毕教同事分值收集!$B:$M,12,0)</f>
        <v>0</v>
      </c>
      <c r="AH949" s="54">
        <v>0</v>
      </c>
      <c r="AI949" s="54">
        <v>0</v>
      </c>
      <c r="AJ949" s="54">
        <v>0</v>
      </c>
      <c r="AK949" s="54">
        <v>0</v>
      </c>
      <c r="AL949" s="54">
        <v>0</v>
      </c>
      <c r="AM949" s="58">
        <f t="shared" si="93"/>
        <v>490</v>
      </c>
      <c r="AN949" s="54" t="str">
        <f>VLOOKUP(H949,'[2]最终 公布版'!$F:$AL,33,0)</f>
        <v>外科</v>
      </c>
      <c r="AO949" s="59">
        <f>SUMPRODUCT(($AN$4:$AN$1113=AN949)*($AM$4:$AM$1113&gt;AM949))+1</f>
        <v>130</v>
      </c>
      <c r="AP949" s="11">
        <f>COUNTIF(AN:AN,AN949)</f>
        <v>181</v>
      </c>
      <c r="AQ949" s="60">
        <f t="shared" si="89"/>
        <v>0.718232044198895</v>
      </c>
      <c r="AR949" s="11">
        <f t="shared" si="90"/>
        <v>0.75</v>
      </c>
      <c r="AS949" s="61">
        <v>1200</v>
      </c>
      <c r="AT949" s="62">
        <f>VLOOKUP(F949,[9]毕教同事分值收集!B:Y,24,0)</f>
        <v>21</v>
      </c>
      <c r="AU949" s="63">
        <f t="shared" si="91"/>
        <v>900</v>
      </c>
      <c r="AV949" s="63">
        <f t="shared" si="88"/>
        <v>900</v>
      </c>
      <c r="AW949" s="63">
        <v>0</v>
      </c>
      <c r="AX949" s="63">
        <f t="shared" si="92"/>
        <v>900</v>
      </c>
      <c r="AY949" s="65">
        <v>21</v>
      </c>
    </row>
    <row r="950" spans="1:51">
      <c r="A950" s="4"/>
      <c r="B950" s="4"/>
      <c r="C950" s="5" t="s">
        <v>261</v>
      </c>
      <c r="D950" s="6">
        <v>938</v>
      </c>
      <c r="E950" s="86" t="s">
        <v>1137</v>
      </c>
      <c r="F950" s="8" t="str">
        <f>VLOOKUP(E950,[1]需科室上报名单!$A:$B,2,0)</f>
        <v>7AO041</v>
      </c>
      <c r="G950" s="6" t="str">
        <f>VLOOKUP(F950,[3]需科室上报名单!$B:$I,8,0)</f>
        <v>规培研究生</v>
      </c>
      <c r="H950" s="8" t="str">
        <f>VLOOKUP(F950,[3]需科室上报名单!$B:$D,3,0)</f>
        <v>外科</v>
      </c>
      <c r="I950" s="8" t="str">
        <f>VLOOKUP(F950,[3]需科室上报名单!$B:$F,5,0)</f>
        <v>2022年</v>
      </c>
      <c r="J950" s="31"/>
      <c r="K950" s="93" t="s">
        <v>106</v>
      </c>
      <c r="L950" s="86">
        <v>0</v>
      </c>
      <c r="M950" s="86">
        <v>0</v>
      </c>
      <c r="N950" s="86">
        <v>0</v>
      </c>
      <c r="O950" s="86">
        <v>160</v>
      </c>
      <c r="P950" s="94">
        <v>0</v>
      </c>
      <c r="Q950" s="94">
        <v>3</v>
      </c>
      <c r="R950" s="94">
        <v>0</v>
      </c>
      <c r="S950" s="94">
        <v>0</v>
      </c>
      <c r="T950" s="94">
        <v>0</v>
      </c>
      <c r="U950" s="97">
        <v>60</v>
      </c>
      <c r="V950" s="44">
        <f>VLOOKUP(F950,[9]毕教同事分值收集!B:X,23,0)</f>
        <v>100</v>
      </c>
      <c r="W950" s="98">
        <v>10</v>
      </c>
      <c r="X950" s="98">
        <v>60</v>
      </c>
      <c r="Y950" s="98">
        <v>30</v>
      </c>
      <c r="Z950" s="98">
        <v>60</v>
      </c>
      <c r="AA950" s="102">
        <v>0</v>
      </c>
      <c r="AB950" s="54">
        <f>VLOOKUP(F950,[9]毕教同事分值收集!B:R,17,0)</f>
        <v>0</v>
      </c>
      <c r="AC950" s="54">
        <f>VLOOKUP(F950,[9]毕教同事分值收集!B:T,19,0)</f>
        <v>0</v>
      </c>
      <c r="AD950" s="54">
        <f>VLOOKUP(F950,[9]毕教同事分值收集!B:V,21,0)</f>
        <v>0</v>
      </c>
      <c r="AE950" s="54">
        <f>VLOOKUP(F950,[9]毕教同事分值收集!B:Q,16,0)</f>
        <v>20</v>
      </c>
      <c r="AF950" s="54">
        <f>VLOOKUP(F950,[9]毕教同事分值收集!B:P,15,0)</f>
        <v>40</v>
      </c>
      <c r="AG950" s="54">
        <f>VLOOKUP(F950,[6]毕教同事分值收集!$B:$M,12,0)</f>
        <v>-60</v>
      </c>
      <c r="AH950" s="54">
        <v>0</v>
      </c>
      <c r="AI950" s="54">
        <v>0</v>
      </c>
      <c r="AJ950" s="54">
        <v>0</v>
      </c>
      <c r="AK950" s="54">
        <v>0</v>
      </c>
      <c r="AL950" s="54">
        <v>0</v>
      </c>
      <c r="AM950" s="58">
        <f t="shared" si="93"/>
        <v>480</v>
      </c>
      <c r="AN950" s="54" t="str">
        <f>VLOOKUP(H950,'[2]最终 公布版'!$F:$AL,33,0)</f>
        <v>外科</v>
      </c>
      <c r="AO950" s="59">
        <f>SUMPRODUCT(($AN$4:$AN$1113=AN950)*($AM$4:$AM$1113&gt;AM950))+1</f>
        <v>133</v>
      </c>
      <c r="AP950" s="11">
        <f>COUNTIF(AN:AN,AN950)</f>
        <v>181</v>
      </c>
      <c r="AQ950" s="60">
        <f t="shared" si="89"/>
        <v>0.734806629834254</v>
      </c>
      <c r="AR950" s="11">
        <f t="shared" si="90"/>
        <v>0.75</v>
      </c>
      <c r="AS950" s="61">
        <v>1200</v>
      </c>
      <c r="AT950" s="62">
        <f>VLOOKUP(F950,[9]毕教同事分值收集!B:Y,24,0)</f>
        <v>21</v>
      </c>
      <c r="AU950" s="63">
        <f t="shared" si="91"/>
        <v>900</v>
      </c>
      <c r="AV950" s="63">
        <f t="shared" si="88"/>
        <v>900</v>
      </c>
      <c r="AW950" s="63">
        <v>0</v>
      </c>
      <c r="AX950" s="63">
        <f t="shared" si="92"/>
        <v>900</v>
      </c>
      <c r="AY950" s="65">
        <v>21</v>
      </c>
    </row>
    <row r="951" spans="1:51">
      <c r="A951" s="4"/>
      <c r="B951" s="4"/>
      <c r="C951" s="5" t="s">
        <v>261</v>
      </c>
      <c r="D951" s="6">
        <v>939</v>
      </c>
      <c r="E951" s="86" t="s">
        <v>1138</v>
      </c>
      <c r="F951" s="8" t="str">
        <f>VLOOKUP(E951,[1]需科室上报名单!$A:$B,2,0)</f>
        <v>7AM401</v>
      </c>
      <c r="G951" s="6" t="str">
        <f>VLOOKUP(F951,[3]需科室上报名单!$B:$I,8,0)</f>
        <v>规培研究生</v>
      </c>
      <c r="H951" s="8" t="str">
        <f>VLOOKUP(F951,[3]需科室上报名单!$B:$D,3,0)</f>
        <v>外科</v>
      </c>
      <c r="I951" s="8" t="str">
        <f>VLOOKUP(F951,[3]需科室上报名单!$B:$F,5,0)</f>
        <v>2022年</v>
      </c>
      <c r="J951" s="31"/>
      <c r="K951" s="93" t="s">
        <v>106</v>
      </c>
      <c r="L951" s="86">
        <v>0</v>
      </c>
      <c r="M951" s="86">
        <v>0</v>
      </c>
      <c r="N951" s="86">
        <v>0</v>
      </c>
      <c r="O951" s="86">
        <v>160</v>
      </c>
      <c r="P951" s="94">
        <v>0</v>
      </c>
      <c r="Q951" s="94">
        <v>6</v>
      </c>
      <c r="R951" s="94">
        <v>0</v>
      </c>
      <c r="S951" s="94">
        <v>0</v>
      </c>
      <c r="T951" s="94">
        <v>0</v>
      </c>
      <c r="U951" s="97">
        <v>120</v>
      </c>
      <c r="V951" s="44">
        <f>VLOOKUP(F951,[9]毕教同事分值收集!B:X,23,0)</f>
        <v>100</v>
      </c>
      <c r="W951" s="98">
        <v>10</v>
      </c>
      <c r="X951" s="98">
        <v>60</v>
      </c>
      <c r="Y951" s="98">
        <v>30</v>
      </c>
      <c r="Z951" s="98">
        <v>60</v>
      </c>
      <c r="AA951" s="102">
        <v>0</v>
      </c>
      <c r="AB951" s="54">
        <f>VLOOKUP(F951,[9]毕教同事分值收集!B:R,17,0)</f>
        <v>0</v>
      </c>
      <c r="AC951" s="54">
        <f>VLOOKUP(F951,[9]毕教同事分值收集!B:T,19,0)</f>
        <v>0</v>
      </c>
      <c r="AD951" s="54">
        <f>VLOOKUP(F951,[9]毕教同事分值收集!B:V,21,0)</f>
        <v>0</v>
      </c>
      <c r="AE951" s="54">
        <f>VLOOKUP(F951,[9]毕教同事分值收集!B:Q,16,0)</f>
        <v>0</v>
      </c>
      <c r="AF951" s="54">
        <f>VLOOKUP(F951,[9]毕教同事分值收集!B:P,15,0)</f>
        <v>0</v>
      </c>
      <c r="AG951" s="54">
        <f>VLOOKUP(F951,[6]毕教同事分值收集!$B:$M,12,0)</f>
        <v>-60</v>
      </c>
      <c r="AH951" s="54">
        <v>0</v>
      </c>
      <c r="AI951" s="54">
        <v>0</v>
      </c>
      <c r="AJ951" s="54">
        <v>0</v>
      </c>
      <c r="AK951" s="54">
        <v>0</v>
      </c>
      <c r="AL951" s="54">
        <v>0</v>
      </c>
      <c r="AM951" s="58">
        <f t="shared" si="93"/>
        <v>480</v>
      </c>
      <c r="AN951" s="54" t="str">
        <f>VLOOKUP(H951,'[2]最终 公布版'!$F:$AL,33,0)</f>
        <v>外科</v>
      </c>
      <c r="AO951" s="59">
        <f>SUMPRODUCT(($AN$4:$AN$1113=AN951)*($AM$4:$AM$1113&gt;AM951))+1</f>
        <v>133</v>
      </c>
      <c r="AP951" s="11">
        <f>COUNTIF(AN:AN,AN951)</f>
        <v>181</v>
      </c>
      <c r="AQ951" s="60">
        <f t="shared" si="89"/>
        <v>0.734806629834254</v>
      </c>
      <c r="AR951" s="11">
        <f t="shared" si="90"/>
        <v>0.75</v>
      </c>
      <c r="AS951" s="61">
        <v>1200</v>
      </c>
      <c r="AT951" s="62">
        <f>VLOOKUP(F951,[9]毕教同事分值收集!B:Y,24,0)</f>
        <v>21</v>
      </c>
      <c r="AU951" s="63">
        <f t="shared" si="91"/>
        <v>900</v>
      </c>
      <c r="AV951" s="63">
        <f t="shared" si="88"/>
        <v>900</v>
      </c>
      <c r="AW951" s="63">
        <v>0</v>
      </c>
      <c r="AX951" s="63">
        <f t="shared" si="92"/>
        <v>900</v>
      </c>
      <c r="AY951" s="65">
        <v>21</v>
      </c>
    </row>
    <row r="952" spans="1:51">
      <c r="A952" s="4"/>
      <c r="B952" s="4"/>
      <c r="C952" s="5" t="s">
        <v>261</v>
      </c>
      <c r="D952" s="6">
        <v>965</v>
      </c>
      <c r="E952" s="86" t="s">
        <v>1139</v>
      </c>
      <c r="F952" s="8" t="str">
        <f>VLOOKUP(E952,[1]需科室上报名单!$A:$B,2,0)</f>
        <v>7AO443</v>
      </c>
      <c r="G952" s="6" t="str">
        <f>VLOOKUP(F952,[3]需科室上报名单!$B:$I,8,0)</f>
        <v>规培研究生</v>
      </c>
      <c r="H952" s="8" t="str">
        <f>VLOOKUP(F952,[3]需科室上报名单!$B:$D,3,0)</f>
        <v>外科</v>
      </c>
      <c r="I952" s="8" t="str">
        <f>VLOOKUP(F952,[3]需科室上报名单!$B:$F,5,0)</f>
        <v>2022年</v>
      </c>
      <c r="J952" s="31"/>
      <c r="K952" s="93" t="s">
        <v>106</v>
      </c>
      <c r="L952" s="86">
        <v>0</v>
      </c>
      <c r="M952" s="86">
        <v>0</v>
      </c>
      <c r="N952" s="86">
        <v>0</v>
      </c>
      <c r="O952" s="86">
        <v>160</v>
      </c>
      <c r="P952" s="94">
        <v>0</v>
      </c>
      <c r="Q952" s="94">
        <v>2</v>
      </c>
      <c r="R952" s="94">
        <v>0</v>
      </c>
      <c r="S952" s="94">
        <v>0</v>
      </c>
      <c r="T952" s="94">
        <v>0</v>
      </c>
      <c r="U952" s="97">
        <v>40</v>
      </c>
      <c r="V952" s="44">
        <f>VLOOKUP(F952,[9]毕教同事分值收集!B:X,23,0)</f>
        <v>100</v>
      </c>
      <c r="W952" s="98">
        <v>0</v>
      </c>
      <c r="X952" s="98">
        <v>40</v>
      </c>
      <c r="Y952" s="98">
        <v>30</v>
      </c>
      <c r="Z952" s="98">
        <v>30</v>
      </c>
      <c r="AA952" s="102">
        <v>80</v>
      </c>
      <c r="AB952" s="54">
        <f>VLOOKUP(F952,[9]毕教同事分值收集!B:R,17,0)</f>
        <v>0</v>
      </c>
      <c r="AC952" s="54">
        <f>VLOOKUP(F952,[9]毕教同事分值收集!B:T,19,0)</f>
        <v>0</v>
      </c>
      <c r="AD952" s="54">
        <f>VLOOKUP(F952,[9]毕教同事分值收集!B:V,21,0)</f>
        <v>0</v>
      </c>
      <c r="AE952" s="54">
        <f>VLOOKUP(F952,[9]毕教同事分值收集!B:Q,16,0)</f>
        <v>0</v>
      </c>
      <c r="AF952" s="54">
        <f>VLOOKUP(F952,[9]毕教同事分值收集!B:P,15,0)</f>
        <v>0</v>
      </c>
      <c r="AG952" s="54">
        <f>VLOOKUP(F952,[6]毕教同事分值收集!$B:$M,12,0)</f>
        <v>0</v>
      </c>
      <c r="AH952" s="54">
        <v>0</v>
      </c>
      <c r="AI952" s="54">
        <v>0</v>
      </c>
      <c r="AJ952" s="54">
        <v>0</v>
      </c>
      <c r="AK952" s="54">
        <v>0</v>
      </c>
      <c r="AL952" s="54">
        <v>0</v>
      </c>
      <c r="AM952" s="58">
        <f t="shared" si="93"/>
        <v>480</v>
      </c>
      <c r="AN952" s="54" t="str">
        <f>VLOOKUP(H952,'[2]最终 公布版'!$F:$AL,33,0)</f>
        <v>外科</v>
      </c>
      <c r="AO952" s="59">
        <f>SUMPRODUCT(($AN$4:$AN$1113=AN952)*($AM$4:$AM$1113&gt;AM952))+1</f>
        <v>133</v>
      </c>
      <c r="AP952" s="11">
        <f>COUNTIF(AN:AN,AN952)</f>
        <v>181</v>
      </c>
      <c r="AQ952" s="60">
        <f t="shared" si="89"/>
        <v>0.734806629834254</v>
      </c>
      <c r="AR952" s="11">
        <f t="shared" si="90"/>
        <v>0.75</v>
      </c>
      <c r="AS952" s="61">
        <v>1200</v>
      </c>
      <c r="AT952" s="62">
        <f>VLOOKUP(F952,[9]毕教同事分值收集!B:Y,24,0)</f>
        <v>21</v>
      </c>
      <c r="AU952" s="63">
        <f t="shared" si="91"/>
        <v>900</v>
      </c>
      <c r="AV952" s="63">
        <f t="shared" ref="AV952:AV1015" si="94">ROUND(AU952,0)</f>
        <v>900</v>
      </c>
      <c r="AW952" s="63">
        <v>0</v>
      </c>
      <c r="AX952" s="63">
        <f t="shared" si="92"/>
        <v>900</v>
      </c>
      <c r="AY952" s="65">
        <v>21</v>
      </c>
    </row>
    <row r="953" spans="1:51">
      <c r="A953" s="4"/>
      <c r="B953" s="4"/>
      <c r="C953" s="5" t="s">
        <v>261</v>
      </c>
      <c r="D953" s="6">
        <v>966</v>
      </c>
      <c r="E953" s="86" t="s">
        <v>1140</v>
      </c>
      <c r="F953" s="8" t="str">
        <f>VLOOKUP(E953,[1]需科室上报名单!$A:$B,2,0)</f>
        <v>7AO457</v>
      </c>
      <c r="G953" s="6" t="str">
        <f>VLOOKUP(F953,[3]需科室上报名单!$B:$I,8,0)</f>
        <v>规培研究生</v>
      </c>
      <c r="H953" s="8" t="str">
        <f>VLOOKUP(F953,[3]需科室上报名单!$B:$D,3,0)</f>
        <v>外科</v>
      </c>
      <c r="I953" s="8" t="str">
        <f>VLOOKUP(F953,[3]需科室上报名单!$B:$F,5,0)</f>
        <v>2022年</v>
      </c>
      <c r="J953" s="31"/>
      <c r="K953" s="93" t="s">
        <v>106</v>
      </c>
      <c r="L953" s="86">
        <v>0</v>
      </c>
      <c r="M953" s="86">
        <v>0</v>
      </c>
      <c r="N953" s="86">
        <v>0</v>
      </c>
      <c r="O953" s="86">
        <v>160</v>
      </c>
      <c r="P953" s="94">
        <v>0</v>
      </c>
      <c r="Q953" s="94">
        <v>3</v>
      </c>
      <c r="R953" s="94">
        <v>0</v>
      </c>
      <c r="S953" s="94">
        <v>0</v>
      </c>
      <c r="T953" s="94">
        <v>0</v>
      </c>
      <c r="U953" s="97">
        <v>60</v>
      </c>
      <c r="V953" s="44">
        <f>VLOOKUP(F953,[9]毕教同事分值收集!B:X,23,0)</f>
        <v>100</v>
      </c>
      <c r="W953" s="98">
        <v>10</v>
      </c>
      <c r="X953" s="98">
        <v>60</v>
      </c>
      <c r="Y953" s="98">
        <v>30</v>
      </c>
      <c r="Z953" s="98">
        <v>60</v>
      </c>
      <c r="AA953" s="102">
        <v>0</v>
      </c>
      <c r="AB953" s="54">
        <f>VLOOKUP(F953,[9]毕教同事分值收集!B:R,17,0)</f>
        <v>0</v>
      </c>
      <c r="AC953" s="54">
        <f>VLOOKUP(F953,[9]毕教同事分值收集!B:T,19,0)</f>
        <v>0</v>
      </c>
      <c r="AD953" s="54">
        <f>VLOOKUP(F953,[9]毕教同事分值收集!B:V,21,0)</f>
        <v>0</v>
      </c>
      <c r="AE953" s="54">
        <f>VLOOKUP(F953,[9]毕教同事分值收集!B:Q,16,0)</f>
        <v>0</v>
      </c>
      <c r="AF953" s="54">
        <f>VLOOKUP(F953,[9]毕教同事分值收集!B:P,15,0)</f>
        <v>0</v>
      </c>
      <c r="AG953" s="54">
        <f>VLOOKUP(F953,[6]毕教同事分值收集!$B:$M,12,0)</f>
        <v>0</v>
      </c>
      <c r="AH953" s="54">
        <v>0</v>
      </c>
      <c r="AI953" s="54">
        <v>0</v>
      </c>
      <c r="AJ953" s="54">
        <v>0</v>
      </c>
      <c r="AK953" s="54">
        <v>0</v>
      </c>
      <c r="AL953" s="54">
        <v>0</v>
      </c>
      <c r="AM953" s="58">
        <f t="shared" si="93"/>
        <v>480</v>
      </c>
      <c r="AN953" s="54" t="str">
        <f>VLOOKUP(H953,'[2]最终 公布版'!$F:$AL,33,0)</f>
        <v>外科</v>
      </c>
      <c r="AO953" s="59">
        <f>SUMPRODUCT(($AN$4:$AN$1113=AN953)*($AM$4:$AM$1113&gt;AM953))+1</f>
        <v>133</v>
      </c>
      <c r="AP953" s="11">
        <f>COUNTIF(AN:AN,AN953)</f>
        <v>181</v>
      </c>
      <c r="AQ953" s="60">
        <f t="shared" si="89"/>
        <v>0.734806629834254</v>
      </c>
      <c r="AR953" s="11">
        <f t="shared" si="90"/>
        <v>0.75</v>
      </c>
      <c r="AS953" s="61">
        <v>1200</v>
      </c>
      <c r="AT953" s="62">
        <f>VLOOKUP(F953,[9]毕教同事分值收集!B:Y,24,0)</f>
        <v>21</v>
      </c>
      <c r="AU953" s="63">
        <f t="shared" si="91"/>
        <v>900</v>
      </c>
      <c r="AV953" s="63">
        <f t="shared" si="94"/>
        <v>900</v>
      </c>
      <c r="AW953" s="63">
        <v>0</v>
      </c>
      <c r="AX953" s="63">
        <f t="shared" si="92"/>
        <v>900</v>
      </c>
      <c r="AY953" s="65">
        <v>21</v>
      </c>
    </row>
    <row r="954" ht="16.5" spans="1:51">
      <c r="A954" s="4"/>
      <c r="B954" s="4"/>
      <c r="C954" s="5" t="s">
        <v>265</v>
      </c>
      <c r="D954" s="6">
        <v>967</v>
      </c>
      <c r="E954" s="87" t="s">
        <v>1141</v>
      </c>
      <c r="F954" s="8" t="str">
        <f>VLOOKUP(E954,[1]需科室上报名单!$A:$B,2,0)</f>
        <v>7AO046</v>
      </c>
      <c r="G954" s="6" t="str">
        <f>VLOOKUP(F954,[3]需科室上报名单!$B:$I,8,0)</f>
        <v>规培研究生</v>
      </c>
      <c r="H954" s="8" t="s">
        <v>997</v>
      </c>
      <c r="I954" s="8" t="str">
        <f>VLOOKUP(F954,[3]需科室上报名单!$B:$F,5,0)</f>
        <v>2022年</v>
      </c>
      <c r="J954" s="29"/>
      <c r="K954" s="6" t="s">
        <v>106</v>
      </c>
      <c r="L954" s="6">
        <v>0</v>
      </c>
      <c r="M954" s="6">
        <v>0</v>
      </c>
      <c r="N954" s="36">
        <v>0</v>
      </c>
      <c r="O954" s="6">
        <v>160</v>
      </c>
      <c r="P954" s="30">
        <v>0</v>
      </c>
      <c r="Q954" s="30">
        <v>2</v>
      </c>
      <c r="R954" s="30">
        <v>2</v>
      </c>
      <c r="S954" s="30">
        <v>0</v>
      </c>
      <c r="T954" s="30">
        <v>0</v>
      </c>
      <c r="U954" s="43">
        <v>80</v>
      </c>
      <c r="V954" s="44">
        <f>VLOOKUP(F954,[9]毕教同事分值收集!B:X,23,0)</f>
        <v>100</v>
      </c>
      <c r="W954" s="44">
        <v>10</v>
      </c>
      <c r="X954" s="44">
        <v>40</v>
      </c>
      <c r="Y954" s="44">
        <v>30</v>
      </c>
      <c r="Z954" s="44">
        <v>60</v>
      </c>
      <c r="AA954" s="53">
        <v>0</v>
      </c>
      <c r="AB954" s="54">
        <f>VLOOKUP(F954,[9]毕教同事分值收集!B:R,17,0)</f>
        <v>0</v>
      </c>
      <c r="AC954" s="54">
        <f>VLOOKUP(F954,[9]毕教同事分值收集!B:T,19,0)</f>
        <v>0</v>
      </c>
      <c r="AD954" s="54">
        <f>VLOOKUP(F954,[9]毕教同事分值收集!B:V,21,0)</f>
        <v>0</v>
      </c>
      <c r="AE954" s="54">
        <f>VLOOKUP(F954,[9]毕教同事分值收集!B:Q,16,0)</f>
        <v>0</v>
      </c>
      <c r="AF954" s="54">
        <f>VLOOKUP(F954,[9]毕教同事分值收集!B:P,15,0)</f>
        <v>0</v>
      </c>
      <c r="AG954" s="54">
        <f>VLOOKUP(F954,[6]毕教同事分值收集!$B:$M,12,0)</f>
        <v>0</v>
      </c>
      <c r="AH954" s="54">
        <v>0</v>
      </c>
      <c r="AI954" s="54">
        <v>0</v>
      </c>
      <c r="AJ954" s="54">
        <v>0</v>
      </c>
      <c r="AK954" s="54">
        <v>0</v>
      </c>
      <c r="AL954" s="54">
        <v>0</v>
      </c>
      <c r="AM954" s="58">
        <f t="shared" si="93"/>
        <v>480</v>
      </c>
      <c r="AN954" s="54" t="str">
        <f>VLOOKUP(H954,'[2]最终 公布版'!$F:$AL,33,0)</f>
        <v>外科</v>
      </c>
      <c r="AO954" s="59">
        <f>SUMPRODUCT(($AN$4:$AN$1113=AN954)*($AM$4:$AM$1113&gt;AM954))+1</f>
        <v>133</v>
      </c>
      <c r="AP954" s="11">
        <f>COUNTIF(AN:AN,AN954)</f>
        <v>181</v>
      </c>
      <c r="AQ954" s="60">
        <f t="shared" si="89"/>
        <v>0.734806629834254</v>
      </c>
      <c r="AR954" s="11">
        <f t="shared" si="90"/>
        <v>0.75</v>
      </c>
      <c r="AS954" s="61">
        <v>1200</v>
      </c>
      <c r="AT954" s="62">
        <f>VLOOKUP(F954,[9]毕教同事分值收集!B:Y,24,0)</f>
        <v>21</v>
      </c>
      <c r="AU954" s="63">
        <f t="shared" si="91"/>
        <v>900</v>
      </c>
      <c r="AV954" s="63">
        <f t="shared" si="94"/>
        <v>900</v>
      </c>
      <c r="AW954" s="63">
        <v>0</v>
      </c>
      <c r="AX954" s="63">
        <f t="shared" si="92"/>
        <v>900</v>
      </c>
      <c r="AY954" s="65">
        <v>21</v>
      </c>
    </row>
    <row r="955" spans="1:51">
      <c r="A955" s="4"/>
      <c r="B955" s="4"/>
      <c r="C955" s="5" t="s">
        <v>1002</v>
      </c>
      <c r="D955" s="6">
        <v>943</v>
      </c>
      <c r="E955" s="101" t="s">
        <v>1142</v>
      </c>
      <c r="F955" s="8" t="str">
        <f>VLOOKUP(E955,[1]需科室上报名单!$A:$B,2,0)</f>
        <v>7AO315</v>
      </c>
      <c r="G955" s="6" t="str">
        <f>VLOOKUP(F955,[3]需科室上报名单!$B:$I,8,0)</f>
        <v>规培研究生</v>
      </c>
      <c r="H955" s="8" t="s">
        <v>997</v>
      </c>
      <c r="I955" s="8" t="str">
        <f>VLOOKUP(F955,[3]需科室上报名单!$B:$F,5,0)</f>
        <v>2022年</v>
      </c>
      <c r="J955" s="31"/>
      <c r="K955" s="6" t="s">
        <v>106</v>
      </c>
      <c r="L955" s="6">
        <v>0</v>
      </c>
      <c r="M955" s="6">
        <v>0</v>
      </c>
      <c r="N955" s="36">
        <v>0</v>
      </c>
      <c r="O955" s="54">
        <v>160</v>
      </c>
      <c r="P955" s="91" t="s">
        <v>1004</v>
      </c>
      <c r="Q955" s="91" t="s">
        <v>1004</v>
      </c>
      <c r="R955" s="91" t="s">
        <v>1004</v>
      </c>
      <c r="S955" s="91" t="s">
        <v>1004</v>
      </c>
      <c r="T955" s="91" t="s">
        <v>1004</v>
      </c>
      <c r="U955" s="143">
        <v>80</v>
      </c>
      <c r="V955" s="44">
        <f>VLOOKUP(F955,[9]毕教同事分值收集!B:X,23,0)</f>
        <v>100</v>
      </c>
      <c r="W955" s="44">
        <v>10</v>
      </c>
      <c r="X955" s="49">
        <v>40</v>
      </c>
      <c r="Y955" s="49">
        <v>60</v>
      </c>
      <c r="Z955" s="49">
        <v>60</v>
      </c>
      <c r="AA955" s="99">
        <v>20</v>
      </c>
      <c r="AB955" s="54">
        <f>VLOOKUP(F955,[9]毕教同事分值收集!B:R,17,0)</f>
        <v>0</v>
      </c>
      <c r="AC955" s="54">
        <f>VLOOKUP(F955,[9]毕教同事分值收集!B:T,19,0)</f>
        <v>0</v>
      </c>
      <c r="AD955" s="54">
        <f>VLOOKUP(F955,[9]毕教同事分值收集!B:V,21,0)</f>
        <v>0</v>
      </c>
      <c r="AE955" s="54">
        <f>VLOOKUP(F955,[9]毕教同事分值收集!B:Q,16,0)</f>
        <v>0</v>
      </c>
      <c r="AF955" s="54">
        <f>VLOOKUP(F955,[9]毕教同事分值收集!B:P,15,0)</f>
        <v>0</v>
      </c>
      <c r="AG955" s="54">
        <f>VLOOKUP(F955,[6]毕教同事分值收集!$B:$M,12,0)</f>
        <v>-60</v>
      </c>
      <c r="AH955" s="54">
        <v>0</v>
      </c>
      <c r="AI955" s="54">
        <v>0</v>
      </c>
      <c r="AJ955" s="54">
        <v>0</v>
      </c>
      <c r="AK955" s="54">
        <v>0</v>
      </c>
      <c r="AL955" s="54">
        <v>0</v>
      </c>
      <c r="AM955" s="58">
        <f t="shared" si="93"/>
        <v>470</v>
      </c>
      <c r="AN955" s="54" t="str">
        <f>VLOOKUP(H955,'[2]最终 公布版'!$F:$AL,33,0)</f>
        <v>外科</v>
      </c>
      <c r="AO955" s="59">
        <f>SUMPRODUCT(($AN$4:$AN$1113=AN955)*($AM$4:$AM$1113&gt;AM955))+1</f>
        <v>138</v>
      </c>
      <c r="AP955" s="11">
        <f>COUNTIF(AN:AN,AN955)</f>
        <v>181</v>
      </c>
      <c r="AQ955" s="60">
        <f t="shared" si="89"/>
        <v>0.762430939226519</v>
      </c>
      <c r="AR955" s="11">
        <f t="shared" si="90"/>
        <v>0.75</v>
      </c>
      <c r="AS955" s="61">
        <v>1200</v>
      </c>
      <c r="AT955" s="62">
        <f>VLOOKUP(F955,[9]毕教同事分值收集!B:Y,24,0)</f>
        <v>21</v>
      </c>
      <c r="AU955" s="63">
        <f t="shared" si="91"/>
        <v>900</v>
      </c>
      <c r="AV955" s="63">
        <f t="shared" si="94"/>
        <v>900</v>
      </c>
      <c r="AW955" s="63">
        <v>0</v>
      </c>
      <c r="AX955" s="63">
        <f t="shared" si="92"/>
        <v>900</v>
      </c>
      <c r="AY955" s="65">
        <v>21</v>
      </c>
    </row>
    <row r="956" spans="1:51">
      <c r="A956" s="4"/>
      <c r="B956" s="4"/>
      <c r="C956" s="5" t="s">
        <v>261</v>
      </c>
      <c r="D956" s="6">
        <v>950</v>
      </c>
      <c r="E956" s="86" t="s">
        <v>1143</v>
      </c>
      <c r="F956" s="8" t="str">
        <f>VLOOKUP(E956,[1]需科室上报名单!$A:$B,2,0)</f>
        <v>7AO330</v>
      </c>
      <c r="G956" s="6" t="str">
        <f>VLOOKUP(F956,[3]需科室上报名单!$B:$I,8,0)</f>
        <v>规培研究生</v>
      </c>
      <c r="H956" s="8" t="str">
        <f>VLOOKUP(F956,[3]需科室上报名单!$B:$D,3,0)</f>
        <v>外科</v>
      </c>
      <c r="I956" s="8" t="str">
        <f>VLOOKUP(F956,[3]需科室上报名单!$B:$F,5,0)</f>
        <v>2022年</v>
      </c>
      <c r="J956" s="31"/>
      <c r="K956" s="93" t="s">
        <v>106</v>
      </c>
      <c r="L956" s="86">
        <v>0</v>
      </c>
      <c r="M956" s="86">
        <v>0</v>
      </c>
      <c r="N956" s="86">
        <v>0</v>
      </c>
      <c r="O956" s="86">
        <v>160</v>
      </c>
      <c r="P956" s="94">
        <v>0</v>
      </c>
      <c r="Q956" s="94">
        <v>4</v>
      </c>
      <c r="R956" s="94">
        <v>0</v>
      </c>
      <c r="S956" s="94">
        <v>0</v>
      </c>
      <c r="T956" s="94">
        <v>0</v>
      </c>
      <c r="U956" s="97">
        <v>80</v>
      </c>
      <c r="V956" s="44">
        <f>VLOOKUP(F956,[9]毕教同事分值收集!B:X,23,0)</f>
        <v>100</v>
      </c>
      <c r="W956" s="98">
        <v>10</v>
      </c>
      <c r="X956" s="98">
        <v>60</v>
      </c>
      <c r="Y956" s="98">
        <v>30</v>
      </c>
      <c r="Z956" s="98">
        <v>30</v>
      </c>
      <c r="AA956" s="102">
        <v>20</v>
      </c>
      <c r="AB956" s="54">
        <f>VLOOKUP(F956,[9]毕教同事分值收集!B:R,17,0)</f>
        <v>0</v>
      </c>
      <c r="AC956" s="54">
        <f>VLOOKUP(F956,[9]毕教同事分值收集!B:T,19,0)</f>
        <v>0</v>
      </c>
      <c r="AD956" s="54">
        <f>VLOOKUP(F956,[9]毕教同事分值收集!B:V,21,0)</f>
        <v>0</v>
      </c>
      <c r="AE956" s="54">
        <f>VLOOKUP(F956,[9]毕教同事分值收集!B:Q,16,0)</f>
        <v>0</v>
      </c>
      <c r="AF956" s="54">
        <f>VLOOKUP(F956,[9]毕教同事分值收集!B:P,15,0)</f>
        <v>20</v>
      </c>
      <c r="AG956" s="54">
        <f>VLOOKUP(F956,[6]毕教同事分值收集!$B:$M,12,0)</f>
        <v>-40</v>
      </c>
      <c r="AH956" s="54">
        <v>0</v>
      </c>
      <c r="AI956" s="54">
        <v>0</v>
      </c>
      <c r="AJ956" s="54">
        <v>0</v>
      </c>
      <c r="AK956" s="54">
        <v>0</v>
      </c>
      <c r="AL956" s="54">
        <v>0</v>
      </c>
      <c r="AM956" s="58">
        <f t="shared" si="93"/>
        <v>470</v>
      </c>
      <c r="AN956" s="54" t="str">
        <f>VLOOKUP(H956,'[2]最终 公布版'!$F:$AL,33,0)</f>
        <v>外科</v>
      </c>
      <c r="AO956" s="59">
        <f>SUMPRODUCT(($AN$4:$AN$1113=AN956)*($AM$4:$AM$1113&gt;AM956))+1</f>
        <v>138</v>
      </c>
      <c r="AP956" s="11">
        <f>COUNTIF(AN:AN,AN956)</f>
        <v>181</v>
      </c>
      <c r="AQ956" s="60">
        <f t="shared" si="89"/>
        <v>0.762430939226519</v>
      </c>
      <c r="AR956" s="11">
        <f t="shared" si="90"/>
        <v>0.75</v>
      </c>
      <c r="AS956" s="61">
        <v>1200</v>
      </c>
      <c r="AT956" s="62">
        <f>VLOOKUP(F956,[9]毕教同事分值收集!B:Y,24,0)</f>
        <v>21</v>
      </c>
      <c r="AU956" s="63">
        <f t="shared" si="91"/>
        <v>900</v>
      </c>
      <c r="AV956" s="63">
        <f t="shared" si="94"/>
        <v>900</v>
      </c>
      <c r="AW956" s="63">
        <v>0</v>
      </c>
      <c r="AX956" s="63">
        <f t="shared" si="92"/>
        <v>900</v>
      </c>
      <c r="AY956" s="65">
        <v>21</v>
      </c>
    </row>
    <row r="957" spans="1:51">
      <c r="A957" s="4"/>
      <c r="B957" s="4"/>
      <c r="C957" s="5" t="s">
        <v>271</v>
      </c>
      <c r="D957" s="6">
        <v>961</v>
      </c>
      <c r="E957" s="8" t="s">
        <v>1144</v>
      </c>
      <c r="F957" s="8" t="str">
        <f>VLOOKUP(E957,[1]需科室上报名单!$A:$B,2,0)</f>
        <v>7AM373</v>
      </c>
      <c r="G957" s="6" t="str">
        <f>VLOOKUP(F957,[3]需科室上报名单!$B:$I,8,0)</f>
        <v>规培研究生</v>
      </c>
      <c r="H957" s="8" t="str">
        <f>VLOOKUP(F957,[3]需科室上报名单!$B:$D,3,0)</f>
        <v>外科</v>
      </c>
      <c r="I957" s="8" t="str">
        <f>VLOOKUP(F957,[3]需科室上报名单!$B:$F,5,0)</f>
        <v>2021年</v>
      </c>
      <c r="J957" s="29"/>
      <c r="K957" s="6" t="s">
        <v>106</v>
      </c>
      <c r="L957" s="6">
        <v>0</v>
      </c>
      <c r="M957" s="6">
        <v>0</v>
      </c>
      <c r="N957" s="6">
        <v>0</v>
      </c>
      <c r="O957" s="6">
        <v>160</v>
      </c>
      <c r="P957" s="30">
        <v>0</v>
      </c>
      <c r="Q957" s="30">
        <v>4</v>
      </c>
      <c r="R957" s="30">
        <v>2</v>
      </c>
      <c r="S957" s="30">
        <v>0</v>
      </c>
      <c r="T957" s="30">
        <v>0</v>
      </c>
      <c r="U957" s="43">
        <v>120</v>
      </c>
      <c r="V957" s="44">
        <f>VLOOKUP(F957,[9]毕教同事分值收集!B:X,23,0)</f>
        <v>100</v>
      </c>
      <c r="W957" s="44">
        <v>10</v>
      </c>
      <c r="X957" s="44">
        <v>40</v>
      </c>
      <c r="Y957" s="44">
        <v>30</v>
      </c>
      <c r="Z957" s="44">
        <v>30</v>
      </c>
      <c r="AA957" s="53">
        <v>0</v>
      </c>
      <c r="AB957" s="54">
        <f>VLOOKUP(F957,[9]毕教同事分值收集!B:R,17,0)</f>
        <v>0</v>
      </c>
      <c r="AC957" s="54">
        <f>VLOOKUP(F957,[9]毕教同事分值收集!B:T,19,0)</f>
        <v>0</v>
      </c>
      <c r="AD957" s="54">
        <f>VLOOKUP(F957,[9]毕教同事分值收集!B:V,21,0)</f>
        <v>0</v>
      </c>
      <c r="AE957" s="54">
        <f>VLOOKUP(F957,[9]毕教同事分值收集!B:Q,16,0)</f>
        <v>0</v>
      </c>
      <c r="AF957" s="54">
        <f>VLOOKUP(F957,[9]毕教同事分值收集!B:P,15,0)</f>
        <v>0</v>
      </c>
      <c r="AG957" s="54">
        <f>VLOOKUP(F957,[6]毕教同事分值收集!$B:$M,12,0)</f>
        <v>-20</v>
      </c>
      <c r="AH957" s="54">
        <v>0</v>
      </c>
      <c r="AI957" s="54">
        <v>0</v>
      </c>
      <c r="AJ957" s="54">
        <v>0</v>
      </c>
      <c r="AK957" s="54">
        <v>0</v>
      </c>
      <c r="AL957" s="54">
        <v>0</v>
      </c>
      <c r="AM957" s="58">
        <f t="shared" si="93"/>
        <v>470</v>
      </c>
      <c r="AN957" s="54" t="str">
        <f>VLOOKUP(H957,'[2]最终 公布版'!$F:$AL,33,0)</f>
        <v>外科</v>
      </c>
      <c r="AO957" s="59">
        <f>SUMPRODUCT(($AN$4:$AN$1113=AN957)*($AM$4:$AM$1113&gt;AM957))+1</f>
        <v>138</v>
      </c>
      <c r="AP957" s="11">
        <f>COUNTIF(AN:AN,AN957)</f>
        <v>181</v>
      </c>
      <c r="AQ957" s="60">
        <f t="shared" si="89"/>
        <v>0.762430939226519</v>
      </c>
      <c r="AR957" s="11">
        <f t="shared" si="90"/>
        <v>0.75</v>
      </c>
      <c r="AS957" s="61">
        <v>1200</v>
      </c>
      <c r="AT957" s="62">
        <f>VLOOKUP(F957,[9]毕教同事分值收集!B:Y,24,0)</f>
        <v>21</v>
      </c>
      <c r="AU957" s="63">
        <f t="shared" si="91"/>
        <v>900</v>
      </c>
      <c r="AV957" s="63">
        <f t="shared" si="94"/>
        <v>900</v>
      </c>
      <c r="AW957" s="63">
        <v>0</v>
      </c>
      <c r="AX957" s="63">
        <f t="shared" si="92"/>
        <v>900</v>
      </c>
      <c r="AY957" s="65">
        <v>21</v>
      </c>
    </row>
    <row r="958" spans="1:51">
      <c r="A958" s="4"/>
      <c r="B958" s="4"/>
      <c r="C958" s="5" t="s">
        <v>261</v>
      </c>
      <c r="D958" s="6">
        <v>952</v>
      </c>
      <c r="E958" s="86" t="s">
        <v>1145</v>
      </c>
      <c r="F958" s="8" t="str">
        <f>VLOOKUP(E958,[1]需科室上报名单!$A:$B,2,0)</f>
        <v>7AM251</v>
      </c>
      <c r="G958" s="6" t="str">
        <f>VLOOKUP(F958,[3]需科室上报名单!$B:$I,8,0)</f>
        <v>规培研究生</v>
      </c>
      <c r="H958" s="8" t="str">
        <f>VLOOKUP(F958,[3]需科室上报名单!$B:$D,3,0)</f>
        <v>外科</v>
      </c>
      <c r="I958" s="8" t="str">
        <f>VLOOKUP(F958,[3]需科室上报名单!$B:$F,5,0)</f>
        <v>2021年</v>
      </c>
      <c r="J958" s="31"/>
      <c r="K958" s="93" t="s">
        <v>106</v>
      </c>
      <c r="L958" s="86">
        <v>0</v>
      </c>
      <c r="M958" s="86">
        <v>0</v>
      </c>
      <c r="N958" s="86">
        <v>0</v>
      </c>
      <c r="O958" s="86">
        <v>160</v>
      </c>
      <c r="P958" s="94">
        <v>0</v>
      </c>
      <c r="Q958" s="94">
        <v>2</v>
      </c>
      <c r="R958" s="94">
        <v>0</v>
      </c>
      <c r="S958" s="94">
        <v>0</v>
      </c>
      <c r="T958" s="94">
        <v>0</v>
      </c>
      <c r="U958" s="97">
        <v>40</v>
      </c>
      <c r="V958" s="96">
        <f>VLOOKUP(F958,[9]毕教同事分值收集!B:X,23,0)</f>
        <v>57.1428571428571</v>
      </c>
      <c r="W958" s="98">
        <v>0</v>
      </c>
      <c r="X958" s="98">
        <v>0</v>
      </c>
      <c r="Y958" s="98">
        <v>0</v>
      </c>
      <c r="Z958" s="98">
        <v>0</v>
      </c>
      <c r="AA958" s="102">
        <v>0</v>
      </c>
      <c r="AB958" s="54">
        <f>VLOOKUP(F958,[9]毕教同事分值收集!B:R,17,0)</f>
        <v>100</v>
      </c>
      <c r="AC958" s="54">
        <f>VLOOKUP(F958,[9]毕教同事分值收集!B:T,19,0)</f>
        <v>150</v>
      </c>
      <c r="AD958" s="54">
        <f>VLOOKUP(F958,[9]毕教同事分值收集!B:V,21,0)</f>
        <v>0</v>
      </c>
      <c r="AE958" s="54">
        <f>VLOOKUP(F958,[9]毕教同事分值收集!B:Q,16,0)</f>
        <v>0</v>
      </c>
      <c r="AF958" s="54">
        <f>VLOOKUP(F958,[9]毕教同事分值收集!B:P,15,0)</f>
        <v>0</v>
      </c>
      <c r="AG958" s="54">
        <f>VLOOKUP(F958,[6]毕教同事分值收集!$B:$M,12,0)</f>
        <v>-40</v>
      </c>
      <c r="AH958" s="54">
        <v>0</v>
      </c>
      <c r="AI958" s="54">
        <v>0</v>
      </c>
      <c r="AJ958" s="54">
        <v>0</v>
      </c>
      <c r="AK958" s="54">
        <v>0</v>
      </c>
      <c r="AL958" s="54">
        <v>0</v>
      </c>
      <c r="AM958" s="58">
        <f t="shared" si="93"/>
        <v>467.142857142857</v>
      </c>
      <c r="AN958" s="54" t="str">
        <f>VLOOKUP(H958,'[2]最终 公布版'!$F:$AL,33,0)</f>
        <v>外科</v>
      </c>
      <c r="AO958" s="59">
        <f>SUMPRODUCT(($AN$4:$AN$1113=AN958)*($AM$4:$AM$1113&gt;AM958))+1</f>
        <v>141</v>
      </c>
      <c r="AP958" s="11">
        <f>COUNTIF(AN:AN,AN958)</f>
        <v>181</v>
      </c>
      <c r="AQ958" s="60">
        <f t="shared" si="89"/>
        <v>0.779005524861878</v>
      </c>
      <c r="AR958" s="11">
        <f t="shared" si="90"/>
        <v>0.75</v>
      </c>
      <c r="AS958" s="61">
        <v>1200</v>
      </c>
      <c r="AT958" s="62">
        <f>VLOOKUP(F958,[9]毕教同事分值收集!B:Y,24,0)</f>
        <v>12</v>
      </c>
      <c r="AU958" s="63">
        <f t="shared" si="91"/>
        <v>514.285714285714</v>
      </c>
      <c r="AV958" s="63">
        <f t="shared" si="94"/>
        <v>514</v>
      </c>
      <c r="AW958" s="63">
        <v>0</v>
      </c>
      <c r="AX958" s="63">
        <f t="shared" si="92"/>
        <v>514</v>
      </c>
      <c r="AY958" s="65">
        <v>21</v>
      </c>
    </row>
    <row r="959" spans="1:51">
      <c r="A959" s="4"/>
      <c r="B959" s="4"/>
      <c r="C959" s="5" t="s">
        <v>261</v>
      </c>
      <c r="D959" s="6">
        <v>946</v>
      </c>
      <c r="E959" s="86" t="s">
        <v>1146</v>
      </c>
      <c r="F959" s="8" t="str">
        <f>VLOOKUP(E959,[1]需科室上报名单!$A:$B,2,0)</f>
        <v>7AO312</v>
      </c>
      <c r="G959" s="6" t="str">
        <f>VLOOKUP(F959,[3]需科室上报名单!$B:$I,8,0)</f>
        <v>规培研究生</v>
      </c>
      <c r="H959" s="8" t="str">
        <f>VLOOKUP(F959,[3]需科室上报名单!$B:$D,3,0)</f>
        <v>外科</v>
      </c>
      <c r="I959" s="8" t="str">
        <f>VLOOKUP(F959,[3]需科室上报名单!$B:$F,5,0)</f>
        <v>2022年</v>
      </c>
      <c r="J959" s="31"/>
      <c r="K959" s="93" t="s">
        <v>106</v>
      </c>
      <c r="L959" s="86">
        <v>0</v>
      </c>
      <c r="M959" s="86">
        <v>0</v>
      </c>
      <c r="N959" s="86">
        <v>0</v>
      </c>
      <c r="O959" s="86">
        <v>160</v>
      </c>
      <c r="P959" s="94">
        <v>0</v>
      </c>
      <c r="Q959" s="94">
        <v>4</v>
      </c>
      <c r="R959" s="94">
        <v>0</v>
      </c>
      <c r="S959" s="94">
        <v>0</v>
      </c>
      <c r="T959" s="94">
        <v>0</v>
      </c>
      <c r="U959" s="97">
        <v>80</v>
      </c>
      <c r="V959" s="44">
        <f>VLOOKUP(F959,[9]毕教同事分值收集!B:X,23,0)</f>
        <v>100</v>
      </c>
      <c r="W959" s="98">
        <v>10</v>
      </c>
      <c r="X959" s="98">
        <v>60</v>
      </c>
      <c r="Y959" s="98">
        <v>30</v>
      </c>
      <c r="Z959" s="98">
        <v>60</v>
      </c>
      <c r="AA959" s="102">
        <v>20</v>
      </c>
      <c r="AB959" s="54">
        <f>VLOOKUP(F959,[9]毕教同事分值收集!B:R,17,0)</f>
        <v>0</v>
      </c>
      <c r="AC959" s="54">
        <f>VLOOKUP(F959,[9]毕教同事分值收集!B:T,19,0)</f>
        <v>0</v>
      </c>
      <c r="AD959" s="54">
        <f>VLOOKUP(F959,[9]毕教同事分值收集!B:V,21,0)</f>
        <v>0</v>
      </c>
      <c r="AE959" s="54">
        <f>VLOOKUP(F959,[9]毕教同事分值收集!B:Q,16,0)</f>
        <v>0</v>
      </c>
      <c r="AF959" s="54">
        <f>VLOOKUP(F959,[9]毕教同事分值收集!B:P,15,0)</f>
        <v>0</v>
      </c>
      <c r="AG959" s="54">
        <f>VLOOKUP(F959,[6]毕教同事分值收集!$B:$M,12,0)</f>
        <v>-60</v>
      </c>
      <c r="AH959" s="54">
        <v>0</v>
      </c>
      <c r="AI959" s="54">
        <v>0</v>
      </c>
      <c r="AJ959" s="54">
        <v>0</v>
      </c>
      <c r="AK959" s="54">
        <v>0</v>
      </c>
      <c r="AL959" s="54">
        <v>0</v>
      </c>
      <c r="AM959" s="58">
        <f t="shared" si="93"/>
        <v>460</v>
      </c>
      <c r="AN959" s="54" t="str">
        <f>VLOOKUP(H959,'[2]最终 公布版'!$F:$AL,33,0)</f>
        <v>外科</v>
      </c>
      <c r="AO959" s="59">
        <f>SUMPRODUCT(($AN$4:$AN$1113=AN959)*($AM$4:$AM$1113&gt;AM959))+1</f>
        <v>142</v>
      </c>
      <c r="AP959" s="11">
        <f>COUNTIF(AN:AN,AN959)</f>
        <v>181</v>
      </c>
      <c r="AQ959" s="60">
        <f t="shared" si="89"/>
        <v>0.784530386740331</v>
      </c>
      <c r="AR959" s="11">
        <f t="shared" si="90"/>
        <v>0.75</v>
      </c>
      <c r="AS959" s="61">
        <v>1200</v>
      </c>
      <c r="AT959" s="62">
        <f>VLOOKUP(F959,[9]毕教同事分值收集!B:Y,24,0)</f>
        <v>21</v>
      </c>
      <c r="AU959" s="63">
        <f t="shared" si="91"/>
        <v>900</v>
      </c>
      <c r="AV959" s="63">
        <f t="shared" si="94"/>
        <v>900</v>
      </c>
      <c r="AW959" s="63">
        <v>0</v>
      </c>
      <c r="AX959" s="63">
        <f t="shared" si="92"/>
        <v>900</v>
      </c>
      <c r="AY959" s="65">
        <v>21</v>
      </c>
    </row>
    <row r="960" spans="1:51">
      <c r="A960" s="4"/>
      <c r="B960" s="4"/>
      <c r="C960" s="5" t="s">
        <v>1058</v>
      </c>
      <c r="D960" s="6">
        <v>947</v>
      </c>
      <c r="E960" s="21" t="s">
        <v>1147</v>
      </c>
      <c r="F960" s="8" t="str">
        <f>VLOOKUP(E960,[1]需科室上报名单!$A:$B,2,0)</f>
        <v>7AO317</v>
      </c>
      <c r="G960" s="6" t="str">
        <f>VLOOKUP(F960,[3]需科室上报名单!$B:$I,8,0)</f>
        <v>规培研究生</v>
      </c>
      <c r="H960" s="8" t="s">
        <v>997</v>
      </c>
      <c r="I960" s="8" t="str">
        <f>VLOOKUP(F960,[3]需科室上报名单!$B:$F,5,0)</f>
        <v>2022年</v>
      </c>
      <c r="J960" s="31"/>
      <c r="K960" s="6" t="s">
        <v>106</v>
      </c>
      <c r="L960" s="6">
        <v>0</v>
      </c>
      <c r="M960" s="6">
        <v>0</v>
      </c>
      <c r="N960" s="6">
        <v>0</v>
      </c>
      <c r="O960" s="6">
        <v>120</v>
      </c>
      <c r="P960" s="30">
        <v>0</v>
      </c>
      <c r="Q960" s="30">
        <v>6</v>
      </c>
      <c r="R960" s="30">
        <v>3</v>
      </c>
      <c r="S960" s="30">
        <v>0</v>
      </c>
      <c r="T960" s="30">
        <v>0</v>
      </c>
      <c r="U960" s="43">
        <v>180</v>
      </c>
      <c r="V960" s="44">
        <f>VLOOKUP(F960,[9]毕教同事分值收集!B:X,23,0)</f>
        <v>100</v>
      </c>
      <c r="W960" s="44">
        <v>10</v>
      </c>
      <c r="X960" s="44">
        <v>20</v>
      </c>
      <c r="Y960" s="44">
        <v>30</v>
      </c>
      <c r="Z960" s="44">
        <v>60</v>
      </c>
      <c r="AA960" s="53">
        <v>0</v>
      </c>
      <c r="AB960" s="54">
        <f>VLOOKUP(F960,[9]毕教同事分值收集!B:R,17,0)</f>
        <v>0</v>
      </c>
      <c r="AC960" s="54">
        <f>VLOOKUP(F960,[9]毕教同事分值收集!B:T,19,0)</f>
        <v>0</v>
      </c>
      <c r="AD960" s="54">
        <f>VLOOKUP(F960,[9]毕教同事分值收集!B:V,21,0)</f>
        <v>0</v>
      </c>
      <c r="AE960" s="54">
        <f>VLOOKUP(F960,[9]毕教同事分值收集!B:Q,16,0)</f>
        <v>0</v>
      </c>
      <c r="AF960" s="54">
        <f>VLOOKUP(F960,[9]毕教同事分值收集!B:P,15,0)</f>
        <v>0</v>
      </c>
      <c r="AG960" s="54">
        <f>VLOOKUP(F960,[6]毕教同事分值收集!$B:$M,12,0)</f>
        <v>-60</v>
      </c>
      <c r="AH960" s="54">
        <v>0</v>
      </c>
      <c r="AI960" s="54">
        <v>0</v>
      </c>
      <c r="AJ960" s="54">
        <v>0</v>
      </c>
      <c r="AK960" s="54">
        <v>0</v>
      </c>
      <c r="AL960" s="54">
        <v>0</v>
      </c>
      <c r="AM960" s="58">
        <f t="shared" si="93"/>
        <v>460</v>
      </c>
      <c r="AN960" s="54" t="str">
        <f>VLOOKUP(H960,'[2]最终 公布版'!$F:$AL,33,0)</f>
        <v>外科</v>
      </c>
      <c r="AO960" s="59">
        <f>SUMPRODUCT(($AN$4:$AN$1113=AN960)*($AM$4:$AM$1113&gt;AM960))+1</f>
        <v>142</v>
      </c>
      <c r="AP960" s="11">
        <f>COUNTIF(AN:AN,AN960)</f>
        <v>181</v>
      </c>
      <c r="AQ960" s="60">
        <f t="shared" si="89"/>
        <v>0.784530386740331</v>
      </c>
      <c r="AR960" s="11">
        <f t="shared" si="90"/>
        <v>0.75</v>
      </c>
      <c r="AS960" s="61">
        <v>1200</v>
      </c>
      <c r="AT960" s="62">
        <f>VLOOKUP(F960,[9]毕教同事分值收集!B:Y,24,0)</f>
        <v>21</v>
      </c>
      <c r="AU960" s="63">
        <f t="shared" si="91"/>
        <v>900</v>
      </c>
      <c r="AV960" s="63">
        <f t="shared" si="94"/>
        <v>900</v>
      </c>
      <c r="AW960" s="63">
        <v>0</v>
      </c>
      <c r="AX960" s="63">
        <f t="shared" si="92"/>
        <v>900</v>
      </c>
      <c r="AY960" s="65">
        <v>21</v>
      </c>
    </row>
    <row r="961" spans="1:51">
      <c r="A961" s="4"/>
      <c r="B961" s="4"/>
      <c r="C961" s="5" t="s">
        <v>1039</v>
      </c>
      <c r="D961" s="6">
        <v>949</v>
      </c>
      <c r="E961" s="101" t="s">
        <v>1148</v>
      </c>
      <c r="F961" s="8" t="str">
        <f>VLOOKUP(E961,[1]需科室上报名单!$A:$B,2,0)</f>
        <v>7AO297</v>
      </c>
      <c r="G961" s="6" t="str">
        <f>VLOOKUP(F961,[3]需科室上报名单!$B:$I,8,0)</f>
        <v>规培研究生</v>
      </c>
      <c r="H961" s="8" t="str">
        <f>VLOOKUP(F961,[3]需科室上报名单!$B:$D,3,0)</f>
        <v>外科</v>
      </c>
      <c r="I961" s="8" t="str">
        <f>VLOOKUP(F961,[3]需科室上报名单!$B:$F,5,0)</f>
        <v>2022年</v>
      </c>
      <c r="J961" s="29"/>
      <c r="K961" s="6" t="s">
        <v>106</v>
      </c>
      <c r="L961" s="6">
        <v>0</v>
      </c>
      <c r="M961" s="6">
        <v>0</v>
      </c>
      <c r="N961" s="6">
        <v>0</v>
      </c>
      <c r="O961" s="6">
        <v>160</v>
      </c>
      <c r="P961" s="30">
        <v>0</v>
      </c>
      <c r="Q961" s="30">
        <v>6</v>
      </c>
      <c r="R961" s="30">
        <v>2</v>
      </c>
      <c r="S961" s="30">
        <v>0</v>
      </c>
      <c r="T961" s="30">
        <v>0</v>
      </c>
      <c r="U961" s="43">
        <v>160</v>
      </c>
      <c r="V961" s="44">
        <f>VLOOKUP(F961,[9]毕教同事分值收集!B:X,23,0)</f>
        <v>100</v>
      </c>
      <c r="W961" s="44">
        <v>0</v>
      </c>
      <c r="X961" s="44">
        <v>40</v>
      </c>
      <c r="Y961" s="44">
        <v>60</v>
      </c>
      <c r="Z961" s="44">
        <v>0</v>
      </c>
      <c r="AA961" s="53">
        <v>0</v>
      </c>
      <c r="AB961" s="54">
        <f>VLOOKUP(F961,[9]毕教同事分值收集!B:R,17,0)</f>
        <v>0</v>
      </c>
      <c r="AC961" s="54">
        <f>VLOOKUP(F961,[9]毕教同事分值收集!B:T,19,0)</f>
        <v>0</v>
      </c>
      <c r="AD961" s="54">
        <f>VLOOKUP(F961,[9]毕教同事分值收集!B:V,21,0)</f>
        <v>0</v>
      </c>
      <c r="AE961" s="54">
        <f>VLOOKUP(F961,[9]毕教同事分值收集!B:Q,16,0)</f>
        <v>0</v>
      </c>
      <c r="AF961" s="54">
        <f>VLOOKUP(F961,[9]毕教同事分值收集!B:P,15,0)</f>
        <v>0</v>
      </c>
      <c r="AG961" s="54">
        <f>VLOOKUP(F961,[6]毕教同事分值收集!$B:$M,12,0)</f>
        <v>-60</v>
      </c>
      <c r="AH961" s="54">
        <v>0</v>
      </c>
      <c r="AI961" s="54">
        <v>0</v>
      </c>
      <c r="AJ961" s="54">
        <v>0</v>
      </c>
      <c r="AK961" s="54">
        <v>0</v>
      </c>
      <c r="AL961" s="54">
        <v>0</v>
      </c>
      <c r="AM961" s="58">
        <f t="shared" si="93"/>
        <v>460</v>
      </c>
      <c r="AN961" s="54" t="str">
        <f>VLOOKUP(H961,'[2]最终 公布版'!$F:$AL,33,0)</f>
        <v>外科</v>
      </c>
      <c r="AO961" s="59">
        <f>SUMPRODUCT(($AN$4:$AN$1113=AN961)*($AM$4:$AM$1113&gt;AM961))+1</f>
        <v>142</v>
      </c>
      <c r="AP961" s="11">
        <f>COUNTIF(AN:AN,AN961)</f>
        <v>181</v>
      </c>
      <c r="AQ961" s="60">
        <f t="shared" si="89"/>
        <v>0.784530386740331</v>
      </c>
      <c r="AR961" s="11">
        <f t="shared" si="90"/>
        <v>0.75</v>
      </c>
      <c r="AS961" s="61">
        <v>1200</v>
      </c>
      <c r="AT961" s="62">
        <f>VLOOKUP(F961,[9]毕教同事分值收集!B:Y,24,0)</f>
        <v>21</v>
      </c>
      <c r="AU961" s="63">
        <f t="shared" si="91"/>
        <v>900</v>
      </c>
      <c r="AV961" s="63">
        <f t="shared" si="94"/>
        <v>900</v>
      </c>
      <c r="AW961" s="63">
        <v>0</v>
      </c>
      <c r="AX961" s="63">
        <f t="shared" si="92"/>
        <v>900</v>
      </c>
      <c r="AY961" s="65">
        <v>21</v>
      </c>
    </row>
    <row r="962" spans="1:51">
      <c r="A962" s="4"/>
      <c r="B962" s="4"/>
      <c r="C962" s="5" t="s">
        <v>271</v>
      </c>
      <c r="D962" s="6">
        <v>953</v>
      </c>
      <c r="E962" s="8" t="s">
        <v>1149</v>
      </c>
      <c r="F962" s="8" t="str">
        <f>VLOOKUP(E962,[1]需科室上报名单!$A:$B,2,0)</f>
        <v>730L41</v>
      </c>
      <c r="G962" s="6" t="s">
        <v>104</v>
      </c>
      <c r="H962" s="8" t="str">
        <f>VLOOKUP(F962,[3]需科室上报名单!$B:$D,3,0)</f>
        <v>外科</v>
      </c>
      <c r="I962" s="8" t="str">
        <f>VLOOKUP(F962,[3]需科室上报名单!$B:$F,5,0)</f>
        <v>2022年</v>
      </c>
      <c r="J962" s="29"/>
      <c r="K962" s="6" t="s">
        <v>106</v>
      </c>
      <c r="L962" s="6">
        <v>0</v>
      </c>
      <c r="M962" s="6">
        <v>0</v>
      </c>
      <c r="N962" s="6">
        <v>0</v>
      </c>
      <c r="O962" s="6">
        <v>160</v>
      </c>
      <c r="P962" s="30">
        <v>0</v>
      </c>
      <c r="Q962" s="30">
        <v>3</v>
      </c>
      <c r="R962" s="30">
        <v>1</v>
      </c>
      <c r="S962" s="30">
        <v>0</v>
      </c>
      <c r="T962" s="30">
        <v>0</v>
      </c>
      <c r="U962" s="43">
        <v>80</v>
      </c>
      <c r="V962" s="44">
        <f>VLOOKUP(F962,[9]毕教同事分值收集!B:X,23,0)</f>
        <v>100</v>
      </c>
      <c r="W962" s="44">
        <v>10</v>
      </c>
      <c r="X962" s="44">
        <v>20</v>
      </c>
      <c r="Y962" s="44">
        <v>30</v>
      </c>
      <c r="Z962" s="44">
        <v>60</v>
      </c>
      <c r="AA962" s="53">
        <v>0</v>
      </c>
      <c r="AB962" s="54">
        <f>VLOOKUP(F962,[9]毕教同事分值收集!B:R,17,0)</f>
        <v>0</v>
      </c>
      <c r="AC962" s="54">
        <f>VLOOKUP(F962,[9]毕教同事分值收集!B:T,19,0)</f>
        <v>0</v>
      </c>
      <c r="AD962" s="54">
        <f>VLOOKUP(F962,[9]毕教同事分值收集!B:V,21,0)</f>
        <v>0</v>
      </c>
      <c r="AE962" s="54">
        <f>VLOOKUP(F962,[9]毕教同事分值收集!B:Q,16,0)</f>
        <v>0</v>
      </c>
      <c r="AF962" s="54">
        <f>VLOOKUP(F962,[9]毕教同事分值收集!B:P,15,0)</f>
        <v>40</v>
      </c>
      <c r="AG962" s="54">
        <f>VLOOKUP(F962,[6]毕教同事分值收集!$B:$M,12,0)</f>
        <v>-40</v>
      </c>
      <c r="AH962" s="54">
        <v>0</v>
      </c>
      <c r="AI962" s="54">
        <v>0</v>
      </c>
      <c r="AJ962" s="54">
        <v>0</v>
      </c>
      <c r="AK962" s="54">
        <v>0</v>
      </c>
      <c r="AL962" s="54">
        <v>0</v>
      </c>
      <c r="AM962" s="58">
        <f t="shared" si="93"/>
        <v>460</v>
      </c>
      <c r="AN962" s="54" t="str">
        <f>VLOOKUP(H962,'[2]最终 公布版'!$F:$AL,33,0)</f>
        <v>外科</v>
      </c>
      <c r="AO962" s="59">
        <f>SUMPRODUCT(($AN$4:$AN$1113=AN962)*($AM$4:$AM$1113&gt;AM962))+1</f>
        <v>142</v>
      </c>
      <c r="AP962" s="11">
        <f>COUNTIF(AN:AN,AN962)</f>
        <v>181</v>
      </c>
      <c r="AQ962" s="60">
        <f t="shared" si="89"/>
        <v>0.784530386740331</v>
      </c>
      <c r="AR962" s="11">
        <f t="shared" si="90"/>
        <v>0.75</v>
      </c>
      <c r="AS962" s="61">
        <v>1200</v>
      </c>
      <c r="AT962" s="62">
        <f>VLOOKUP(F962,[9]毕教同事分值收集!B:Y,24,0)</f>
        <v>21</v>
      </c>
      <c r="AU962" s="63">
        <f t="shared" si="91"/>
        <v>900</v>
      </c>
      <c r="AV962" s="63">
        <f t="shared" si="94"/>
        <v>900</v>
      </c>
      <c r="AW962" s="63">
        <v>0</v>
      </c>
      <c r="AX962" s="63">
        <f t="shared" si="92"/>
        <v>900</v>
      </c>
      <c r="AY962" s="65">
        <v>21</v>
      </c>
    </row>
    <row r="963" ht="16.5" spans="1:51">
      <c r="A963" s="4"/>
      <c r="B963" s="4"/>
      <c r="C963" s="5" t="s">
        <v>265</v>
      </c>
      <c r="D963" s="6">
        <v>957</v>
      </c>
      <c r="E963" s="87" t="s">
        <v>1150</v>
      </c>
      <c r="F963" s="8" t="str">
        <f>VLOOKUP(E963,[1]需科室上报名单!$A:$B,2,0)</f>
        <v>7AO027</v>
      </c>
      <c r="G963" s="6" t="str">
        <f>VLOOKUP(F963,[3]需科室上报名单!$B:$I,8,0)</f>
        <v>规培研究生</v>
      </c>
      <c r="H963" s="8" t="s">
        <v>997</v>
      </c>
      <c r="I963" s="8" t="str">
        <f>VLOOKUP(F963,[3]需科室上报名单!$B:$F,5,0)</f>
        <v>2022年</v>
      </c>
      <c r="J963" s="29"/>
      <c r="K963" s="6" t="s">
        <v>106</v>
      </c>
      <c r="L963" s="6">
        <v>0</v>
      </c>
      <c r="M963" s="6">
        <v>0</v>
      </c>
      <c r="N963" s="36">
        <v>0</v>
      </c>
      <c r="O963" s="6">
        <v>160</v>
      </c>
      <c r="P963" s="30">
        <v>0</v>
      </c>
      <c r="Q963" s="30">
        <v>4</v>
      </c>
      <c r="R963" s="30">
        <v>2</v>
      </c>
      <c r="S963" s="30">
        <v>0</v>
      </c>
      <c r="T963" s="30">
        <v>0</v>
      </c>
      <c r="U963" s="43">
        <v>120</v>
      </c>
      <c r="V963" s="44">
        <f>VLOOKUP(F963,[9]毕教同事分值收集!B:X,23,0)</f>
        <v>100</v>
      </c>
      <c r="W963" s="44">
        <v>0</v>
      </c>
      <c r="X963" s="44">
        <v>0</v>
      </c>
      <c r="Y963" s="44">
        <v>60</v>
      </c>
      <c r="Z963" s="44">
        <v>60</v>
      </c>
      <c r="AA963" s="53">
        <v>0</v>
      </c>
      <c r="AB963" s="54">
        <f>VLOOKUP(F963,[9]毕教同事分值收集!B:R,17,0)</f>
        <v>0</v>
      </c>
      <c r="AC963" s="54">
        <f>VLOOKUP(F963,[9]毕教同事分值收集!B:T,19,0)</f>
        <v>0</v>
      </c>
      <c r="AD963" s="54">
        <f>VLOOKUP(F963,[9]毕教同事分值收集!B:V,21,0)</f>
        <v>0</v>
      </c>
      <c r="AE963" s="54">
        <f>VLOOKUP(F963,[9]毕教同事分值收集!B:Q,16,0)</f>
        <v>0</v>
      </c>
      <c r="AF963" s="54">
        <f>VLOOKUP(F963,[9]毕教同事分值收集!B:P,15,0)</f>
        <v>0</v>
      </c>
      <c r="AG963" s="54">
        <f>VLOOKUP(F963,[6]毕教同事分值收集!$B:$M,12,0)</f>
        <v>-40</v>
      </c>
      <c r="AH963" s="54">
        <v>0</v>
      </c>
      <c r="AI963" s="54">
        <v>0</v>
      </c>
      <c r="AJ963" s="54">
        <v>0</v>
      </c>
      <c r="AK963" s="54">
        <v>0</v>
      </c>
      <c r="AL963" s="54">
        <v>0</v>
      </c>
      <c r="AM963" s="58">
        <f t="shared" si="93"/>
        <v>460</v>
      </c>
      <c r="AN963" s="54" t="str">
        <f>VLOOKUP(H963,'[2]最终 公布版'!$F:$AL,33,0)</f>
        <v>外科</v>
      </c>
      <c r="AO963" s="59">
        <f>SUMPRODUCT(($AN$4:$AN$1113=AN963)*($AM$4:$AM$1113&gt;AM963))+1</f>
        <v>142</v>
      </c>
      <c r="AP963" s="11">
        <f>COUNTIF(AN:AN,AN963)</f>
        <v>181</v>
      </c>
      <c r="AQ963" s="60">
        <f t="shared" si="89"/>
        <v>0.784530386740331</v>
      </c>
      <c r="AR963" s="11">
        <f t="shared" si="90"/>
        <v>0.75</v>
      </c>
      <c r="AS963" s="61">
        <v>1200</v>
      </c>
      <c r="AT963" s="62">
        <f>VLOOKUP(F963,[9]毕教同事分值收集!B:Y,24,0)</f>
        <v>21</v>
      </c>
      <c r="AU963" s="63">
        <f t="shared" si="91"/>
        <v>900</v>
      </c>
      <c r="AV963" s="63">
        <f t="shared" si="94"/>
        <v>900</v>
      </c>
      <c r="AW963" s="63">
        <v>0</v>
      </c>
      <c r="AX963" s="63">
        <f t="shared" si="92"/>
        <v>900</v>
      </c>
      <c r="AY963" s="65">
        <v>21</v>
      </c>
    </row>
    <row r="964" spans="1:51">
      <c r="A964" s="4"/>
      <c r="B964" s="4"/>
      <c r="C964" s="5" t="s">
        <v>1058</v>
      </c>
      <c r="D964" s="6">
        <v>951</v>
      </c>
      <c r="E964" s="122" t="s">
        <v>1151</v>
      </c>
      <c r="F964" s="8" t="str">
        <f>VLOOKUP(E964,[1]需科室上报名单!$A:$B,2,0)</f>
        <v>730L43</v>
      </c>
      <c r="G964" s="6" t="s">
        <v>104</v>
      </c>
      <c r="H964" s="8" t="str">
        <f>VLOOKUP(F964,[3]需科室上报名单!$B:$D,3,0)</f>
        <v>外科</v>
      </c>
      <c r="I964" s="8" t="str">
        <f>VLOOKUP(F964,[3]需科室上报名单!$B:$F,5,0)</f>
        <v>2022年</v>
      </c>
      <c r="J964" s="31"/>
      <c r="K964" s="6" t="s">
        <v>106</v>
      </c>
      <c r="L964" s="6">
        <v>0</v>
      </c>
      <c r="M964" s="6">
        <v>0</v>
      </c>
      <c r="N964" s="6">
        <v>0</v>
      </c>
      <c r="O964" s="6">
        <v>120</v>
      </c>
      <c r="P964" s="30">
        <v>0</v>
      </c>
      <c r="Q964" s="30">
        <v>5</v>
      </c>
      <c r="R964" s="30">
        <v>1</v>
      </c>
      <c r="S964" s="30">
        <v>0</v>
      </c>
      <c r="T964" s="30">
        <v>0</v>
      </c>
      <c r="U964" s="43">
        <v>120</v>
      </c>
      <c r="V964" s="44">
        <f>VLOOKUP(F964,[9]毕教同事分值收集!B:X,23,0)</f>
        <v>100</v>
      </c>
      <c r="W964" s="44">
        <v>10</v>
      </c>
      <c r="X964" s="44">
        <v>40</v>
      </c>
      <c r="Y964" s="44">
        <v>0</v>
      </c>
      <c r="Z964" s="44">
        <v>0</v>
      </c>
      <c r="AA964" s="53">
        <v>0</v>
      </c>
      <c r="AB964" s="54">
        <f>VLOOKUP(F964,[9]毕教同事分值收集!B:R,17,0)</f>
        <v>100</v>
      </c>
      <c r="AC964" s="54">
        <f>VLOOKUP(F964,[9]毕教同事分值收集!B:T,19,0)</f>
        <v>0</v>
      </c>
      <c r="AD964" s="54">
        <f>VLOOKUP(F964,[9]毕教同事分值收集!B:V,21,0)</f>
        <v>0</v>
      </c>
      <c r="AE964" s="54">
        <f>VLOOKUP(F964,[9]毕教同事分值收集!B:Q,16,0)</f>
        <v>20</v>
      </c>
      <c r="AF964" s="54">
        <f>VLOOKUP(F964,[9]毕教同事分值收集!B:P,15,0)</f>
        <v>0</v>
      </c>
      <c r="AG964" s="54">
        <f>VLOOKUP(F964,[6]毕教同事分值收集!$B:$M,12,0)</f>
        <v>-60</v>
      </c>
      <c r="AH964" s="54">
        <v>0</v>
      </c>
      <c r="AI964" s="54">
        <v>0</v>
      </c>
      <c r="AJ964" s="54">
        <v>0</v>
      </c>
      <c r="AK964" s="54">
        <v>0</v>
      </c>
      <c r="AL964" s="54">
        <v>0</v>
      </c>
      <c r="AM964" s="58">
        <f t="shared" si="93"/>
        <v>450</v>
      </c>
      <c r="AN964" s="54" t="str">
        <f>VLOOKUP(H964,'[2]最终 公布版'!$F:$AL,33,0)</f>
        <v>外科</v>
      </c>
      <c r="AO964" s="59">
        <f>SUMPRODUCT(($AN$4:$AN$1113=AN964)*($AM$4:$AM$1113&gt;AM964))+1</f>
        <v>147</v>
      </c>
      <c r="AP964" s="11">
        <f>COUNTIF(AN:AN,AN964)</f>
        <v>181</v>
      </c>
      <c r="AQ964" s="60">
        <f t="shared" si="89"/>
        <v>0.812154696132597</v>
      </c>
      <c r="AR964" s="11">
        <f t="shared" si="90"/>
        <v>0.75</v>
      </c>
      <c r="AS964" s="61">
        <v>1200</v>
      </c>
      <c r="AT964" s="62">
        <f>VLOOKUP(F964,[9]毕教同事分值收集!B:Y,24,0)</f>
        <v>21</v>
      </c>
      <c r="AU964" s="63">
        <f t="shared" si="91"/>
        <v>900</v>
      </c>
      <c r="AV964" s="63">
        <f t="shared" si="94"/>
        <v>900</v>
      </c>
      <c r="AW964" s="63">
        <v>0</v>
      </c>
      <c r="AX964" s="63">
        <f t="shared" si="92"/>
        <v>900</v>
      </c>
      <c r="AY964" s="65">
        <v>21</v>
      </c>
    </row>
    <row r="965" spans="1:51">
      <c r="A965" s="4"/>
      <c r="B965" s="4"/>
      <c r="C965" s="5" t="s">
        <v>1006</v>
      </c>
      <c r="D965" s="6">
        <v>969</v>
      </c>
      <c r="E965" s="86" t="s">
        <v>1152</v>
      </c>
      <c r="F965" s="8" t="str">
        <f>VLOOKUP(E965,[1]需科室上报名单!$A:$B,2,0)</f>
        <v>7AO062</v>
      </c>
      <c r="G965" s="6" t="str">
        <f>VLOOKUP(F965,[3]需科室上报名单!$B:$I,8,0)</f>
        <v>规培研究生</v>
      </c>
      <c r="H965" s="8" t="str">
        <f>VLOOKUP(F965,[3]需科室上报名单!$B:$D,3,0)</f>
        <v>外科</v>
      </c>
      <c r="I965" s="8" t="str">
        <f>VLOOKUP(F965,[3]需科室上报名单!$B:$F,5,0)</f>
        <v>2022年</v>
      </c>
      <c r="J965" s="148"/>
      <c r="K965" s="93" t="s">
        <v>106</v>
      </c>
      <c r="L965" s="147">
        <v>0</v>
      </c>
      <c r="M965" s="147">
        <v>0</v>
      </c>
      <c r="N965" s="36">
        <v>0</v>
      </c>
      <c r="O965" s="147">
        <v>120</v>
      </c>
      <c r="P965" s="95">
        <v>0</v>
      </c>
      <c r="Q965" s="95">
        <v>6</v>
      </c>
      <c r="R965" s="95">
        <v>2</v>
      </c>
      <c r="S965" s="95">
        <v>0</v>
      </c>
      <c r="T965" s="95">
        <v>0</v>
      </c>
      <c r="U965" s="97">
        <v>160</v>
      </c>
      <c r="V965" s="44">
        <f>VLOOKUP(F965,[9]毕教同事分值收集!B:X,23,0)</f>
        <v>100</v>
      </c>
      <c r="W965" s="98">
        <v>10</v>
      </c>
      <c r="X965" s="98">
        <v>20</v>
      </c>
      <c r="Y965" s="98">
        <v>30</v>
      </c>
      <c r="Z965" s="98">
        <v>30</v>
      </c>
      <c r="AA965" s="53">
        <v>0</v>
      </c>
      <c r="AB965" s="54">
        <f>VLOOKUP(F965,[9]毕教同事分值收集!B:R,17,0)</f>
        <v>0</v>
      </c>
      <c r="AC965" s="54">
        <f>VLOOKUP(F965,[9]毕教同事分值收集!B:T,19,0)</f>
        <v>0</v>
      </c>
      <c r="AD965" s="54">
        <f>VLOOKUP(F965,[9]毕教同事分值收集!B:V,21,0)</f>
        <v>0</v>
      </c>
      <c r="AE965" s="54">
        <f>VLOOKUP(F965,[9]毕教同事分值收集!B:Q,16,0)</f>
        <v>0</v>
      </c>
      <c r="AF965" s="54">
        <f>VLOOKUP(F965,[9]毕教同事分值收集!B:P,15,0)</f>
        <v>0</v>
      </c>
      <c r="AG965" s="54">
        <f>VLOOKUP(F965,[6]毕教同事分值收集!$B:$M,12,0)</f>
        <v>-20</v>
      </c>
      <c r="AH965" s="54">
        <v>0</v>
      </c>
      <c r="AI965" s="54">
        <v>0</v>
      </c>
      <c r="AJ965" s="54">
        <v>0</v>
      </c>
      <c r="AK965" s="54">
        <v>0</v>
      </c>
      <c r="AL965" s="54">
        <v>0</v>
      </c>
      <c r="AM965" s="58">
        <f t="shared" si="93"/>
        <v>450</v>
      </c>
      <c r="AN965" s="54" t="str">
        <f>VLOOKUP(H965,'[2]最终 公布版'!$F:$AL,33,0)</f>
        <v>外科</v>
      </c>
      <c r="AO965" s="59">
        <f>SUMPRODUCT(($AN$4:$AN$1113=AN965)*($AM$4:$AM$1113&gt;AM965))+1</f>
        <v>147</v>
      </c>
      <c r="AP965" s="11">
        <f>COUNTIF(AN:AN,AN965)</f>
        <v>181</v>
      </c>
      <c r="AQ965" s="60">
        <f t="shared" si="89"/>
        <v>0.812154696132597</v>
      </c>
      <c r="AR965" s="11">
        <f t="shared" si="90"/>
        <v>0.75</v>
      </c>
      <c r="AS965" s="61">
        <v>1200</v>
      </c>
      <c r="AT965" s="62">
        <f>VLOOKUP(F965,[9]毕教同事分值收集!B:Y,24,0)</f>
        <v>21</v>
      </c>
      <c r="AU965" s="63">
        <f t="shared" si="91"/>
        <v>900</v>
      </c>
      <c r="AV965" s="63">
        <f t="shared" si="94"/>
        <v>900</v>
      </c>
      <c r="AW965" s="63">
        <v>0</v>
      </c>
      <c r="AX965" s="63">
        <f t="shared" si="92"/>
        <v>900</v>
      </c>
      <c r="AY965" s="65">
        <v>21</v>
      </c>
    </row>
    <row r="966" spans="1:51">
      <c r="A966" s="4"/>
      <c r="B966" s="4"/>
      <c r="C966" s="5" t="s">
        <v>836</v>
      </c>
      <c r="D966" s="6">
        <v>972</v>
      </c>
      <c r="E966" s="19" t="s">
        <v>1153</v>
      </c>
      <c r="F966" s="8" t="str">
        <f>VLOOKUP(E966,[1]需科室上报名单!$A:$B,2,0)</f>
        <v>7AO295</v>
      </c>
      <c r="G966" s="6" t="str">
        <f>VLOOKUP(F966,[3]需科室上报名单!$B:$I,8,0)</f>
        <v>规培研究生</v>
      </c>
      <c r="H966" s="8" t="str">
        <f>VLOOKUP(F966,[3]需科室上报名单!$B:$D,3,0)</f>
        <v>外科</v>
      </c>
      <c r="I966" s="8" t="str">
        <f>VLOOKUP(F966,[3]需科室上报名单!$B:$F,5,0)</f>
        <v>2022年</v>
      </c>
      <c r="J966" s="31"/>
      <c r="K966" s="6" t="s">
        <v>106</v>
      </c>
      <c r="L966" s="6">
        <v>0</v>
      </c>
      <c r="M966" s="6">
        <v>0</v>
      </c>
      <c r="N966" s="6">
        <v>0</v>
      </c>
      <c r="O966" s="6">
        <v>160</v>
      </c>
      <c r="P966" s="6">
        <v>0</v>
      </c>
      <c r="Q966" s="6">
        <v>1</v>
      </c>
      <c r="R966" s="6">
        <v>4</v>
      </c>
      <c r="S966" s="6">
        <v>0</v>
      </c>
      <c r="T966" s="6">
        <v>0</v>
      </c>
      <c r="U966" s="43">
        <v>100</v>
      </c>
      <c r="V966" s="44">
        <f>VLOOKUP(F966,[9]毕教同事分值收集!B:X,23,0)</f>
        <v>100</v>
      </c>
      <c r="W966" s="44">
        <v>0</v>
      </c>
      <c r="X966" s="44">
        <v>0</v>
      </c>
      <c r="Y966" s="44">
        <v>60</v>
      </c>
      <c r="Z966" s="44">
        <v>30</v>
      </c>
      <c r="AA966" s="53">
        <v>0</v>
      </c>
      <c r="AB966" s="54">
        <f>VLOOKUP(F966,[9]毕教同事分值收集!B:R,17,0)</f>
        <v>0</v>
      </c>
      <c r="AC966" s="54">
        <f>VLOOKUP(F966,[9]毕教同事分值收集!B:T,19,0)</f>
        <v>0</v>
      </c>
      <c r="AD966" s="54">
        <f>VLOOKUP(F966,[9]毕教同事分值收集!B:V,21,0)</f>
        <v>0</v>
      </c>
      <c r="AE966" s="54">
        <f>VLOOKUP(F966,[9]毕教同事分值收集!B:Q,16,0)</f>
        <v>0</v>
      </c>
      <c r="AF966" s="54">
        <f>VLOOKUP(F966,[9]毕教同事分值收集!B:P,15,0)</f>
        <v>0</v>
      </c>
      <c r="AG966" s="54">
        <f>VLOOKUP(F966,[6]毕教同事分值收集!$B:$M,12,0)</f>
        <v>0</v>
      </c>
      <c r="AH966" s="54">
        <v>0</v>
      </c>
      <c r="AI966" s="54">
        <v>0</v>
      </c>
      <c r="AJ966" s="54">
        <v>0</v>
      </c>
      <c r="AK966" s="54">
        <v>0</v>
      </c>
      <c r="AL966" s="54">
        <v>0</v>
      </c>
      <c r="AM966" s="58">
        <f t="shared" si="93"/>
        <v>450</v>
      </c>
      <c r="AN966" s="54" t="str">
        <f>VLOOKUP(H966,'[2]最终 公布版'!$F:$AL,33,0)</f>
        <v>外科</v>
      </c>
      <c r="AO966" s="59">
        <f>SUMPRODUCT(($AN$4:$AN$1113=AN966)*($AM$4:$AM$1113&gt;AM966))+1</f>
        <v>147</v>
      </c>
      <c r="AP966" s="11">
        <f>COUNTIF(AN:AN,AN966)</f>
        <v>181</v>
      </c>
      <c r="AQ966" s="60">
        <f t="shared" ref="AQ966:AQ1029" si="95">AO966/AP966</f>
        <v>0.812154696132597</v>
      </c>
      <c r="AR966" s="11">
        <f t="shared" ref="AR966:AR1029" si="96">IF(AQ966&lt;=10%,1.5,(IF(AQ966&lt;=40%,1.25,IF(AQ966&lt;=60%,1,IF(AQ966&lt;90%,0.75,0.5)))))</f>
        <v>0.75</v>
      </c>
      <c r="AS966" s="61">
        <v>1200</v>
      </c>
      <c r="AT966" s="62">
        <f>VLOOKUP(F966,[9]毕教同事分值收集!B:Y,24,0)</f>
        <v>21</v>
      </c>
      <c r="AU966" s="63">
        <f t="shared" ref="AU966:AU1029" si="97">AS966*AR966*(AT966/AY966)</f>
        <v>900</v>
      </c>
      <c r="AV966" s="63">
        <f t="shared" si="94"/>
        <v>900</v>
      </c>
      <c r="AW966" s="63">
        <v>0</v>
      </c>
      <c r="AX966" s="63">
        <f t="shared" ref="AX966:AX1029" si="98">AV966+AW966</f>
        <v>900</v>
      </c>
      <c r="AY966" s="65">
        <v>21</v>
      </c>
    </row>
    <row r="967" spans="1:51">
      <c r="A967" s="4"/>
      <c r="B967" s="4"/>
      <c r="C967" s="5" t="s">
        <v>277</v>
      </c>
      <c r="D967" s="6">
        <v>954</v>
      </c>
      <c r="E967" s="6" t="s">
        <v>1154</v>
      </c>
      <c r="F967" s="8" t="str">
        <f>VLOOKUP(E967,[1]需科室上报名单!$A:$B,2,0)</f>
        <v>7AO021</v>
      </c>
      <c r="G967" s="6" t="str">
        <f>VLOOKUP(F967,[3]需科室上报名单!$B:$I,8,0)</f>
        <v>规培研究生</v>
      </c>
      <c r="H967" s="8" t="str">
        <f>VLOOKUP(F967,[3]需科室上报名单!$B:$D,3,0)</f>
        <v>外科</v>
      </c>
      <c r="I967" s="8" t="str">
        <f>VLOOKUP(F967,[3]需科室上报名单!$B:$F,5,0)</f>
        <v>2022年</v>
      </c>
      <c r="J967" s="31"/>
      <c r="K967" s="6" t="s">
        <v>106</v>
      </c>
      <c r="L967" s="6">
        <v>0</v>
      </c>
      <c r="M967" s="6">
        <v>0</v>
      </c>
      <c r="N967" s="6">
        <v>0</v>
      </c>
      <c r="O967" s="6">
        <v>160</v>
      </c>
      <c r="P967" s="30">
        <v>0</v>
      </c>
      <c r="Q967" s="30">
        <v>3</v>
      </c>
      <c r="R967" s="30">
        <v>2</v>
      </c>
      <c r="S967" s="30">
        <v>0</v>
      </c>
      <c r="T967" s="30">
        <v>0</v>
      </c>
      <c r="U967" s="43">
        <v>100</v>
      </c>
      <c r="V967" s="44">
        <f>VLOOKUP(F967,[9]毕教同事分值收集!B:X,23,0)</f>
        <v>100</v>
      </c>
      <c r="W967" s="44">
        <v>10</v>
      </c>
      <c r="X967" s="44">
        <v>40</v>
      </c>
      <c r="Y967" s="44">
        <v>60</v>
      </c>
      <c r="Z967" s="44">
        <v>30</v>
      </c>
      <c r="AA967" s="53">
        <v>0</v>
      </c>
      <c r="AB967" s="54">
        <f>VLOOKUP(F967,[9]毕教同事分值收集!B:R,17,0)</f>
        <v>0</v>
      </c>
      <c r="AC967" s="54">
        <f>VLOOKUP(F967,[9]毕教同事分值收集!B:T,19,0)</f>
        <v>0</v>
      </c>
      <c r="AD967" s="54">
        <f>VLOOKUP(F967,[9]毕教同事分值收集!B:V,21,0)</f>
        <v>0</v>
      </c>
      <c r="AE967" s="54">
        <f>VLOOKUP(F967,[9]毕教同事分值收集!B:Q,16,0)</f>
        <v>0</v>
      </c>
      <c r="AF967" s="54">
        <f>VLOOKUP(F967,[9]毕教同事分值收集!B:P,15,0)</f>
        <v>0</v>
      </c>
      <c r="AG967" s="54">
        <f>VLOOKUP(F967,[6]毕教同事分值收集!$B:$M,12,0)</f>
        <v>-60</v>
      </c>
      <c r="AH967" s="54">
        <v>0</v>
      </c>
      <c r="AI967" s="54">
        <v>0</v>
      </c>
      <c r="AJ967" s="54">
        <v>0</v>
      </c>
      <c r="AK967" s="54">
        <v>0</v>
      </c>
      <c r="AL967" s="54">
        <v>0</v>
      </c>
      <c r="AM967" s="58">
        <f t="shared" si="93"/>
        <v>440</v>
      </c>
      <c r="AN967" s="54" t="str">
        <f>VLOOKUP(H967,'[2]最终 公布版'!$F:$AL,33,0)</f>
        <v>外科</v>
      </c>
      <c r="AO967" s="59">
        <f>SUMPRODUCT(($AN$4:$AN$1113=AN967)*($AM$4:$AM$1113&gt;AM967))+1</f>
        <v>150</v>
      </c>
      <c r="AP967" s="11">
        <f>COUNTIF(AN:AN,AN967)</f>
        <v>181</v>
      </c>
      <c r="AQ967" s="60">
        <f t="shared" si="95"/>
        <v>0.828729281767956</v>
      </c>
      <c r="AR967" s="11">
        <f t="shared" si="96"/>
        <v>0.75</v>
      </c>
      <c r="AS967" s="61">
        <v>1200</v>
      </c>
      <c r="AT967" s="62">
        <f>VLOOKUP(F967,[9]毕教同事分值收集!B:Y,24,0)</f>
        <v>21</v>
      </c>
      <c r="AU967" s="63">
        <f t="shared" si="97"/>
        <v>900</v>
      </c>
      <c r="AV967" s="63">
        <f t="shared" si="94"/>
        <v>900</v>
      </c>
      <c r="AW967" s="63">
        <v>0</v>
      </c>
      <c r="AX967" s="63">
        <f t="shared" si="98"/>
        <v>900</v>
      </c>
      <c r="AY967" s="65">
        <v>21</v>
      </c>
    </row>
    <row r="968" spans="1:51">
      <c r="A968" s="4"/>
      <c r="B968" s="4"/>
      <c r="C968" s="5" t="s">
        <v>277</v>
      </c>
      <c r="D968" s="6">
        <v>955</v>
      </c>
      <c r="E968" s="6" t="s">
        <v>1155</v>
      </c>
      <c r="F968" s="8" t="str">
        <f>VLOOKUP(E968,[1]需科室上报名单!$A:$B,2,0)</f>
        <v>7AO296</v>
      </c>
      <c r="G968" s="6" t="str">
        <f>VLOOKUP(F968,[3]需科室上报名单!$B:$I,8,0)</f>
        <v>规培研究生</v>
      </c>
      <c r="H968" s="8" t="s">
        <v>997</v>
      </c>
      <c r="I968" s="8" t="str">
        <f>VLOOKUP(F968,[3]需科室上报名单!$B:$F,5,0)</f>
        <v>2022年</v>
      </c>
      <c r="J968" s="31"/>
      <c r="K968" s="6" t="s">
        <v>106</v>
      </c>
      <c r="L968" s="6">
        <v>0</v>
      </c>
      <c r="M968" s="6">
        <v>0</v>
      </c>
      <c r="N968" s="6">
        <v>0</v>
      </c>
      <c r="O968" s="6">
        <v>160</v>
      </c>
      <c r="P968" s="30">
        <v>0</v>
      </c>
      <c r="Q968" s="30">
        <v>2</v>
      </c>
      <c r="R968" s="30">
        <v>4</v>
      </c>
      <c r="S968" s="30">
        <v>0</v>
      </c>
      <c r="T968" s="30">
        <v>0</v>
      </c>
      <c r="U968" s="43">
        <v>120</v>
      </c>
      <c r="V968" s="44">
        <f>VLOOKUP(F968,[9]毕教同事分值收集!B:X,23,0)</f>
        <v>100</v>
      </c>
      <c r="W968" s="44">
        <v>0</v>
      </c>
      <c r="X968" s="44">
        <v>40</v>
      </c>
      <c r="Y968" s="44">
        <v>60</v>
      </c>
      <c r="Z968" s="44">
        <v>0</v>
      </c>
      <c r="AA968" s="53">
        <v>20</v>
      </c>
      <c r="AB968" s="54">
        <f>VLOOKUP(F968,[9]毕教同事分值收集!B:R,17,0)</f>
        <v>0</v>
      </c>
      <c r="AC968" s="54">
        <f>VLOOKUP(F968,[9]毕教同事分值收集!B:T,19,0)</f>
        <v>0</v>
      </c>
      <c r="AD968" s="54">
        <f>VLOOKUP(F968,[9]毕教同事分值收集!B:V,21,0)</f>
        <v>0</v>
      </c>
      <c r="AE968" s="54">
        <f>VLOOKUP(F968,[9]毕教同事分值收集!B:Q,16,0)</f>
        <v>0</v>
      </c>
      <c r="AF968" s="54">
        <f>VLOOKUP(F968,[9]毕教同事分值收集!B:P,15,0)</f>
        <v>0</v>
      </c>
      <c r="AG968" s="54">
        <f>VLOOKUP(F968,[6]毕教同事分值收集!$B:$M,12,0)</f>
        <v>-60</v>
      </c>
      <c r="AH968" s="54">
        <v>0</v>
      </c>
      <c r="AI968" s="54">
        <v>0</v>
      </c>
      <c r="AJ968" s="54">
        <v>0</v>
      </c>
      <c r="AK968" s="54">
        <v>0</v>
      </c>
      <c r="AL968" s="54">
        <v>0</v>
      </c>
      <c r="AM968" s="58">
        <f t="shared" si="93"/>
        <v>440</v>
      </c>
      <c r="AN968" s="54" t="str">
        <f>VLOOKUP(H968,'[2]最终 公布版'!$F:$AL,33,0)</f>
        <v>外科</v>
      </c>
      <c r="AO968" s="59">
        <f>SUMPRODUCT(($AN$4:$AN$1113=AN968)*($AM$4:$AM$1113&gt;AM968))+1</f>
        <v>150</v>
      </c>
      <c r="AP968" s="11">
        <f>COUNTIF(AN:AN,AN968)</f>
        <v>181</v>
      </c>
      <c r="AQ968" s="60">
        <f t="shared" si="95"/>
        <v>0.828729281767956</v>
      </c>
      <c r="AR968" s="11">
        <f t="shared" si="96"/>
        <v>0.75</v>
      </c>
      <c r="AS968" s="61">
        <v>1200</v>
      </c>
      <c r="AT968" s="62">
        <f>VLOOKUP(F968,[9]毕教同事分值收集!B:Y,24,0)</f>
        <v>21</v>
      </c>
      <c r="AU968" s="63">
        <f t="shared" si="97"/>
        <v>900</v>
      </c>
      <c r="AV968" s="63">
        <f t="shared" si="94"/>
        <v>900</v>
      </c>
      <c r="AW968" s="63">
        <v>0</v>
      </c>
      <c r="AX968" s="63">
        <f t="shared" si="98"/>
        <v>900</v>
      </c>
      <c r="AY968" s="65">
        <v>21</v>
      </c>
    </row>
    <row r="969" spans="1:51">
      <c r="A969" s="4"/>
      <c r="B969" s="4"/>
      <c r="C969" s="5" t="s">
        <v>261</v>
      </c>
      <c r="D969" s="6">
        <v>956</v>
      </c>
      <c r="E969" s="86" t="s">
        <v>1156</v>
      </c>
      <c r="F969" s="8" t="str">
        <f>VLOOKUP(E969,[1]需科室上报名单!$A:$B,2,0)</f>
        <v>7AO056</v>
      </c>
      <c r="G969" s="6" t="str">
        <f>VLOOKUP(F969,[3]需科室上报名单!$B:$I,8,0)</f>
        <v>规培研究生</v>
      </c>
      <c r="H969" s="8" t="str">
        <f>VLOOKUP(F969,[3]需科室上报名单!$B:$D,3,0)</f>
        <v>外科</v>
      </c>
      <c r="I969" s="8" t="str">
        <f>VLOOKUP(F969,[3]需科室上报名单!$B:$F,5,0)</f>
        <v>2022年</v>
      </c>
      <c r="J969" s="31"/>
      <c r="K969" s="93" t="s">
        <v>106</v>
      </c>
      <c r="L969" s="86">
        <v>0</v>
      </c>
      <c r="M969" s="86">
        <v>0</v>
      </c>
      <c r="N969" s="86">
        <v>0</v>
      </c>
      <c r="O969" s="86">
        <v>160</v>
      </c>
      <c r="P969" s="94">
        <v>0</v>
      </c>
      <c r="Q969" s="94">
        <v>4</v>
      </c>
      <c r="R969" s="94">
        <v>0</v>
      </c>
      <c r="S969" s="94">
        <v>0</v>
      </c>
      <c r="T969" s="94">
        <v>0</v>
      </c>
      <c r="U969" s="97">
        <v>80</v>
      </c>
      <c r="V969" s="44">
        <f>VLOOKUP(F969,[9]毕教同事分值收集!B:X,23,0)</f>
        <v>100</v>
      </c>
      <c r="W969" s="98">
        <v>10</v>
      </c>
      <c r="X969" s="98">
        <v>60</v>
      </c>
      <c r="Y969" s="98">
        <v>30</v>
      </c>
      <c r="Z969" s="98">
        <v>60</v>
      </c>
      <c r="AA969" s="102">
        <v>0</v>
      </c>
      <c r="AB969" s="54">
        <f>VLOOKUP(F969,[9]毕教同事分值收集!B:R,17,0)</f>
        <v>0</v>
      </c>
      <c r="AC969" s="54">
        <f>VLOOKUP(F969,[9]毕教同事分值收集!B:T,19,0)</f>
        <v>0</v>
      </c>
      <c r="AD969" s="54">
        <f>VLOOKUP(F969,[9]毕教同事分值收集!B:V,21,0)</f>
        <v>0</v>
      </c>
      <c r="AE969" s="54">
        <f>VLOOKUP(F969,[9]毕教同事分值收集!B:Q,16,0)</f>
        <v>0</v>
      </c>
      <c r="AF969" s="54">
        <f>VLOOKUP(F969,[9]毕教同事分值收集!B:P,15,0)</f>
        <v>0</v>
      </c>
      <c r="AG969" s="54">
        <f>VLOOKUP(F969,[6]毕教同事分值收集!$B:$M,12,0)</f>
        <v>-60</v>
      </c>
      <c r="AH969" s="54">
        <v>0</v>
      </c>
      <c r="AI969" s="54">
        <v>0</v>
      </c>
      <c r="AJ969" s="54">
        <v>0</v>
      </c>
      <c r="AK969" s="54">
        <v>0</v>
      </c>
      <c r="AL969" s="54">
        <v>0</v>
      </c>
      <c r="AM969" s="58">
        <f t="shared" si="93"/>
        <v>440</v>
      </c>
      <c r="AN969" s="54" t="str">
        <f>VLOOKUP(H969,'[2]最终 公布版'!$F:$AL,33,0)</f>
        <v>外科</v>
      </c>
      <c r="AO969" s="59">
        <f>SUMPRODUCT(($AN$4:$AN$1113=AN969)*($AM$4:$AM$1113&gt;AM969))+1</f>
        <v>150</v>
      </c>
      <c r="AP969" s="11">
        <f>COUNTIF(AN:AN,AN969)</f>
        <v>181</v>
      </c>
      <c r="AQ969" s="60">
        <f t="shared" si="95"/>
        <v>0.828729281767956</v>
      </c>
      <c r="AR969" s="11">
        <f t="shared" si="96"/>
        <v>0.75</v>
      </c>
      <c r="AS969" s="61">
        <v>1200</v>
      </c>
      <c r="AT969" s="62">
        <f>VLOOKUP(F969,[9]毕教同事分值收集!B:Y,24,0)</f>
        <v>21</v>
      </c>
      <c r="AU969" s="63">
        <f t="shared" si="97"/>
        <v>900</v>
      </c>
      <c r="AV969" s="63">
        <f t="shared" si="94"/>
        <v>900</v>
      </c>
      <c r="AW969" s="63">
        <v>0</v>
      </c>
      <c r="AX969" s="63">
        <f t="shared" si="98"/>
        <v>900</v>
      </c>
      <c r="AY969" s="65">
        <v>21</v>
      </c>
    </row>
    <row r="970" spans="1:51">
      <c r="A970" s="4"/>
      <c r="B970" s="4"/>
      <c r="C970" s="5" t="s">
        <v>192</v>
      </c>
      <c r="D970" s="6">
        <v>958</v>
      </c>
      <c r="E970" s="105" t="s">
        <v>1157</v>
      </c>
      <c r="F970" s="8" t="str">
        <f>VLOOKUP(E970,[1]需科室上报名单!$A:$B,2,0)</f>
        <v>7AO323</v>
      </c>
      <c r="G970" s="6" t="str">
        <f>VLOOKUP(F970,[3]需科室上报名单!$B:$I,8,0)</f>
        <v>规培研究生</v>
      </c>
      <c r="H970" s="8" t="str">
        <f>VLOOKUP(F970,[3]需科室上报名单!$B:$D,3,0)</f>
        <v>外科</v>
      </c>
      <c r="I970" s="8" t="str">
        <f>VLOOKUP(F970,[3]需科室上报名单!$B:$F,5,0)</f>
        <v>2022年</v>
      </c>
      <c r="J970" s="70"/>
      <c r="K970" s="71" t="s">
        <v>106</v>
      </c>
      <c r="L970" s="36">
        <v>0</v>
      </c>
      <c r="M970" s="36">
        <v>0</v>
      </c>
      <c r="N970" s="36">
        <v>0</v>
      </c>
      <c r="O970" s="36">
        <v>160</v>
      </c>
      <c r="P970" s="36">
        <v>0</v>
      </c>
      <c r="Q970" s="36">
        <v>1</v>
      </c>
      <c r="R970" s="36">
        <v>0</v>
      </c>
      <c r="S970" s="36">
        <v>1</v>
      </c>
      <c r="T970" s="36">
        <v>1</v>
      </c>
      <c r="U970" s="75">
        <v>70</v>
      </c>
      <c r="V970" s="44">
        <f>VLOOKUP(F970,[9]毕教同事分值收集!B:X,23,0)</f>
        <v>100</v>
      </c>
      <c r="W970" s="76">
        <v>10</v>
      </c>
      <c r="X970" s="76">
        <v>40</v>
      </c>
      <c r="Y970" s="76">
        <v>60</v>
      </c>
      <c r="Z970" s="76">
        <v>60</v>
      </c>
      <c r="AA970" s="82">
        <v>0</v>
      </c>
      <c r="AB970" s="54">
        <f>VLOOKUP(F970,[9]毕教同事分值收集!B:R,17,0)</f>
        <v>0</v>
      </c>
      <c r="AC970" s="54">
        <f>VLOOKUP(F970,[9]毕教同事分值收集!B:T,19,0)</f>
        <v>0</v>
      </c>
      <c r="AD970" s="54">
        <f>VLOOKUP(F970,[9]毕教同事分值收集!B:V,21,0)</f>
        <v>0</v>
      </c>
      <c r="AE970" s="54">
        <f>VLOOKUP(F970,[9]毕教同事分值收集!B:Q,16,0)</f>
        <v>0</v>
      </c>
      <c r="AF970" s="54">
        <f>VLOOKUP(F970,[9]毕教同事分值收集!B:P,15,0)</f>
        <v>0</v>
      </c>
      <c r="AG970" s="54">
        <f>VLOOKUP(F970,[6]毕教同事分值收集!$B:$M,12,0)</f>
        <v>-60</v>
      </c>
      <c r="AH970" s="54">
        <v>0</v>
      </c>
      <c r="AI970" s="54">
        <v>0</v>
      </c>
      <c r="AJ970" s="54">
        <v>0</v>
      </c>
      <c r="AK970" s="54">
        <v>0</v>
      </c>
      <c r="AL970" s="54">
        <v>0</v>
      </c>
      <c r="AM970" s="58">
        <f t="shared" si="93"/>
        <v>440</v>
      </c>
      <c r="AN970" s="54" t="str">
        <f>VLOOKUP(H970,'[2]最终 公布版'!$F:$AL,33,0)</f>
        <v>外科</v>
      </c>
      <c r="AO970" s="59">
        <f>SUMPRODUCT(($AN$4:$AN$1113=AN970)*($AM$4:$AM$1113&gt;AM970))+1</f>
        <v>150</v>
      </c>
      <c r="AP970" s="11">
        <f>COUNTIF(AN:AN,AN970)</f>
        <v>181</v>
      </c>
      <c r="AQ970" s="60">
        <f t="shared" si="95"/>
        <v>0.828729281767956</v>
      </c>
      <c r="AR970" s="11">
        <f t="shared" si="96"/>
        <v>0.75</v>
      </c>
      <c r="AS970" s="61">
        <v>1200</v>
      </c>
      <c r="AT970" s="62">
        <f>VLOOKUP(F970,[9]毕教同事分值收集!B:Y,24,0)</f>
        <v>21</v>
      </c>
      <c r="AU970" s="63">
        <f t="shared" si="97"/>
        <v>900</v>
      </c>
      <c r="AV970" s="63">
        <f t="shared" si="94"/>
        <v>900</v>
      </c>
      <c r="AW970" s="63">
        <v>0</v>
      </c>
      <c r="AX970" s="63">
        <f t="shared" si="98"/>
        <v>900</v>
      </c>
      <c r="AY970" s="65">
        <v>21</v>
      </c>
    </row>
    <row r="971" spans="1:51">
      <c r="A971" s="4"/>
      <c r="B971" s="4"/>
      <c r="C971" s="5" t="s">
        <v>967</v>
      </c>
      <c r="D971" s="6">
        <v>959</v>
      </c>
      <c r="E971" s="15" t="s">
        <v>1158</v>
      </c>
      <c r="F971" s="8" t="str">
        <f>VLOOKUP(E971,[1]需科室上报名单!$A:$B,2,0)</f>
        <v>7AO047</v>
      </c>
      <c r="G971" s="6" t="str">
        <f>VLOOKUP(F971,[3]需科室上报名单!$B:$I,8,0)</f>
        <v>规培研究生</v>
      </c>
      <c r="H971" s="8" t="s">
        <v>997</v>
      </c>
      <c r="I971" s="8" t="str">
        <f>VLOOKUP(F971,[3]需科室上报名单!$B:$F,5,0)</f>
        <v>2022年</v>
      </c>
      <c r="J971" s="29"/>
      <c r="K971" s="6" t="s">
        <v>106</v>
      </c>
      <c r="L971" s="6">
        <v>0</v>
      </c>
      <c r="M971" s="6">
        <v>0</v>
      </c>
      <c r="N971" s="6">
        <v>0</v>
      </c>
      <c r="O971" s="6">
        <v>160</v>
      </c>
      <c r="P971" s="30">
        <v>0</v>
      </c>
      <c r="Q971" s="30">
        <v>5</v>
      </c>
      <c r="R971" s="30">
        <v>1</v>
      </c>
      <c r="S971" s="30">
        <v>0</v>
      </c>
      <c r="T971" s="30">
        <v>0</v>
      </c>
      <c r="U971" s="43">
        <v>120</v>
      </c>
      <c r="V971" s="44">
        <f>VLOOKUP(F971,[9]毕教同事分值收集!B:X,23,0)</f>
        <v>100</v>
      </c>
      <c r="W971" s="44">
        <v>10</v>
      </c>
      <c r="X971" s="44">
        <v>20</v>
      </c>
      <c r="Y971" s="44">
        <v>30</v>
      </c>
      <c r="Z971" s="44">
        <v>60</v>
      </c>
      <c r="AA971" s="53">
        <v>0</v>
      </c>
      <c r="AB971" s="54">
        <f>VLOOKUP(F971,[9]毕教同事分值收集!B:R,17,0)</f>
        <v>0</v>
      </c>
      <c r="AC971" s="54">
        <f>VLOOKUP(F971,[9]毕教同事分值收集!B:T,19,0)</f>
        <v>0</v>
      </c>
      <c r="AD971" s="54">
        <f>VLOOKUP(F971,[9]毕教同事分值收集!B:V,21,0)</f>
        <v>0</v>
      </c>
      <c r="AE971" s="54">
        <f>VLOOKUP(F971,[9]毕教同事分值收集!B:Q,16,0)</f>
        <v>0</v>
      </c>
      <c r="AF971" s="54">
        <f>VLOOKUP(F971,[9]毕教同事分值收集!B:P,15,0)</f>
        <v>0</v>
      </c>
      <c r="AG971" s="54">
        <f>VLOOKUP(F971,[6]毕教同事分值收集!$B:$M,12,0)</f>
        <v>-60</v>
      </c>
      <c r="AH971" s="54">
        <v>0</v>
      </c>
      <c r="AI971" s="54">
        <v>0</v>
      </c>
      <c r="AJ971" s="54">
        <v>0</v>
      </c>
      <c r="AK971" s="54">
        <v>0</v>
      </c>
      <c r="AL971" s="54">
        <v>0</v>
      </c>
      <c r="AM971" s="58">
        <f t="shared" si="93"/>
        <v>440</v>
      </c>
      <c r="AN971" s="54" t="str">
        <f>VLOOKUP(H971,'[2]最终 公布版'!$F:$AL,33,0)</f>
        <v>外科</v>
      </c>
      <c r="AO971" s="59">
        <f>SUMPRODUCT(($AN$4:$AN$1113=AN971)*($AM$4:$AM$1113&gt;AM971))+1</f>
        <v>150</v>
      </c>
      <c r="AP971" s="11">
        <f>COUNTIF(AN:AN,AN971)</f>
        <v>181</v>
      </c>
      <c r="AQ971" s="60">
        <f t="shared" si="95"/>
        <v>0.828729281767956</v>
      </c>
      <c r="AR971" s="11">
        <f t="shared" si="96"/>
        <v>0.75</v>
      </c>
      <c r="AS971" s="61">
        <v>1200</v>
      </c>
      <c r="AT971" s="62">
        <f>VLOOKUP(F971,[9]毕教同事分值收集!B:Y,24,0)</f>
        <v>21</v>
      </c>
      <c r="AU971" s="63">
        <f t="shared" si="97"/>
        <v>900</v>
      </c>
      <c r="AV971" s="63">
        <f t="shared" si="94"/>
        <v>900</v>
      </c>
      <c r="AW971" s="63">
        <v>0</v>
      </c>
      <c r="AX971" s="63">
        <f t="shared" si="98"/>
        <v>900</v>
      </c>
      <c r="AY971" s="65">
        <v>21</v>
      </c>
    </row>
    <row r="972" spans="1:51">
      <c r="A972" s="4"/>
      <c r="B972" s="4"/>
      <c r="C972" s="5" t="s">
        <v>277</v>
      </c>
      <c r="D972" s="6">
        <v>962</v>
      </c>
      <c r="E972" s="6" t="s">
        <v>1159</v>
      </c>
      <c r="F972" s="8" t="str">
        <f>VLOOKUP(E972,[1]需科室上报名单!$A:$B,2,0)</f>
        <v>7AO301</v>
      </c>
      <c r="G972" s="6" t="str">
        <f>VLOOKUP(F972,[3]需科室上报名单!$B:$I,8,0)</f>
        <v>规培研究生</v>
      </c>
      <c r="H972" s="8" t="s">
        <v>997</v>
      </c>
      <c r="I972" s="8" t="str">
        <f>VLOOKUP(F972,[3]需科室上报名单!$B:$F,5,0)</f>
        <v>2022年</v>
      </c>
      <c r="J972" s="31"/>
      <c r="K972" s="6" t="s">
        <v>106</v>
      </c>
      <c r="L972" s="6">
        <v>0</v>
      </c>
      <c r="M972" s="6">
        <v>0</v>
      </c>
      <c r="N972" s="6">
        <v>0</v>
      </c>
      <c r="O972" s="6">
        <v>160</v>
      </c>
      <c r="P972" s="30">
        <v>0</v>
      </c>
      <c r="Q972" s="30">
        <v>3</v>
      </c>
      <c r="R972" s="30">
        <v>2</v>
      </c>
      <c r="S972" s="30">
        <v>0</v>
      </c>
      <c r="T972" s="30">
        <v>0</v>
      </c>
      <c r="U972" s="43">
        <v>100</v>
      </c>
      <c r="V972" s="44">
        <f>VLOOKUP(F972,[9]毕教同事分值收集!B:X,23,0)</f>
        <v>100</v>
      </c>
      <c r="W972" s="44">
        <v>10</v>
      </c>
      <c r="X972" s="44">
        <v>40</v>
      </c>
      <c r="Y972" s="44">
        <v>60</v>
      </c>
      <c r="Z972" s="44">
        <v>0</v>
      </c>
      <c r="AA972" s="53">
        <v>0</v>
      </c>
      <c r="AB972" s="54">
        <f>VLOOKUP(F972,[9]毕教同事分值收集!B:R,17,0)</f>
        <v>0</v>
      </c>
      <c r="AC972" s="54">
        <f>VLOOKUP(F972,[9]毕教同事分值收集!B:T,19,0)</f>
        <v>0</v>
      </c>
      <c r="AD972" s="54">
        <f>VLOOKUP(F972,[9]毕教同事分值收集!B:V,21,0)</f>
        <v>0</v>
      </c>
      <c r="AE972" s="54">
        <f>VLOOKUP(F972,[9]毕教同事分值收集!B:Q,16,0)</f>
        <v>20</v>
      </c>
      <c r="AF972" s="54">
        <f>VLOOKUP(F972,[9]毕教同事分值收集!B:P,15,0)</f>
        <v>0</v>
      </c>
      <c r="AG972" s="54">
        <f>VLOOKUP(F972,[6]毕教同事分值收集!$B:$M,12,0)</f>
        <v>-60</v>
      </c>
      <c r="AH972" s="54">
        <v>0</v>
      </c>
      <c r="AI972" s="54">
        <v>0</v>
      </c>
      <c r="AJ972" s="54">
        <v>0</v>
      </c>
      <c r="AK972" s="54">
        <v>0</v>
      </c>
      <c r="AL972" s="54">
        <v>0</v>
      </c>
      <c r="AM972" s="58">
        <f t="shared" si="93"/>
        <v>430</v>
      </c>
      <c r="AN972" s="54" t="str">
        <f>VLOOKUP(H972,'[2]最终 公布版'!$F:$AL,33,0)</f>
        <v>外科</v>
      </c>
      <c r="AO972" s="59">
        <f>SUMPRODUCT(($AN$4:$AN$1113=AN972)*($AM$4:$AM$1113&gt;AM972))+1</f>
        <v>155</v>
      </c>
      <c r="AP972" s="11">
        <f>COUNTIF(AN:AN,AN972)</f>
        <v>181</v>
      </c>
      <c r="AQ972" s="60">
        <f t="shared" si="95"/>
        <v>0.856353591160221</v>
      </c>
      <c r="AR972" s="11">
        <f t="shared" si="96"/>
        <v>0.75</v>
      </c>
      <c r="AS972" s="61">
        <v>1200</v>
      </c>
      <c r="AT972" s="62">
        <f>VLOOKUP(F972,[9]毕教同事分值收集!B:Y,24,0)</f>
        <v>21</v>
      </c>
      <c r="AU972" s="63">
        <f t="shared" si="97"/>
        <v>900</v>
      </c>
      <c r="AV972" s="63">
        <f t="shared" si="94"/>
        <v>900</v>
      </c>
      <c r="AW972" s="63">
        <v>0</v>
      </c>
      <c r="AX972" s="63">
        <f t="shared" si="98"/>
        <v>900</v>
      </c>
      <c r="AY972" s="65">
        <v>21</v>
      </c>
    </row>
    <row r="973" spans="1:51">
      <c r="A973" s="4"/>
      <c r="B973" s="4"/>
      <c r="C973" s="5" t="s">
        <v>261</v>
      </c>
      <c r="D973" s="6">
        <v>963</v>
      </c>
      <c r="E973" s="86" t="s">
        <v>1160</v>
      </c>
      <c r="F973" s="8" t="str">
        <f>VLOOKUP(E973,[1]需科室上报名单!$A:$B,2,0)</f>
        <v>7AO298</v>
      </c>
      <c r="G973" s="6" t="str">
        <f>VLOOKUP(F973,[3]需科室上报名单!$B:$I,8,0)</f>
        <v>规培研究生</v>
      </c>
      <c r="H973" s="8" t="s">
        <v>997</v>
      </c>
      <c r="I973" s="8" t="str">
        <f>VLOOKUP(F973,[3]需科室上报名单!$B:$F,5,0)</f>
        <v>2022年</v>
      </c>
      <c r="J973" s="31"/>
      <c r="K973" s="93" t="s">
        <v>106</v>
      </c>
      <c r="L973" s="86">
        <v>0</v>
      </c>
      <c r="M973" s="86">
        <v>0</v>
      </c>
      <c r="N973" s="86">
        <v>0</v>
      </c>
      <c r="O973" s="86">
        <v>160</v>
      </c>
      <c r="P973" s="94">
        <v>0</v>
      </c>
      <c r="Q973" s="94">
        <v>2</v>
      </c>
      <c r="R973" s="94">
        <v>0</v>
      </c>
      <c r="S973" s="94">
        <v>0</v>
      </c>
      <c r="T973" s="94">
        <v>0</v>
      </c>
      <c r="U973" s="97">
        <v>40</v>
      </c>
      <c r="V973" s="44">
        <f>VLOOKUP(F973,[9]毕教同事分值收集!B:X,23,0)</f>
        <v>100</v>
      </c>
      <c r="W973" s="98">
        <v>10</v>
      </c>
      <c r="X973" s="98">
        <v>40</v>
      </c>
      <c r="Y973" s="98">
        <v>30</v>
      </c>
      <c r="Z973" s="98">
        <v>30</v>
      </c>
      <c r="AA973" s="102">
        <v>80</v>
      </c>
      <c r="AB973" s="54">
        <f>VLOOKUP(F973,[9]毕教同事分值收集!B:R,17,0)</f>
        <v>0</v>
      </c>
      <c r="AC973" s="54">
        <f>VLOOKUP(F973,[9]毕教同事分值收集!B:T,19,0)</f>
        <v>0</v>
      </c>
      <c r="AD973" s="54">
        <f>VLOOKUP(F973,[9]毕教同事分值收集!B:V,21,0)</f>
        <v>0</v>
      </c>
      <c r="AE973" s="54">
        <f>VLOOKUP(F973,[9]毕教同事分值收集!B:Q,16,0)</f>
        <v>0</v>
      </c>
      <c r="AF973" s="54">
        <f>VLOOKUP(F973,[9]毕教同事分值收集!B:P,15,0)</f>
        <v>0</v>
      </c>
      <c r="AG973" s="54">
        <f>VLOOKUP(F973,[6]毕教同事分值收集!$B:$M,12,0)</f>
        <v>-60</v>
      </c>
      <c r="AH973" s="54">
        <v>0</v>
      </c>
      <c r="AI973" s="54">
        <v>0</v>
      </c>
      <c r="AJ973" s="54">
        <v>0</v>
      </c>
      <c r="AK973" s="54">
        <v>0</v>
      </c>
      <c r="AL973" s="54">
        <v>0</v>
      </c>
      <c r="AM973" s="58">
        <f t="shared" si="93"/>
        <v>430</v>
      </c>
      <c r="AN973" s="54" t="str">
        <f>VLOOKUP(H973,'[2]最终 公布版'!$F:$AL,33,0)</f>
        <v>外科</v>
      </c>
      <c r="AO973" s="59">
        <f>SUMPRODUCT(($AN$4:$AN$1113=AN973)*($AM$4:$AM$1113&gt;AM973))+1</f>
        <v>155</v>
      </c>
      <c r="AP973" s="11">
        <f>COUNTIF(AN:AN,AN973)</f>
        <v>181</v>
      </c>
      <c r="AQ973" s="60">
        <f t="shared" si="95"/>
        <v>0.856353591160221</v>
      </c>
      <c r="AR973" s="11">
        <f t="shared" si="96"/>
        <v>0.75</v>
      </c>
      <c r="AS973" s="61">
        <v>1200</v>
      </c>
      <c r="AT973" s="62">
        <f>VLOOKUP(F973,[9]毕教同事分值收集!B:Y,24,0)</f>
        <v>21</v>
      </c>
      <c r="AU973" s="63">
        <f t="shared" si="97"/>
        <v>900</v>
      </c>
      <c r="AV973" s="63">
        <f t="shared" si="94"/>
        <v>900</v>
      </c>
      <c r="AW973" s="63">
        <v>0</v>
      </c>
      <c r="AX973" s="63">
        <f t="shared" si="98"/>
        <v>900</v>
      </c>
      <c r="AY973" s="65">
        <v>21</v>
      </c>
    </row>
    <row r="974" spans="1:51">
      <c r="A974" s="4"/>
      <c r="B974" s="4"/>
      <c r="C974" s="5" t="s">
        <v>1124</v>
      </c>
      <c r="D974" s="6">
        <v>964</v>
      </c>
      <c r="E974" s="6" t="s">
        <v>1161</v>
      </c>
      <c r="F974" s="8" t="str">
        <f>VLOOKUP(E974,[1]需科室上报名单!$A:$B,2,0)</f>
        <v>7AO307</v>
      </c>
      <c r="G974" s="6" t="str">
        <f>VLOOKUP(F974,[3]需科室上报名单!$B:$I,8,0)</f>
        <v>规培研究生</v>
      </c>
      <c r="H974" s="8" t="s">
        <v>997</v>
      </c>
      <c r="I974" s="8" t="str">
        <f>VLOOKUP(F974,[3]需科室上报名单!$B:$F,5,0)</f>
        <v>2022年</v>
      </c>
      <c r="J974" s="29"/>
      <c r="K974" s="6" t="s">
        <v>106</v>
      </c>
      <c r="L974" s="6">
        <v>0</v>
      </c>
      <c r="M974" s="6">
        <v>0</v>
      </c>
      <c r="N974" s="6">
        <v>0</v>
      </c>
      <c r="O974" s="6">
        <v>160</v>
      </c>
      <c r="P974" s="30">
        <v>0</v>
      </c>
      <c r="Q974" s="30">
        <v>3</v>
      </c>
      <c r="R974" s="36">
        <v>0</v>
      </c>
      <c r="S974" s="30">
        <v>0</v>
      </c>
      <c r="T974" s="30">
        <v>0</v>
      </c>
      <c r="U974" s="43">
        <v>60</v>
      </c>
      <c r="V974" s="44">
        <f>VLOOKUP(F974,[9]毕教同事分值收集!B:X,23,0)</f>
        <v>100</v>
      </c>
      <c r="W974" s="44">
        <v>10</v>
      </c>
      <c r="X974" s="44">
        <v>40</v>
      </c>
      <c r="Y974" s="44">
        <v>60</v>
      </c>
      <c r="Z974" s="44">
        <v>60</v>
      </c>
      <c r="AA974" s="53">
        <v>0</v>
      </c>
      <c r="AB974" s="54">
        <f>VLOOKUP(F974,[9]毕教同事分值收集!B:R,17,0)</f>
        <v>0</v>
      </c>
      <c r="AC974" s="54">
        <f>VLOOKUP(F974,[9]毕教同事分值收集!B:T,19,0)</f>
        <v>0</v>
      </c>
      <c r="AD974" s="54">
        <f>VLOOKUP(F974,[9]毕教同事分值收集!B:V,21,0)</f>
        <v>0</v>
      </c>
      <c r="AE974" s="54">
        <f>VLOOKUP(F974,[9]毕教同事分值收集!B:Q,16,0)</f>
        <v>0</v>
      </c>
      <c r="AF974" s="54">
        <f>VLOOKUP(F974,[9]毕教同事分值收集!B:P,15,0)</f>
        <v>0</v>
      </c>
      <c r="AG974" s="54">
        <f>VLOOKUP(F974,[6]毕教同事分值收集!$B:$M,12,0)</f>
        <v>-60</v>
      </c>
      <c r="AH974" s="54">
        <v>0</v>
      </c>
      <c r="AI974" s="54">
        <v>0</v>
      </c>
      <c r="AJ974" s="54">
        <v>0</v>
      </c>
      <c r="AK974" s="54">
        <v>0</v>
      </c>
      <c r="AL974" s="54">
        <v>0</v>
      </c>
      <c r="AM974" s="58">
        <f t="shared" si="93"/>
        <v>430</v>
      </c>
      <c r="AN974" s="54" t="str">
        <f>VLOOKUP(H974,'[2]最终 公布版'!$F:$AL,33,0)</f>
        <v>外科</v>
      </c>
      <c r="AO974" s="59">
        <f>SUMPRODUCT(($AN$4:$AN$1113=AN974)*($AM$4:$AM$1113&gt;AM974))+1</f>
        <v>155</v>
      </c>
      <c r="AP974" s="11">
        <f>COUNTIF(AN:AN,AN974)</f>
        <v>181</v>
      </c>
      <c r="AQ974" s="60">
        <f t="shared" si="95"/>
        <v>0.856353591160221</v>
      </c>
      <c r="AR974" s="11">
        <f t="shared" si="96"/>
        <v>0.75</v>
      </c>
      <c r="AS974" s="61">
        <v>1200</v>
      </c>
      <c r="AT974" s="62">
        <f>VLOOKUP(F974,[9]毕教同事分值收集!B:Y,24,0)</f>
        <v>21</v>
      </c>
      <c r="AU974" s="63">
        <f t="shared" si="97"/>
        <v>900</v>
      </c>
      <c r="AV974" s="63">
        <f t="shared" si="94"/>
        <v>900</v>
      </c>
      <c r="AW974" s="63">
        <v>0</v>
      </c>
      <c r="AX974" s="63">
        <f t="shared" si="98"/>
        <v>900</v>
      </c>
      <c r="AY974" s="65">
        <v>21</v>
      </c>
    </row>
    <row r="975" spans="1:51">
      <c r="A975" s="4"/>
      <c r="B975" s="4"/>
      <c r="C975" s="5" t="s">
        <v>1006</v>
      </c>
      <c r="D975" s="6">
        <v>968</v>
      </c>
      <c r="E975" s="86" t="s">
        <v>1162</v>
      </c>
      <c r="F975" s="8" t="str">
        <f>VLOOKUP(E975,[1]需科室上报名单!$A:$B,2,0)</f>
        <v>7AO332</v>
      </c>
      <c r="G975" s="6" t="str">
        <f>VLOOKUP(F975,[3]需科室上报名单!$B:$I,8,0)</f>
        <v>规培研究生</v>
      </c>
      <c r="H975" s="8" t="str">
        <f>VLOOKUP(F975,[3]需科室上报名单!$B:$D,3,0)</f>
        <v>外科</v>
      </c>
      <c r="I975" s="8" t="str">
        <f>VLOOKUP(F975,[3]需科室上报名单!$B:$F,5,0)</f>
        <v>2022年</v>
      </c>
      <c r="J975" s="148"/>
      <c r="K975" s="93" t="s">
        <v>106</v>
      </c>
      <c r="L975" s="147">
        <v>0</v>
      </c>
      <c r="M975" s="147">
        <v>0</v>
      </c>
      <c r="N975" s="36">
        <v>0</v>
      </c>
      <c r="O975" s="147">
        <v>120</v>
      </c>
      <c r="P975" s="95">
        <v>0</v>
      </c>
      <c r="Q975" s="95">
        <v>6</v>
      </c>
      <c r="R975" s="95">
        <v>2</v>
      </c>
      <c r="S975" s="95">
        <v>0</v>
      </c>
      <c r="T975" s="95">
        <v>0</v>
      </c>
      <c r="U975" s="97">
        <v>160</v>
      </c>
      <c r="V975" s="44">
        <f>VLOOKUP(F975,[9]毕教同事分值收集!B:X,23,0)</f>
        <v>100</v>
      </c>
      <c r="W975" s="98">
        <v>10</v>
      </c>
      <c r="X975" s="98">
        <v>20</v>
      </c>
      <c r="Y975" s="98">
        <v>30</v>
      </c>
      <c r="Z975" s="98">
        <v>30</v>
      </c>
      <c r="AA975" s="53">
        <v>0</v>
      </c>
      <c r="AB975" s="54">
        <f>VLOOKUP(F975,[9]毕教同事分值收集!B:R,17,0)</f>
        <v>0</v>
      </c>
      <c r="AC975" s="54">
        <f>VLOOKUP(F975,[9]毕教同事分值收集!B:T,19,0)</f>
        <v>0</v>
      </c>
      <c r="AD975" s="54">
        <f>VLOOKUP(F975,[9]毕教同事分值收集!B:V,21,0)</f>
        <v>0</v>
      </c>
      <c r="AE975" s="54">
        <f>VLOOKUP(F975,[9]毕教同事分值收集!B:Q,16,0)</f>
        <v>0</v>
      </c>
      <c r="AF975" s="54">
        <f>VLOOKUP(F975,[9]毕教同事分值收集!B:P,15,0)</f>
        <v>0</v>
      </c>
      <c r="AG975" s="54">
        <f>VLOOKUP(F975,[6]毕教同事分值收集!$B:$M,12,0)</f>
        <v>-60</v>
      </c>
      <c r="AH975" s="54">
        <v>0</v>
      </c>
      <c r="AI975" s="54">
        <v>0</v>
      </c>
      <c r="AJ975" s="54">
        <v>0</v>
      </c>
      <c r="AK975" s="54">
        <v>0</v>
      </c>
      <c r="AL975" s="54">
        <v>0</v>
      </c>
      <c r="AM975" s="58">
        <f t="shared" si="93"/>
        <v>410</v>
      </c>
      <c r="AN975" s="54" t="str">
        <f>VLOOKUP(H975,'[2]最终 公布版'!$F:$AL,33,0)</f>
        <v>外科</v>
      </c>
      <c r="AO975" s="59">
        <f>SUMPRODUCT(($AN$4:$AN$1113=AN975)*($AM$4:$AM$1113&gt;AM975))+1</f>
        <v>158</v>
      </c>
      <c r="AP975" s="11">
        <f>COUNTIF(AN:AN,AN975)</f>
        <v>181</v>
      </c>
      <c r="AQ975" s="60">
        <f t="shared" si="95"/>
        <v>0.87292817679558</v>
      </c>
      <c r="AR975" s="11">
        <f t="shared" si="96"/>
        <v>0.75</v>
      </c>
      <c r="AS975" s="61">
        <v>1200</v>
      </c>
      <c r="AT975" s="62">
        <f>VLOOKUP(F975,[9]毕教同事分值收集!B:Y,24,0)</f>
        <v>21</v>
      </c>
      <c r="AU975" s="63">
        <f t="shared" si="97"/>
        <v>900</v>
      </c>
      <c r="AV975" s="63">
        <f t="shared" si="94"/>
        <v>900</v>
      </c>
      <c r="AW975" s="63">
        <v>0</v>
      </c>
      <c r="AX975" s="63">
        <f t="shared" si="98"/>
        <v>900</v>
      </c>
      <c r="AY975" s="65">
        <v>21</v>
      </c>
    </row>
    <row r="976" spans="1:51">
      <c r="A976" s="4"/>
      <c r="B976" s="4"/>
      <c r="C976" s="5" t="s">
        <v>197</v>
      </c>
      <c r="D976" s="6">
        <v>970</v>
      </c>
      <c r="E976" s="19" t="s">
        <v>1163</v>
      </c>
      <c r="F976" s="8" t="str">
        <f>VLOOKUP(E976,[1]需科室上报名单!$A:$B,2,0)</f>
        <v>7AM409</v>
      </c>
      <c r="G976" s="6" t="str">
        <f>VLOOKUP(F976,[3]需科室上报名单!$B:$I,8,0)</f>
        <v>规培研究生</v>
      </c>
      <c r="H976" s="8" t="s">
        <v>997</v>
      </c>
      <c r="I976" s="8" t="str">
        <f>VLOOKUP(F976,[3]需科室上报名单!$B:$F,5,0)</f>
        <v>2021年</v>
      </c>
      <c r="J976" s="29"/>
      <c r="K976" s="6" t="s">
        <v>106</v>
      </c>
      <c r="L976" s="6">
        <v>0</v>
      </c>
      <c r="M976" s="6">
        <v>0</v>
      </c>
      <c r="N976" s="36">
        <v>0</v>
      </c>
      <c r="O976" s="6">
        <v>160</v>
      </c>
      <c r="P976" s="30">
        <v>0</v>
      </c>
      <c r="Q976" s="30">
        <v>3</v>
      </c>
      <c r="R976" s="30">
        <v>1</v>
      </c>
      <c r="S976" s="30">
        <v>0</v>
      </c>
      <c r="T976" s="30">
        <v>0</v>
      </c>
      <c r="U976" s="43">
        <v>80</v>
      </c>
      <c r="V976" s="44">
        <f>VLOOKUP(F976,[9]毕教同事分值收集!B:X,23,0)</f>
        <v>100</v>
      </c>
      <c r="W976" s="44">
        <v>10</v>
      </c>
      <c r="X976" s="44">
        <v>60</v>
      </c>
      <c r="Y976" s="44">
        <v>30</v>
      </c>
      <c r="Z976" s="44">
        <v>30</v>
      </c>
      <c r="AA976" s="53">
        <v>0</v>
      </c>
      <c r="AB976" s="54">
        <f>VLOOKUP(F976,[9]毕教同事分值收集!B:R,17,0)</f>
        <v>0</v>
      </c>
      <c r="AC976" s="54">
        <f>VLOOKUP(F976,[9]毕教同事分值收集!B:T,19,0)</f>
        <v>0</v>
      </c>
      <c r="AD976" s="54">
        <f>VLOOKUP(F976,[9]毕教同事分值收集!B:V,21,0)</f>
        <v>0</v>
      </c>
      <c r="AE976" s="54">
        <f>VLOOKUP(F976,[9]毕教同事分值收集!B:Q,16,0)</f>
        <v>0</v>
      </c>
      <c r="AF976" s="54">
        <f>VLOOKUP(F976,[9]毕教同事分值收集!B:P,15,0)</f>
        <v>0</v>
      </c>
      <c r="AG976" s="54">
        <f>VLOOKUP(F976,[6]毕教同事分值收集!$B:$M,12,0)</f>
        <v>-60</v>
      </c>
      <c r="AH976" s="54">
        <v>0</v>
      </c>
      <c r="AI976" s="54">
        <v>0</v>
      </c>
      <c r="AJ976" s="54">
        <v>0</v>
      </c>
      <c r="AK976" s="54">
        <v>0</v>
      </c>
      <c r="AL976" s="54">
        <v>0</v>
      </c>
      <c r="AM976" s="58">
        <f t="shared" si="93"/>
        <v>410</v>
      </c>
      <c r="AN976" s="54" t="str">
        <f>VLOOKUP(H976,'[2]最终 公布版'!$F:$AL,33,0)</f>
        <v>外科</v>
      </c>
      <c r="AO976" s="59">
        <f>SUMPRODUCT(($AN$4:$AN$1113=AN976)*($AM$4:$AM$1113&gt;AM976))+1</f>
        <v>158</v>
      </c>
      <c r="AP976" s="11">
        <f>COUNTIF(AN:AN,AN976)</f>
        <v>181</v>
      </c>
      <c r="AQ976" s="60">
        <f t="shared" si="95"/>
        <v>0.87292817679558</v>
      </c>
      <c r="AR976" s="11">
        <f t="shared" si="96"/>
        <v>0.75</v>
      </c>
      <c r="AS976" s="61">
        <v>1200</v>
      </c>
      <c r="AT976" s="62">
        <f>VLOOKUP(F976,[9]毕教同事分值收集!B:Y,24,0)</f>
        <v>21</v>
      </c>
      <c r="AU976" s="63">
        <f t="shared" si="97"/>
        <v>900</v>
      </c>
      <c r="AV976" s="63">
        <f t="shared" si="94"/>
        <v>900</v>
      </c>
      <c r="AW976" s="63">
        <v>0</v>
      </c>
      <c r="AX976" s="63">
        <f t="shared" si="98"/>
        <v>900</v>
      </c>
      <c r="AY976" s="65">
        <v>21</v>
      </c>
    </row>
    <row r="977" spans="1:51">
      <c r="A977" s="4"/>
      <c r="B977" s="4"/>
      <c r="C977" s="5" t="s">
        <v>1056</v>
      </c>
      <c r="D977" s="6">
        <v>973</v>
      </c>
      <c r="E977" s="6" t="s">
        <v>1164</v>
      </c>
      <c r="F977" s="8">
        <f>VLOOKUP(E977,[1]需科室上报名单!$A:$B,2,0)</f>
        <v>121022</v>
      </c>
      <c r="G977" s="6" t="s">
        <v>104</v>
      </c>
      <c r="H977" s="6" t="s">
        <v>997</v>
      </c>
      <c r="I977" s="8" t="str">
        <f>VLOOKUP(F977,[3]需科室上报名单!$B:$F,5,0)</f>
        <v>2021年</v>
      </c>
      <c r="J977" s="29"/>
      <c r="K977" s="6" t="s">
        <v>106</v>
      </c>
      <c r="L977" s="6">
        <v>0</v>
      </c>
      <c r="M977" s="6">
        <v>0</v>
      </c>
      <c r="N977" s="6">
        <v>0</v>
      </c>
      <c r="O977" s="6">
        <v>160</v>
      </c>
      <c r="P977" s="30">
        <v>0</v>
      </c>
      <c r="Q977" s="30">
        <v>0</v>
      </c>
      <c r="R977" s="30">
        <v>0</v>
      </c>
      <c r="S977" s="30">
        <v>0</v>
      </c>
      <c r="T977" s="30">
        <v>0</v>
      </c>
      <c r="U977" s="43">
        <v>0</v>
      </c>
      <c r="V977" s="44">
        <f>VLOOKUP(F977,[9]毕教同事分值收集!B:X,23,0)</f>
        <v>100</v>
      </c>
      <c r="W977" s="44">
        <v>10</v>
      </c>
      <c r="X977" s="44">
        <v>40</v>
      </c>
      <c r="Y977" s="44">
        <v>60</v>
      </c>
      <c r="Z977" s="44">
        <v>60</v>
      </c>
      <c r="AA977" s="53">
        <v>20</v>
      </c>
      <c r="AB977" s="54">
        <f>VLOOKUP(F977,[9]毕教同事分值收集!B:R,17,0)</f>
        <v>0</v>
      </c>
      <c r="AC977" s="54">
        <f>VLOOKUP(F977,[9]毕教同事分值收集!B:T,19,0)</f>
        <v>0</v>
      </c>
      <c r="AD977" s="54">
        <f>VLOOKUP(F977,[9]毕教同事分值收集!B:V,21,0)</f>
        <v>0</v>
      </c>
      <c r="AE977" s="54">
        <f>VLOOKUP(F977,[9]毕教同事分值收集!B:Q,16,0)</f>
        <v>0</v>
      </c>
      <c r="AF977" s="54">
        <f>VLOOKUP(F977,[9]毕教同事分值收集!B:P,15,0)</f>
        <v>0</v>
      </c>
      <c r="AG977" s="54">
        <f>VLOOKUP(F977,[6]毕教同事分值收集!$B:$M,12,0)</f>
        <v>-40</v>
      </c>
      <c r="AH977" s="54">
        <v>0</v>
      </c>
      <c r="AI977" s="54">
        <v>0</v>
      </c>
      <c r="AJ977" s="54">
        <v>0</v>
      </c>
      <c r="AK977" s="54">
        <v>0</v>
      </c>
      <c r="AL977" s="54">
        <v>0</v>
      </c>
      <c r="AM977" s="58">
        <f t="shared" si="93"/>
        <v>410</v>
      </c>
      <c r="AN977" s="54" t="str">
        <f>VLOOKUP(H977,'[2]最终 公布版'!$F:$AL,33,0)</f>
        <v>外科</v>
      </c>
      <c r="AO977" s="59">
        <f>SUMPRODUCT(($AN$4:$AN$1113=AN977)*($AM$4:$AM$1113&gt;AM977))+1</f>
        <v>158</v>
      </c>
      <c r="AP977" s="11">
        <f>COUNTIF(AN:AN,AN977)</f>
        <v>181</v>
      </c>
      <c r="AQ977" s="60">
        <f t="shared" si="95"/>
        <v>0.87292817679558</v>
      </c>
      <c r="AR977" s="11">
        <f t="shared" si="96"/>
        <v>0.75</v>
      </c>
      <c r="AS977" s="61">
        <v>1200</v>
      </c>
      <c r="AT977" s="62">
        <f>VLOOKUP(F977,[9]毕教同事分值收集!B:Y,24,0)</f>
        <v>21</v>
      </c>
      <c r="AU977" s="63">
        <f t="shared" si="97"/>
        <v>900</v>
      </c>
      <c r="AV977" s="63">
        <f t="shared" si="94"/>
        <v>900</v>
      </c>
      <c r="AW977" s="63">
        <v>0</v>
      </c>
      <c r="AX977" s="63">
        <f t="shared" si="98"/>
        <v>900</v>
      </c>
      <c r="AY977" s="65">
        <v>21</v>
      </c>
    </row>
    <row r="978" spans="1:51">
      <c r="A978" s="4"/>
      <c r="B978" s="4"/>
      <c r="C978" s="5" t="s">
        <v>261</v>
      </c>
      <c r="D978" s="6">
        <v>971</v>
      </c>
      <c r="E978" s="86" t="s">
        <v>1165</v>
      </c>
      <c r="F978" s="8" t="str">
        <f>VLOOKUP(E978,[1]需科室上报名单!$A:$B,2,0)</f>
        <v>7AO040</v>
      </c>
      <c r="G978" s="6" t="str">
        <f>VLOOKUP(F978,[3]需科室上报名单!$B:$I,8,0)</f>
        <v>规培研究生</v>
      </c>
      <c r="H978" s="8" t="str">
        <f>VLOOKUP(F978,[3]需科室上报名单!$B:$D,3,0)</f>
        <v>外科</v>
      </c>
      <c r="I978" s="8" t="str">
        <f>VLOOKUP(F978,[3]需科室上报名单!$B:$F,5,0)</f>
        <v>2022年</v>
      </c>
      <c r="J978" s="31"/>
      <c r="K978" s="93" t="s">
        <v>106</v>
      </c>
      <c r="L978" s="86">
        <v>0</v>
      </c>
      <c r="M978" s="86">
        <v>0</v>
      </c>
      <c r="N978" s="86">
        <v>0</v>
      </c>
      <c r="O978" s="86">
        <v>160</v>
      </c>
      <c r="P978" s="94">
        <v>0</v>
      </c>
      <c r="Q978" s="94">
        <v>6</v>
      </c>
      <c r="R978" s="94">
        <v>0</v>
      </c>
      <c r="S978" s="94">
        <v>0</v>
      </c>
      <c r="T978" s="94">
        <v>0</v>
      </c>
      <c r="U978" s="97">
        <v>120</v>
      </c>
      <c r="V978" s="44">
        <f>VLOOKUP(F978,[9]毕教同事分值收集!B:X,23,0)</f>
        <v>100</v>
      </c>
      <c r="W978" s="98">
        <v>10</v>
      </c>
      <c r="X978" s="98">
        <v>40</v>
      </c>
      <c r="Y978" s="98">
        <v>30</v>
      </c>
      <c r="Z978" s="98">
        <v>0</v>
      </c>
      <c r="AA978" s="102">
        <v>0</v>
      </c>
      <c r="AB978" s="54">
        <f>VLOOKUP(F978,[9]毕教同事分值收集!B:R,17,0)</f>
        <v>0</v>
      </c>
      <c r="AC978" s="54">
        <f>VLOOKUP(F978,[9]毕教同事分值收集!B:T,19,0)</f>
        <v>0</v>
      </c>
      <c r="AD978" s="54">
        <f>VLOOKUP(F978,[9]毕教同事分值收集!B:V,21,0)</f>
        <v>0</v>
      </c>
      <c r="AE978" s="54">
        <f>VLOOKUP(F978,[9]毕教同事分值收集!B:Q,16,0)</f>
        <v>0</v>
      </c>
      <c r="AF978" s="54">
        <f>VLOOKUP(F978,[9]毕教同事分值收集!B:P,15,0)</f>
        <v>0</v>
      </c>
      <c r="AG978" s="54">
        <f>VLOOKUP(F978,[6]毕教同事分值收集!$B:$M,12,0)</f>
        <v>-60</v>
      </c>
      <c r="AH978" s="54">
        <v>0</v>
      </c>
      <c r="AI978" s="54">
        <v>0</v>
      </c>
      <c r="AJ978" s="54">
        <v>0</v>
      </c>
      <c r="AK978" s="54">
        <v>0</v>
      </c>
      <c r="AL978" s="54">
        <v>0</v>
      </c>
      <c r="AM978" s="58">
        <f t="shared" si="93"/>
        <v>400</v>
      </c>
      <c r="AN978" s="54" t="str">
        <f>VLOOKUP(H978,'[2]最终 公布版'!$F:$AL,33,0)</f>
        <v>外科</v>
      </c>
      <c r="AO978" s="59">
        <f>SUMPRODUCT(($AN$4:$AN$1113=AN978)*($AM$4:$AM$1113&gt;AM978))+1</f>
        <v>161</v>
      </c>
      <c r="AP978" s="11">
        <f>COUNTIF(AN:AN,AN978)</f>
        <v>181</v>
      </c>
      <c r="AQ978" s="60">
        <f t="shared" si="95"/>
        <v>0.889502762430939</v>
      </c>
      <c r="AR978" s="11">
        <f t="shared" si="96"/>
        <v>0.75</v>
      </c>
      <c r="AS978" s="61">
        <v>1200</v>
      </c>
      <c r="AT978" s="62">
        <f>VLOOKUP(F978,[9]毕教同事分值收集!B:Y,24,0)</f>
        <v>21</v>
      </c>
      <c r="AU978" s="63">
        <f t="shared" si="97"/>
        <v>900</v>
      </c>
      <c r="AV978" s="63">
        <f t="shared" si="94"/>
        <v>900</v>
      </c>
      <c r="AW978" s="63">
        <v>0</v>
      </c>
      <c r="AX978" s="63">
        <f t="shared" si="98"/>
        <v>900</v>
      </c>
      <c r="AY978" s="65">
        <v>21</v>
      </c>
    </row>
    <row r="979" spans="1:51">
      <c r="A979" s="4"/>
      <c r="B979" s="4"/>
      <c r="C979" s="5" t="s">
        <v>261</v>
      </c>
      <c r="D979" s="6">
        <v>974</v>
      </c>
      <c r="E979" s="86" t="s">
        <v>1166</v>
      </c>
      <c r="F979" s="8" t="str">
        <f>VLOOKUP(E979,[1]需科室上报名单!$A:$B,2,0)</f>
        <v>7AO306</v>
      </c>
      <c r="G979" s="6" t="str">
        <f>VLOOKUP(F979,[3]需科室上报名单!$B:$I,8,0)</f>
        <v>规培研究生</v>
      </c>
      <c r="H979" s="8" t="str">
        <f>VLOOKUP(F979,[3]需科室上报名单!$B:$D,3,0)</f>
        <v>外科</v>
      </c>
      <c r="I979" s="8" t="str">
        <f>VLOOKUP(F979,[3]需科室上报名单!$B:$F,5,0)</f>
        <v>2022年</v>
      </c>
      <c r="J979" s="31"/>
      <c r="K979" s="93" t="s">
        <v>106</v>
      </c>
      <c r="L979" s="86">
        <v>0</v>
      </c>
      <c r="M979" s="86">
        <v>0</v>
      </c>
      <c r="N979" s="86">
        <v>0</v>
      </c>
      <c r="O979" s="86">
        <v>160</v>
      </c>
      <c r="P979" s="94">
        <v>0</v>
      </c>
      <c r="Q979" s="94">
        <v>3</v>
      </c>
      <c r="R979" s="94">
        <v>0</v>
      </c>
      <c r="S979" s="94">
        <v>0</v>
      </c>
      <c r="T979" s="94">
        <v>0</v>
      </c>
      <c r="U979" s="97">
        <v>60</v>
      </c>
      <c r="V979" s="44">
        <f>VLOOKUP(F979,[9]毕教同事分值收集!B:X,23,0)</f>
        <v>100</v>
      </c>
      <c r="W979" s="98">
        <v>0</v>
      </c>
      <c r="X979" s="98">
        <v>40</v>
      </c>
      <c r="Y979" s="98">
        <v>0</v>
      </c>
      <c r="Z979" s="98">
        <v>60</v>
      </c>
      <c r="AA979" s="102">
        <v>20</v>
      </c>
      <c r="AB979" s="54">
        <f>VLOOKUP(F979,[9]毕教同事分值收集!B:R,17,0)</f>
        <v>0</v>
      </c>
      <c r="AC979" s="54">
        <f>VLOOKUP(F979,[9]毕教同事分值收集!B:T,19,0)</f>
        <v>0</v>
      </c>
      <c r="AD979" s="54">
        <f>VLOOKUP(F979,[9]毕教同事分值收集!B:V,21,0)</f>
        <v>0</v>
      </c>
      <c r="AE979" s="54">
        <f>VLOOKUP(F979,[9]毕教同事分值收集!B:Q,16,0)</f>
        <v>0</v>
      </c>
      <c r="AF979" s="54">
        <f>VLOOKUP(F979,[9]毕教同事分值收集!B:P,15,0)</f>
        <v>0</v>
      </c>
      <c r="AG979" s="54">
        <f>VLOOKUP(F979,[6]毕教同事分值收集!$B:$M,12,0)</f>
        <v>-40</v>
      </c>
      <c r="AH979" s="54">
        <v>0</v>
      </c>
      <c r="AI979" s="54">
        <v>0</v>
      </c>
      <c r="AJ979" s="54">
        <v>0</v>
      </c>
      <c r="AK979" s="54">
        <v>0</v>
      </c>
      <c r="AL979" s="54">
        <v>0</v>
      </c>
      <c r="AM979" s="58">
        <f t="shared" si="93"/>
        <v>400</v>
      </c>
      <c r="AN979" s="54" t="str">
        <f>VLOOKUP(H979,'[2]最终 公布版'!$F:$AL,33,0)</f>
        <v>外科</v>
      </c>
      <c r="AO979" s="59">
        <f>SUMPRODUCT(($AN$4:$AN$1113=AN979)*($AM$4:$AM$1113&gt;AM979))+1</f>
        <v>161</v>
      </c>
      <c r="AP979" s="11">
        <f>COUNTIF(AN:AN,AN979)</f>
        <v>181</v>
      </c>
      <c r="AQ979" s="60">
        <f t="shared" si="95"/>
        <v>0.889502762430939</v>
      </c>
      <c r="AR979" s="11">
        <f t="shared" si="96"/>
        <v>0.75</v>
      </c>
      <c r="AS979" s="61">
        <v>1200</v>
      </c>
      <c r="AT979" s="62">
        <f>VLOOKUP(F979,[9]毕教同事分值收集!B:Y,24,0)</f>
        <v>21</v>
      </c>
      <c r="AU979" s="63">
        <f t="shared" si="97"/>
        <v>900</v>
      </c>
      <c r="AV979" s="63">
        <f t="shared" si="94"/>
        <v>900</v>
      </c>
      <c r="AW979" s="63">
        <v>0</v>
      </c>
      <c r="AX979" s="63">
        <f t="shared" si="98"/>
        <v>900</v>
      </c>
      <c r="AY979" s="65">
        <v>21</v>
      </c>
    </row>
    <row r="980" spans="1:51">
      <c r="A980" s="4"/>
      <c r="B980" s="4"/>
      <c r="C980" s="5" t="s">
        <v>261</v>
      </c>
      <c r="D980" s="6">
        <v>975</v>
      </c>
      <c r="E980" s="86" t="s">
        <v>1167</v>
      </c>
      <c r="F980" s="8" t="str">
        <f>VLOOKUP(E980,[1]需科室上报名单!$A:$B,2,0)</f>
        <v>7AO309</v>
      </c>
      <c r="G980" s="6" t="str">
        <f>VLOOKUP(F980,[3]需科室上报名单!$B:$I,8,0)</f>
        <v>规培研究生</v>
      </c>
      <c r="H980" s="8" t="str">
        <f>VLOOKUP(F980,[3]需科室上报名单!$B:$D,3,0)</f>
        <v>外科</v>
      </c>
      <c r="I980" s="8" t="str">
        <f>VLOOKUP(F980,[3]需科室上报名单!$B:$F,5,0)</f>
        <v>2022年</v>
      </c>
      <c r="J980" s="31"/>
      <c r="K980" s="93" t="s">
        <v>106</v>
      </c>
      <c r="L980" s="86">
        <v>0</v>
      </c>
      <c r="M980" s="86">
        <v>0</v>
      </c>
      <c r="N980" s="86">
        <v>0</v>
      </c>
      <c r="O980" s="86">
        <v>160</v>
      </c>
      <c r="P980" s="94">
        <v>0</v>
      </c>
      <c r="Q980" s="94">
        <v>3</v>
      </c>
      <c r="R980" s="94">
        <v>0</v>
      </c>
      <c r="S980" s="94">
        <v>0</v>
      </c>
      <c r="T980" s="94">
        <v>0</v>
      </c>
      <c r="U980" s="97">
        <v>60</v>
      </c>
      <c r="V980" s="44">
        <f>VLOOKUP(F980,[9]毕教同事分值收集!B:X,23,0)</f>
        <v>100</v>
      </c>
      <c r="W980" s="98">
        <v>0</v>
      </c>
      <c r="X980" s="98">
        <v>40</v>
      </c>
      <c r="Y980" s="98">
        <v>0</v>
      </c>
      <c r="Z980" s="98">
        <v>60</v>
      </c>
      <c r="AA980" s="102">
        <v>20</v>
      </c>
      <c r="AB980" s="54">
        <f>VLOOKUP(F980,[9]毕教同事分值收集!B:R,17,0)</f>
        <v>0</v>
      </c>
      <c r="AC980" s="54">
        <f>VLOOKUP(F980,[9]毕教同事分值收集!B:T,19,0)</f>
        <v>0</v>
      </c>
      <c r="AD980" s="54">
        <f>VLOOKUP(F980,[9]毕教同事分值收集!B:V,21,0)</f>
        <v>0</v>
      </c>
      <c r="AE980" s="54">
        <f>VLOOKUP(F980,[9]毕教同事分值收集!B:Q,16,0)</f>
        <v>0</v>
      </c>
      <c r="AF980" s="54">
        <f>VLOOKUP(F980,[9]毕教同事分值收集!B:P,15,0)</f>
        <v>0</v>
      </c>
      <c r="AG980" s="54">
        <f>VLOOKUP(F980,[6]毕教同事分值收集!$B:$M,12,0)</f>
        <v>-60</v>
      </c>
      <c r="AH980" s="54">
        <v>0</v>
      </c>
      <c r="AI980" s="54">
        <v>0</v>
      </c>
      <c r="AJ980" s="54">
        <v>0</v>
      </c>
      <c r="AK980" s="54">
        <v>0</v>
      </c>
      <c r="AL980" s="54">
        <v>0</v>
      </c>
      <c r="AM980" s="58">
        <f t="shared" si="93"/>
        <v>380</v>
      </c>
      <c r="AN980" s="54" t="str">
        <f>VLOOKUP(H980,'[2]最终 公布版'!$F:$AL,33,0)</f>
        <v>外科</v>
      </c>
      <c r="AO980" s="59">
        <f>SUMPRODUCT(($AN$4:$AN$1113=AN980)*($AM$4:$AM$1113&gt;AM980))+1</f>
        <v>163</v>
      </c>
      <c r="AP980" s="11">
        <f>COUNTIF(AN:AN,AN980)</f>
        <v>181</v>
      </c>
      <c r="AQ980" s="60">
        <f t="shared" si="95"/>
        <v>0.900552486187845</v>
      </c>
      <c r="AR980" s="11">
        <f t="shared" si="96"/>
        <v>0.5</v>
      </c>
      <c r="AS980" s="61">
        <v>1200</v>
      </c>
      <c r="AT980" s="62">
        <f>VLOOKUP(F980,[9]毕教同事分值收集!B:Y,24,0)</f>
        <v>21</v>
      </c>
      <c r="AU980" s="63">
        <f t="shared" si="97"/>
        <v>600</v>
      </c>
      <c r="AV980" s="63">
        <f t="shared" si="94"/>
        <v>600</v>
      </c>
      <c r="AW980" s="63">
        <v>0</v>
      </c>
      <c r="AX980" s="63">
        <f t="shared" si="98"/>
        <v>600</v>
      </c>
      <c r="AY980" s="65">
        <v>21</v>
      </c>
    </row>
    <row r="981" spans="1:51">
      <c r="A981" s="4"/>
      <c r="B981" s="4"/>
      <c r="C981" s="5" t="s">
        <v>261</v>
      </c>
      <c r="D981" s="6">
        <v>976</v>
      </c>
      <c r="E981" s="86" t="s">
        <v>1168</v>
      </c>
      <c r="F981" s="8" t="str">
        <f>VLOOKUP(E981,[1]需科室上报名单!$A:$B,2,0)</f>
        <v>7AO385</v>
      </c>
      <c r="G981" s="6" t="str">
        <f>VLOOKUP(F981,[3]需科室上报名单!$B:$I,8,0)</f>
        <v>规培研究生</v>
      </c>
      <c r="H981" s="8" t="str">
        <f>VLOOKUP(F981,[3]需科室上报名单!$B:$D,3,0)</f>
        <v>外科</v>
      </c>
      <c r="I981" s="8" t="str">
        <f>VLOOKUP(F981,[3]需科室上报名单!$B:$F,5,0)</f>
        <v>2022年</v>
      </c>
      <c r="J981" s="31"/>
      <c r="K981" s="93" t="s">
        <v>106</v>
      </c>
      <c r="L981" s="86">
        <v>0</v>
      </c>
      <c r="M981" s="86">
        <v>0</v>
      </c>
      <c r="N981" s="86">
        <v>0</v>
      </c>
      <c r="O981" s="86">
        <v>160</v>
      </c>
      <c r="P981" s="94">
        <v>0</v>
      </c>
      <c r="Q981" s="94">
        <v>5</v>
      </c>
      <c r="R981" s="94">
        <v>0</v>
      </c>
      <c r="S981" s="94">
        <v>0</v>
      </c>
      <c r="T981" s="94">
        <v>0</v>
      </c>
      <c r="U981" s="97">
        <v>100</v>
      </c>
      <c r="V981" s="44">
        <f>VLOOKUP(F981,[9]毕教同事分值收集!B:X,23,0)</f>
        <v>100</v>
      </c>
      <c r="W981" s="98">
        <v>10</v>
      </c>
      <c r="X981" s="98">
        <v>20</v>
      </c>
      <c r="Y981" s="98">
        <v>0</v>
      </c>
      <c r="Z981" s="98">
        <v>30</v>
      </c>
      <c r="AA981" s="102">
        <v>20</v>
      </c>
      <c r="AB981" s="54">
        <f>VLOOKUP(F981,[9]毕教同事分值收集!B:R,17,0)</f>
        <v>0</v>
      </c>
      <c r="AC981" s="54">
        <f>VLOOKUP(F981,[9]毕教同事分值收集!B:T,19,0)</f>
        <v>0</v>
      </c>
      <c r="AD981" s="54">
        <f>VLOOKUP(F981,[9]毕教同事分值收集!B:V,21,0)</f>
        <v>0</v>
      </c>
      <c r="AE981" s="54">
        <f>VLOOKUP(F981,[9]毕教同事分值收集!B:Q,16,0)</f>
        <v>0</v>
      </c>
      <c r="AF981" s="54">
        <f>VLOOKUP(F981,[9]毕教同事分值收集!B:P,15,0)</f>
        <v>0</v>
      </c>
      <c r="AG981" s="54">
        <f>VLOOKUP(F981,[6]毕教同事分值收集!$B:$M,12,0)</f>
        <v>-60</v>
      </c>
      <c r="AH981" s="54">
        <v>0</v>
      </c>
      <c r="AI981" s="54">
        <v>0</v>
      </c>
      <c r="AJ981" s="54">
        <v>0</v>
      </c>
      <c r="AK981" s="54">
        <v>0</v>
      </c>
      <c r="AL981" s="54">
        <v>0</v>
      </c>
      <c r="AM981" s="58">
        <f t="shared" si="93"/>
        <v>380</v>
      </c>
      <c r="AN981" s="54" t="str">
        <f>VLOOKUP(H981,'[2]最终 公布版'!$F:$AL,33,0)</f>
        <v>外科</v>
      </c>
      <c r="AO981" s="59">
        <f>SUMPRODUCT(($AN$4:$AN$1113=AN981)*($AM$4:$AM$1113&gt;AM981))+1</f>
        <v>163</v>
      </c>
      <c r="AP981" s="11">
        <f>COUNTIF(AN:AN,AN981)</f>
        <v>181</v>
      </c>
      <c r="AQ981" s="60">
        <f t="shared" si="95"/>
        <v>0.900552486187845</v>
      </c>
      <c r="AR981" s="11">
        <f t="shared" si="96"/>
        <v>0.5</v>
      </c>
      <c r="AS981" s="61">
        <v>1200</v>
      </c>
      <c r="AT981" s="62">
        <f>VLOOKUP(F981,[9]毕教同事分值收集!B:Y,24,0)</f>
        <v>21</v>
      </c>
      <c r="AU981" s="63">
        <f t="shared" si="97"/>
        <v>600</v>
      </c>
      <c r="AV981" s="63">
        <f t="shared" si="94"/>
        <v>600</v>
      </c>
      <c r="AW981" s="63">
        <v>0</v>
      </c>
      <c r="AX981" s="63">
        <f t="shared" si="98"/>
        <v>600</v>
      </c>
      <c r="AY981" s="65">
        <v>21</v>
      </c>
    </row>
    <row r="982" spans="1:51">
      <c r="A982" s="4"/>
      <c r="B982" s="4"/>
      <c r="C982" s="5" t="s">
        <v>1002</v>
      </c>
      <c r="D982" s="6">
        <v>977</v>
      </c>
      <c r="E982" s="137" t="s">
        <v>1169</v>
      </c>
      <c r="F982" s="8" t="str">
        <f>VLOOKUP(E982,[1]需科室上报名单!$A:$B,2,0)</f>
        <v>729L61</v>
      </c>
      <c r="G982" s="6" t="s">
        <v>104</v>
      </c>
      <c r="H982" s="8" t="str">
        <f>VLOOKUP(F982,[3]需科室上报名单!$B:$D,3,0)</f>
        <v>外科</v>
      </c>
      <c r="I982" s="8" t="str">
        <f>VLOOKUP(F982,[3]需科室上报名单!$B:$F,5,0)</f>
        <v>2022年</v>
      </c>
      <c r="J982" s="31"/>
      <c r="K982" s="6" t="s">
        <v>106</v>
      </c>
      <c r="L982" s="6">
        <v>0</v>
      </c>
      <c r="M982" s="6">
        <v>0</v>
      </c>
      <c r="N982" s="36">
        <v>0</v>
      </c>
      <c r="O982" s="54">
        <v>160</v>
      </c>
      <c r="P982" s="91" t="s">
        <v>1004</v>
      </c>
      <c r="Q982" s="91" t="s">
        <v>1004</v>
      </c>
      <c r="R982" s="91" t="s">
        <v>1004</v>
      </c>
      <c r="S982" s="91" t="s">
        <v>1004</v>
      </c>
      <c r="T982" s="91" t="s">
        <v>1004</v>
      </c>
      <c r="U982" s="143">
        <v>40</v>
      </c>
      <c r="V982" s="44">
        <f>VLOOKUP(F982,[9]毕教同事分值收集!B:X,23,0)</f>
        <v>100</v>
      </c>
      <c r="W982" s="49">
        <v>10</v>
      </c>
      <c r="X982" s="49">
        <v>20</v>
      </c>
      <c r="Y982" s="49">
        <v>60</v>
      </c>
      <c r="Z982" s="49">
        <v>30</v>
      </c>
      <c r="AA982" s="99">
        <v>20</v>
      </c>
      <c r="AB982" s="54">
        <f>VLOOKUP(F982,[9]毕教同事分值收集!B:R,17,0)</f>
        <v>0</v>
      </c>
      <c r="AC982" s="54">
        <f>VLOOKUP(F982,[9]毕教同事分值收集!B:T,19,0)</f>
        <v>0</v>
      </c>
      <c r="AD982" s="54">
        <f>VLOOKUP(F982,[9]毕教同事分值收集!B:V,21,0)</f>
        <v>0</v>
      </c>
      <c r="AE982" s="54">
        <f>VLOOKUP(F982,[9]毕教同事分值收集!B:Q,16,0)</f>
        <v>0</v>
      </c>
      <c r="AF982" s="54">
        <f>VLOOKUP(F982,[9]毕教同事分值收集!B:P,15,0)</f>
        <v>0</v>
      </c>
      <c r="AG982" s="54">
        <f>VLOOKUP(F982,[6]毕教同事分值收集!$B:$M,12,0)</f>
        <v>-60</v>
      </c>
      <c r="AH982" s="54">
        <v>0</v>
      </c>
      <c r="AI982" s="54">
        <v>0</v>
      </c>
      <c r="AJ982" s="54">
        <v>0</v>
      </c>
      <c r="AK982" s="54">
        <v>0</v>
      </c>
      <c r="AL982" s="54">
        <v>0</v>
      </c>
      <c r="AM982" s="58">
        <f t="shared" si="93"/>
        <v>380</v>
      </c>
      <c r="AN982" s="54" t="str">
        <f>VLOOKUP(H982,'[2]最终 公布版'!$F:$AL,33,0)</f>
        <v>外科</v>
      </c>
      <c r="AO982" s="59">
        <f>SUMPRODUCT(($AN$4:$AN$1113=AN982)*($AM$4:$AM$1113&gt;AM982))+1</f>
        <v>163</v>
      </c>
      <c r="AP982" s="11">
        <f>COUNTIF(AN:AN,AN982)</f>
        <v>181</v>
      </c>
      <c r="AQ982" s="60">
        <f t="shared" si="95"/>
        <v>0.900552486187845</v>
      </c>
      <c r="AR982" s="11">
        <f t="shared" si="96"/>
        <v>0.5</v>
      </c>
      <c r="AS982" s="61">
        <v>1200</v>
      </c>
      <c r="AT982" s="62">
        <f>VLOOKUP(F982,[9]毕教同事分值收集!B:Y,24,0)</f>
        <v>21</v>
      </c>
      <c r="AU982" s="63">
        <f t="shared" si="97"/>
        <v>600</v>
      </c>
      <c r="AV982" s="63">
        <f t="shared" si="94"/>
        <v>600</v>
      </c>
      <c r="AW982" s="63">
        <v>0</v>
      </c>
      <c r="AX982" s="63">
        <f t="shared" si="98"/>
        <v>600</v>
      </c>
      <c r="AY982" s="65">
        <v>21</v>
      </c>
    </row>
    <row r="983" spans="1:51">
      <c r="A983" s="4"/>
      <c r="B983" s="4"/>
      <c r="C983" s="5" t="s">
        <v>1006</v>
      </c>
      <c r="D983" s="6">
        <v>978</v>
      </c>
      <c r="E983" s="86" t="s">
        <v>1170</v>
      </c>
      <c r="F983" s="8" t="str">
        <f>VLOOKUP(E983,[1]需科室上报名单!$A:$B,2,0)</f>
        <v>7AO302</v>
      </c>
      <c r="G983" s="6" t="str">
        <f>VLOOKUP(F983,[3]需科室上报名单!$B:$I,8,0)</f>
        <v>规培研究生</v>
      </c>
      <c r="H983" s="8" t="str">
        <f>VLOOKUP(F983,[3]需科室上报名单!$B:$D,3,0)</f>
        <v>外科</v>
      </c>
      <c r="I983" s="8" t="str">
        <f>VLOOKUP(F983,[3]需科室上报名单!$B:$F,5,0)</f>
        <v>2022年</v>
      </c>
      <c r="J983" s="148"/>
      <c r="K983" s="93" t="s">
        <v>106</v>
      </c>
      <c r="L983" s="147">
        <v>0</v>
      </c>
      <c r="M983" s="147">
        <v>0</v>
      </c>
      <c r="N983" s="36">
        <v>0</v>
      </c>
      <c r="O983" s="147">
        <v>120</v>
      </c>
      <c r="P983" s="95">
        <v>0</v>
      </c>
      <c r="Q983" s="95">
        <v>5</v>
      </c>
      <c r="R983" s="95">
        <v>2</v>
      </c>
      <c r="S983" s="95">
        <v>0</v>
      </c>
      <c r="T983" s="95">
        <v>0</v>
      </c>
      <c r="U983" s="97">
        <v>140</v>
      </c>
      <c r="V983" s="44">
        <f>VLOOKUP(F983,[9]毕教同事分值收集!B:X,23,0)</f>
        <v>100</v>
      </c>
      <c r="W983" s="98">
        <v>0</v>
      </c>
      <c r="X983" s="98">
        <v>20</v>
      </c>
      <c r="Y983" s="98">
        <v>30</v>
      </c>
      <c r="Z983" s="98">
        <v>30</v>
      </c>
      <c r="AA983" s="53">
        <v>0</v>
      </c>
      <c r="AB983" s="54">
        <f>VLOOKUP(F983,[9]毕教同事分值收集!B:R,17,0)</f>
        <v>0</v>
      </c>
      <c r="AC983" s="54">
        <f>VLOOKUP(F983,[9]毕教同事分值收集!B:T,19,0)</f>
        <v>0</v>
      </c>
      <c r="AD983" s="54">
        <f>VLOOKUP(F983,[9]毕教同事分值收集!B:V,21,0)</f>
        <v>0</v>
      </c>
      <c r="AE983" s="54">
        <f>VLOOKUP(F983,[9]毕教同事分值收集!B:Q,16,0)</f>
        <v>0</v>
      </c>
      <c r="AF983" s="54">
        <f>VLOOKUP(F983,[9]毕教同事分值收集!B:P,15,0)</f>
        <v>0</v>
      </c>
      <c r="AG983" s="54">
        <f>VLOOKUP(F983,[6]毕教同事分值收集!$B:$M,12,0)</f>
        <v>-60</v>
      </c>
      <c r="AH983" s="54">
        <v>0</v>
      </c>
      <c r="AI983" s="54">
        <v>0</v>
      </c>
      <c r="AJ983" s="54">
        <v>0</v>
      </c>
      <c r="AK983" s="54">
        <v>0</v>
      </c>
      <c r="AL983" s="54">
        <v>0</v>
      </c>
      <c r="AM983" s="58">
        <f t="shared" si="93"/>
        <v>380</v>
      </c>
      <c r="AN983" s="54" t="str">
        <f>VLOOKUP(H983,'[2]最终 公布版'!$F:$AL,33,0)</f>
        <v>外科</v>
      </c>
      <c r="AO983" s="59">
        <f>SUMPRODUCT(($AN$4:$AN$1113=AN983)*($AM$4:$AM$1113&gt;AM983))+1</f>
        <v>163</v>
      </c>
      <c r="AP983" s="11">
        <f>COUNTIF(AN:AN,AN983)</f>
        <v>181</v>
      </c>
      <c r="AQ983" s="60">
        <f t="shared" si="95"/>
        <v>0.900552486187845</v>
      </c>
      <c r="AR983" s="11">
        <f t="shared" si="96"/>
        <v>0.5</v>
      </c>
      <c r="AS983" s="61">
        <v>1200</v>
      </c>
      <c r="AT983" s="62">
        <f>VLOOKUP(F983,[9]毕教同事分值收集!B:Y,24,0)</f>
        <v>21</v>
      </c>
      <c r="AU983" s="63">
        <f t="shared" si="97"/>
        <v>600</v>
      </c>
      <c r="AV983" s="63">
        <f t="shared" si="94"/>
        <v>600</v>
      </c>
      <c r="AW983" s="63">
        <v>0</v>
      </c>
      <c r="AX983" s="63">
        <f t="shared" si="98"/>
        <v>600</v>
      </c>
      <c r="AY983" s="65">
        <v>21</v>
      </c>
    </row>
    <row r="984" spans="1:51">
      <c r="A984" s="4"/>
      <c r="B984" s="4"/>
      <c r="C984" s="5" t="s">
        <v>1039</v>
      </c>
      <c r="D984" s="6">
        <v>979</v>
      </c>
      <c r="E984" s="137" t="s">
        <v>1171</v>
      </c>
      <c r="F984" s="8" t="str">
        <f>VLOOKUP(E984,[1]需科室上报名单!$A:$B,2,0)</f>
        <v>7AO324</v>
      </c>
      <c r="G984" s="6" t="str">
        <f>VLOOKUP(F984,[3]需科室上报名单!$B:$I,8,0)</f>
        <v>规培研究生</v>
      </c>
      <c r="H984" s="8" t="str">
        <f>VLOOKUP(F984,[3]需科室上报名单!$B:$D,3,0)</f>
        <v>外科</v>
      </c>
      <c r="I984" s="8" t="str">
        <f>VLOOKUP(F984,[3]需科室上报名单!$B:$F,5,0)</f>
        <v>2022年</v>
      </c>
      <c r="J984" s="29"/>
      <c r="K984" s="6" t="s">
        <v>106</v>
      </c>
      <c r="L984" s="6">
        <v>0</v>
      </c>
      <c r="M984" s="6">
        <v>0</v>
      </c>
      <c r="N984" s="6">
        <v>0</v>
      </c>
      <c r="O984" s="6">
        <v>160</v>
      </c>
      <c r="P984" s="30">
        <v>0</v>
      </c>
      <c r="Q984" s="30">
        <v>6</v>
      </c>
      <c r="R984" s="30">
        <v>0</v>
      </c>
      <c r="S984" s="30">
        <v>0</v>
      </c>
      <c r="T984" s="30">
        <v>0</v>
      </c>
      <c r="U984" s="43">
        <v>120</v>
      </c>
      <c r="V984" s="44">
        <f>VLOOKUP(F984,[9]毕教同事分值收集!B:X,23,0)</f>
        <v>100</v>
      </c>
      <c r="W984" s="44">
        <v>10</v>
      </c>
      <c r="X984" s="44">
        <v>20</v>
      </c>
      <c r="Y984" s="44">
        <v>0</v>
      </c>
      <c r="Z984" s="44">
        <v>30</v>
      </c>
      <c r="AA984" s="53">
        <v>0</v>
      </c>
      <c r="AB984" s="54">
        <f>VLOOKUP(F984,[9]毕教同事分值收集!B:R,17,0)</f>
        <v>0</v>
      </c>
      <c r="AC984" s="54">
        <f>VLOOKUP(F984,[9]毕教同事分值收集!B:T,19,0)</f>
        <v>0</v>
      </c>
      <c r="AD984" s="54">
        <f>VLOOKUP(F984,[9]毕教同事分值收集!B:V,21,0)</f>
        <v>0</v>
      </c>
      <c r="AE984" s="54">
        <f>VLOOKUP(F984,[9]毕教同事分值收集!B:Q,16,0)</f>
        <v>0</v>
      </c>
      <c r="AF984" s="54">
        <f>VLOOKUP(F984,[9]毕教同事分值收集!B:P,15,0)</f>
        <v>0</v>
      </c>
      <c r="AG984" s="54">
        <f>VLOOKUP(F984,[6]毕教同事分值收集!$B:$M,12,0)</f>
        <v>-60</v>
      </c>
      <c r="AH984" s="54">
        <v>0</v>
      </c>
      <c r="AI984" s="54">
        <v>0</v>
      </c>
      <c r="AJ984" s="54">
        <v>0</v>
      </c>
      <c r="AK984" s="54">
        <v>0</v>
      </c>
      <c r="AL984" s="54">
        <v>0</v>
      </c>
      <c r="AM984" s="58">
        <f t="shared" si="93"/>
        <v>380</v>
      </c>
      <c r="AN984" s="54" t="str">
        <f>VLOOKUP(H984,'[2]最终 公布版'!$F:$AL,33,0)</f>
        <v>外科</v>
      </c>
      <c r="AO984" s="59">
        <f>SUMPRODUCT(($AN$4:$AN$1113=AN984)*($AM$4:$AM$1113&gt;AM984))+1</f>
        <v>163</v>
      </c>
      <c r="AP984" s="11">
        <f>COUNTIF(AN:AN,AN984)</f>
        <v>181</v>
      </c>
      <c r="AQ984" s="60">
        <f t="shared" si="95"/>
        <v>0.900552486187845</v>
      </c>
      <c r="AR984" s="11">
        <f t="shared" si="96"/>
        <v>0.5</v>
      </c>
      <c r="AS984" s="61">
        <v>1200</v>
      </c>
      <c r="AT984" s="62">
        <f>VLOOKUP(F984,[9]毕教同事分值收集!B:Y,24,0)</f>
        <v>21</v>
      </c>
      <c r="AU984" s="63">
        <f t="shared" si="97"/>
        <v>600</v>
      </c>
      <c r="AV984" s="63">
        <f t="shared" si="94"/>
        <v>600</v>
      </c>
      <c r="AW984" s="63">
        <v>0</v>
      </c>
      <c r="AX984" s="63">
        <f t="shared" si="98"/>
        <v>600</v>
      </c>
      <c r="AY984" s="65">
        <v>21</v>
      </c>
    </row>
    <row r="985" spans="1:51">
      <c r="A985" s="4"/>
      <c r="B985" s="4"/>
      <c r="C985" s="5" t="s">
        <v>289</v>
      </c>
      <c r="D985" s="6">
        <v>983</v>
      </c>
      <c r="E985" s="19" t="s">
        <v>1172</v>
      </c>
      <c r="F985" s="8" t="str">
        <f>VLOOKUP(E985,[1]需科室上报名单!$A:$B,2,0)</f>
        <v>7AM352</v>
      </c>
      <c r="G985" s="6" t="str">
        <f>VLOOKUP(F985,[3]需科室上报名单!$B:$I,8,0)</f>
        <v>规培研究生</v>
      </c>
      <c r="H985" s="8" t="str">
        <f>VLOOKUP(F985,[3]需科室上报名单!$B:$D,3,0)</f>
        <v>外科</v>
      </c>
      <c r="I985" s="8" t="str">
        <f>VLOOKUP(F985,[3]需科室上报名单!$B:$F,5,0)</f>
        <v>2021年</v>
      </c>
      <c r="J985" s="31"/>
      <c r="K985" s="6" t="s">
        <v>106</v>
      </c>
      <c r="L985" s="6">
        <v>0</v>
      </c>
      <c r="M985" s="6">
        <v>0</v>
      </c>
      <c r="N985" s="6">
        <v>0</v>
      </c>
      <c r="O985" s="6">
        <v>160</v>
      </c>
      <c r="P985" s="6">
        <v>0</v>
      </c>
      <c r="Q985" s="30">
        <v>0</v>
      </c>
      <c r="R985" s="100">
        <v>0</v>
      </c>
      <c r="S985" s="30">
        <v>0</v>
      </c>
      <c r="T985" s="30">
        <v>0</v>
      </c>
      <c r="U985" s="43">
        <v>0</v>
      </c>
      <c r="V985" s="44">
        <f>VLOOKUP(F985,[9]毕教同事分值收集!B:X,23,0)</f>
        <v>100</v>
      </c>
      <c r="W985" s="49">
        <v>10</v>
      </c>
      <c r="X985" s="49">
        <v>40</v>
      </c>
      <c r="Y985" s="49">
        <v>30</v>
      </c>
      <c r="Z985" s="49">
        <v>60</v>
      </c>
      <c r="AA985" s="49">
        <v>0</v>
      </c>
      <c r="AB985" s="54">
        <f>VLOOKUP(F985,[9]毕教同事分值收集!B:R,17,0)</f>
        <v>0</v>
      </c>
      <c r="AC985" s="54">
        <f>VLOOKUP(F985,[9]毕教同事分值收集!B:T,19,0)</f>
        <v>0</v>
      </c>
      <c r="AD985" s="54">
        <f>VLOOKUP(F985,[9]毕教同事分值收集!B:V,21,0)</f>
        <v>0</v>
      </c>
      <c r="AE985" s="54">
        <f>VLOOKUP(F985,[9]毕教同事分值收集!B:Q,16,0)</f>
        <v>0</v>
      </c>
      <c r="AF985" s="54">
        <f>VLOOKUP(F985,[9]毕教同事分值收集!B:P,15,0)</f>
        <v>0</v>
      </c>
      <c r="AG985" s="54">
        <f>VLOOKUP(F985,[6]毕教同事分值收集!$B:$M,12,0)</f>
        <v>-20</v>
      </c>
      <c r="AH985" s="54">
        <v>0</v>
      </c>
      <c r="AI985" s="54">
        <v>0</v>
      </c>
      <c r="AJ985" s="54">
        <v>0</v>
      </c>
      <c r="AK985" s="54">
        <v>0</v>
      </c>
      <c r="AL985" s="54">
        <v>0</v>
      </c>
      <c r="AM985" s="58">
        <f t="shared" si="93"/>
        <v>380</v>
      </c>
      <c r="AN985" s="54" t="str">
        <f>VLOOKUP(H985,'[2]最终 公布版'!$F:$AL,33,0)</f>
        <v>外科</v>
      </c>
      <c r="AO985" s="59">
        <f>SUMPRODUCT(($AN$4:$AN$1113=AN985)*($AM$4:$AM$1113&gt;AM985))+1</f>
        <v>163</v>
      </c>
      <c r="AP985" s="11">
        <f>COUNTIF(AN:AN,AN985)</f>
        <v>181</v>
      </c>
      <c r="AQ985" s="60">
        <f t="shared" si="95"/>
        <v>0.900552486187845</v>
      </c>
      <c r="AR985" s="11">
        <f t="shared" si="96"/>
        <v>0.5</v>
      </c>
      <c r="AS985" s="61">
        <v>1200</v>
      </c>
      <c r="AT985" s="62">
        <f>VLOOKUP(F985,[9]毕教同事分值收集!B:Y,24,0)</f>
        <v>21</v>
      </c>
      <c r="AU985" s="63">
        <f t="shared" si="97"/>
        <v>600</v>
      </c>
      <c r="AV985" s="63">
        <f t="shared" si="94"/>
        <v>600</v>
      </c>
      <c r="AW985" s="63">
        <v>0</v>
      </c>
      <c r="AX985" s="63">
        <f t="shared" si="98"/>
        <v>600</v>
      </c>
      <c r="AY985" s="65">
        <v>21</v>
      </c>
    </row>
    <row r="986" spans="1:51">
      <c r="A986" s="4"/>
      <c r="B986" s="4"/>
      <c r="C986" s="5" t="s">
        <v>836</v>
      </c>
      <c r="D986" s="6">
        <v>980</v>
      </c>
      <c r="E986" s="19" t="s">
        <v>1173</v>
      </c>
      <c r="F986" s="8" t="str">
        <f>VLOOKUP(E986,[1]需科室上报名单!$A:$B,2,0)</f>
        <v>7AO331</v>
      </c>
      <c r="G986" s="6" t="str">
        <f>VLOOKUP(F986,[3]需科室上报名单!$B:$I,8,0)</f>
        <v>规培研究生</v>
      </c>
      <c r="H986" s="8" t="s">
        <v>997</v>
      </c>
      <c r="I986" s="8" t="str">
        <f>VLOOKUP(F986,[3]需科室上报名单!$B:$F,5,0)</f>
        <v>2022年</v>
      </c>
      <c r="J986" s="31"/>
      <c r="K986" s="6" t="s">
        <v>106</v>
      </c>
      <c r="L986" s="6">
        <v>0</v>
      </c>
      <c r="M986" s="6">
        <v>0</v>
      </c>
      <c r="N986" s="6">
        <v>0</v>
      </c>
      <c r="O986" s="6">
        <v>160</v>
      </c>
      <c r="P986" s="6">
        <v>0</v>
      </c>
      <c r="Q986" s="6">
        <v>4</v>
      </c>
      <c r="R986" s="6">
        <v>2</v>
      </c>
      <c r="S986" s="6">
        <v>0</v>
      </c>
      <c r="T986" s="6">
        <v>0</v>
      </c>
      <c r="U986" s="43">
        <v>120</v>
      </c>
      <c r="V986" s="44">
        <f>VLOOKUP(F986,[9]毕教同事分值收集!B:X,23,0)</f>
        <v>100</v>
      </c>
      <c r="W986" s="44">
        <v>10</v>
      </c>
      <c r="X986" s="44">
        <v>0</v>
      </c>
      <c r="Y986" s="44">
        <v>0</v>
      </c>
      <c r="Z986" s="44">
        <v>30</v>
      </c>
      <c r="AA986" s="53">
        <v>0</v>
      </c>
      <c r="AB986" s="54">
        <f>VLOOKUP(F986,[9]毕教同事分值收集!B:R,17,0)</f>
        <v>0</v>
      </c>
      <c r="AC986" s="54">
        <f>VLOOKUP(F986,[9]毕教同事分值收集!B:T,19,0)</f>
        <v>0</v>
      </c>
      <c r="AD986" s="54">
        <f>VLOOKUP(F986,[9]毕教同事分值收集!B:V,21,0)</f>
        <v>0</v>
      </c>
      <c r="AE986" s="54">
        <f>VLOOKUP(F986,[9]毕教同事分值收集!B:Q,16,0)</f>
        <v>0</v>
      </c>
      <c r="AF986" s="54">
        <f>VLOOKUP(F986,[9]毕教同事分值收集!B:P,15,0)</f>
        <v>0</v>
      </c>
      <c r="AG986" s="54">
        <f>VLOOKUP(F986,[6]毕教同事分值收集!$B:$M,12,0)</f>
        <v>-60</v>
      </c>
      <c r="AH986" s="54">
        <v>0</v>
      </c>
      <c r="AI986" s="54">
        <v>0</v>
      </c>
      <c r="AJ986" s="54">
        <v>0</v>
      </c>
      <c r="AK986" s="54">
        <v>0</v>
      </c>
      <c r="AL986" s="54">
        <v>0</v>
      </c>
      <c r="AM986" s="58">
        <f t="shared" si="93"/>
        <v>360</v>
      </c>
      <c r="AN986" s="54" t="str">
        <f>VLOOKUP(H986,'[2]最终 公布版'!$F:$AL,33,0)</f>
        <v>外科</v>
      </c>
      <c r="AO986" s="59">
        <f>SUMPRODUCT(($AN$4:$AN$1113=AN986)*($AM$4:$AM$1113&gt;AM986))+1</f>
        <v>169</v>
      </c>
      <c r="AP986" s="11">
        <f>COUNTIF(AN:AN,AN986)</f>
        <v>181</v>
      </c>
      <c r="AQ986" s="60">
        <f t="shared" si="95"/>
        <v>0.933701657458563</v>
      </c>
      <c r="AR986" s="11">
        <f t="shared" si="96"/>
        <v>0.5</v>
      </c>
      <c r="AS986" s="61">
        <v>1200</v>
      </c>
      <c r="AT986" s="62">
        <f>VLOOKUP(F986,[9]毕教同事分值收集!B:Y,24,0)</f>
        <v>21</v>
      </c>
      <c r="AU986" s="63">
        <f t="shared" si="97"/>
        <v>600</v>
      </c>
      <c r="AV986" s="63">
        <f t="shared" si="94"/>
        <v>600</v>
      </c>
      <c r="AW986" s="63">
        <v>0</v>
      </c>
      <c r="AX986" s="63">
        <f t="shared" si="98"/>
        <v>600</v>
      </c>
      <c r="AY986" s="65">
        <v>21</v>
      </c>
    </row>
    <row r="987" spans="1:51">
      <c r="A987" s="4"/>
      <c r="B987" s="4"/>
      <c r="C987" s="5" t="s">
        <v>277</v>
      </c>
      <c r="D987" s="6">
        <v>981</v>
      </c>
      <c r="E987" s="6" t="s">
        <v>1174</v>
      </c>
      <c r="F987" s="8" t="str">
        <f>VLOOKUP(E987,[1]需科室上报名单!$A:$B,2,0)</f>
        <v>729L35</v>
      </c>
      <c r="G987" s="6" t="s">
        <v>104</v>
      </c>
      <c r="H987" s="8" t="str">
        <f>VLOOKUP(F987,[3]需科室上报名单!$B:$D,3,0)</f>
        <v>外科</v>
      </c>
      <c r="I987" s="8" t="str">
        <f>VLOOKUP(F987,[3]需科室上报名单!$B:$F,5,0)</f>
        <v>2021年</v>
      </c>
      <c r="J987" s="31"/>
      <c r="K987" s="6" t="s">
        <v>106</v>
      </c>
      <c r="L987" s="6">
        <v>0</v>
      </c>
      <c r="M987" s="6">
        <v>0</v>
      </c>
      <c r="N987" s="6">
        <v>0</v>
      </c>
      <c r="O987" s="6">
        <v>160</v>
      </c>
      <c r="P987" s="30">
        <v>0</v>
      </c>
      <c r="Q987" s="30">
        <v>1</v>
      </c>
      <c r="R987" s="30">
        <v>4</v>
      </c>
      <c r="S987" s="30">
        <v>0</v>
      </c>
      <c r="T987" s="30">
        <v>0</v>
      </c>
      <c r="U987" s="43">
        <v>100</v>
      </c>
      <c r="V987" s="44">
        <f>VLOOKUP(F987,[9]毕教同事分值收集!B:X,23,0)</f>
        <v>100</v>
      </c>
      <c r="W987" s="44">
        <v>0</v>
      </c>
      <c r="X987" s="44">
        <v>40</v>
      </c>
      <c r="Y987" s="44">
        <v>0</v>
      </c>
      <c r="Z987" s="44">
        <v>0</v>
      </c>
      <c r="AA987" s="53">
        <v>0</v>
      </c>
      <c r="AB987" s="54">
        <f>VLOOKUP(F987,[9]毕教同事分值收集!B:R,17,0)</f>
        <v>0</v>
      </c>
      <c r="AC987" s="54">
        <f>VLOOKUP(F987,[9]毕教同事分值收集!B:T,19,0)</f>
        <v>0</v>
      </c>
      <c r="AD987" s="54">
        <f>VLOOKUP(F987,[9]毕教同事分值收集!B:V,21,0)</f>
        <v>0</v>
      </c>
      <c r="AE987" s="54">
        <f>VLOOKUP(F987,[9]毕教同事分值收集!B:Q,16,0)</f>
        <v>0</v>
      </c>
      <c r="AF987" s="54">
        <f>VLOOKUP(F987,[9]毕教同事分值收集!B:P,15,0)</f>
        <v>0</v>
      </c>
      <c r="AG987" s="54">
        <f>VLOOKUP(F987,[6]毕教同事分值收集!$B:$M,12,0)</f>
        <v>-60</v>
      </c>
      <c r="AH987" s="54">
        <v>0</v>
      </c>
      <c r="AI987" s="54">
        <v>0</v>
      </c>
      <c r="AJ987" s="54">
        <v>0</v>
      </c>
      <c r="AK987" s="54">
        <v>0</v>
      </c>
      <c r="AL987" s="54">
        <v>0</v>
      </c>
      <c r="AM987" s="58">
        <f t="shared" si="93"/>
        <v>340</v>
      </c>
      <c r="AN987" s="54" t="str">
        <f>VLOOKUP(H987,'[2]最终 公布版'!$F:$AL,33,0)</f>
        <v>外科</v>
      </c>
      <c r="AO987" s="59">
        <f>SUMPRODUCT(($AN$4:$AN$1113=AN987)*($AM$4:$AM$1113&gt;AM987))+1</f>
        <v>170</v>
      </c>
      <c r="AP987" s="11">
        <f>COUNTIF(AN:AN,AN987)</f>
        <v>181</v>
      </c>
      <c r="AQ987" s="60">
        <f t="shared" si="95"/>
        <v>0.939226519337017</v>
      </c>
      <c r="AR987" s="11">
        <f t="shared" si="96"/>
        <v>0.5</v>
      </c>
      <c r="AS987" s="61">
        <v>1200</v>
      </c>
      <c r="AT987" s="62">
        <f>VLOOKUP(F987,[9]毕教同事分值收集!B:Y,24,0)</f>
        <v>21</v>
      </c>
      <c r="AU987" s="63">
        <f t="shared" si="97"/>
        <v>600</v>
      </c>
      <c r="AV987" s="63">
        <f t="shared" si="94"/>
        <v>600</v>
      </c>
      <c r="AW987" s="63">
        <v>0</v>
      </c>
      <c r="AX987" s="63">
        <f t="shared" si="98"/>
        <v>600</v>
      </c>
      <c r="AY987" s="65">
        <v>21</v>
      </c>
    </row>
    <row r="988" spans="1:51">
      <c r="A988" s="4"/>
      <c r="B988" s="4"/>
      <c r="C988" s="5" t="s">
        <v>261</v>
      </c>
      <c r="D988" s="6">
        <v>982</v>
      </c>
      <c r="E988" s="86" t="s">
        <v>1175</v>
      </c>
      <c r="F988" s="8" t="str">
        <f>VLOOKUP(E988,[1]需科室上报名单!$A:$B,2,0)</f>
        <v>7AM382</v>
      </c>
      <c r="G988" s="6" t="str">
        <f>VLOOKUP(F988,[3]需科室上报名单!$B:$I,8,0)</f>
        <v>规培研究生</v>
      </c>
      <c r="H988" s="8" t="s">
        <v>997</v>
      </c>
      <c r="I988" s="8" t="str">
        <f>VLOOKUP(F988,[3]需科室上报名单!$B:$F,5,0)</f>
        <v>2021年</v>
      </c>
      <c r="J988" s="31"/>
      <c r="K988" s="93" t="s">
        <v>106</v>
      </c>
      <c r="L988" s="86">
        <v>0</v>
      </c>
      <c r="M988" s="86">
        <v>0</v>
      </c>
      <c r="N988" s="86">
        <v>0</v>
      </c>
      <c r="O988" s="86">
        <v>160</v>
      </c>
      <c r="P988" s="94">
        <v>0</v>
      </c>
      <c r="Q988" s="94">
        <v>5</v>
      </c>
      <c r="R988" s="94">
        <v>0</v>
      </c>
      <c r="S988" s="94">
        <v>0</v>
      </c>
      <c r="T988" s="94">
        <v>0</v>
      </c>
      <c r="U988" s="97">
        <v>100</v>
      </c>
      <c r="V988" s="44">
        <f>VLOOKUP(F988,[9]毕教同事分值收集!B:X,23,0)</f>
        <v>100</v>
      </c>
      <c r="W988" s="98">
        <v>10</v>
      </c>
      <c r="X988" s="98">
        <v>0</v>
      </c>
      <c r="Y988" s="98">
        <v>0</v>
      </c>
      <c r="Z988" s="98">
        <v>30</v>
      </c>
      <c r="AA988" s="102">
        <v>0</v>
      </c>
      <c r="AB988" s="54">
        <f>VLOOKUP(F988,[9]毕教同事分值收集!B:R,17,0)</f>
        <v>0</v>
      </c>
      <c r="AC988" s="54">
        <f>VLOOKUP(F988,[9]毕教同事分值收集!B:T,19,0)</f>
        <v>0</v>
      </c>
      <c r="AD988" s="54">
        <f>VLOOKUP(F988,[9]毕教同事分值收集!B:V,21,0)</f>
        <v>0</v>
      </c>
      <c r="AE988" s="54">
        <f>VLOOKUP(F988,[9]毕教同事分值收集!B:Q,16,0)</f>
        <v>0</v>
      </c>
      <c r="AF988" s="54">
        <f>VLOOKUP(F988,[9]毕教同事分值收集!B:P,15,0)</f>
        <v>0</v>
      </c>
      <c r="AG988" s="54">
        <f>VLOOKUP(F988,[6]毕教同事分值收集!$B:$M,12,0)</f>
        <v>-60</v>
      </c>
      <c r="AH988" s="54">
        <v>0</v>
      </c>
      <c r="AI988" s="54">
        <v>0</v>
      </c>
      <c r="AJ988" s="54">
        <v>0</v>
      </c>
      <c r="AK988" s="54">
        <v>0</v>
      </c>
      <c r="AL988" s="54">
        <v>0</v>
      </c>
      <c r="AM988" s="58">
        <f t="shared" si="93"/>
        <v>340</v>
      </c>
      <c r="AN988" s="54" t="str">
        <f>VLOOKUP(H988,'[2]最终 公布版'!$F:$AL,33,0)</f>
        <v>外科</v>
      </c>
      <c r="AO988" s="59">
        <f>SUMPRODUCT(($AN$4:$AN$1113=AN988)*($AM$4:$AM$1113&gt;AM988))+1</f>
        <v>170</v>
      </c>
      <c r="AP988" s="11">
        <f>COUNTIF(AN:AN,AN988)</f>
        <v>181</v>
      </c>
      <c r="AQ988" s="60">
        <f t="shared" si="95"/>
        <v>0.939226519337017</v>
      </c>
      <c r="AR988" s="11">
        <f t="shared" si="96"/>
        <v>0.5</v>
      </c>
      <c r="AS988" s="61">
        <v>1200</v>
      </c>
      <c r="AT988" s="62">
        <f>VLOOKUP(F988,[9]毕教同事分值收集!B:Y,24,0)</f>
        <v>21</v>
      </c>
      <c r="AU988" s="63">
        <f t="shared" si="97"/>
        <v>600</v>
      </c>
      <c r="AV988" s="63">
        <f t="shared" si="94"/>
        <v>600</v>
      </c>
      <c r="AW988" s="63">
        <v>0</v>
      </c>
      <c r="AX988" s="63">
        <f t="shared" si="98"/>
        <v>600</v>
      </c>
      <c r="AY988" s="65">
        <v>21</v>
      </c>
    </row>
    <row r="989" spans="1:51">
      <c r="A989" s="4"/>
      <c r="B989" s="4"/>
      <c r="C989" s="5" t="s">
        <v>277</v>
      </c>
      <c r="D989" s="6">
        <v>984</v>
      </c>
      <c r="E989" s="6" t="s">
        <v>1176</v>
      </c>
      <c r="F989" s="8" t="str">
        <f>VLOOKUP(E989,[1]需科室上报名单!$A:$B,2,0)</f>
        <v>7AO305</v>
      </c>
      <c r="G989" s="6" t="str">
        <f>VLOOKUP(F989,[3]需科室上报名单!$B:$I,8,0)</f>
        <v>规培研究生</v>
      </c>
      <c r="H989" s="8" t="str">
        <f>VLOOKUP(F989,[3]需科室上报名单!$B:$D,3,0)</f>
        <v>外科</v>
      </c>
      <c r="I989" s="8" t="str">
        <f>VLOOKUP(F989,[3]需科室上报名单!$B:$F,5,0)</f>
        <v>2022年</v>
      </c>
      <c r="J989" s="31"/>
      <c r="K989" s="6" t="s">
        <v>106</v>
      </c>
      <c r="L989" s="6">
        <v>0</v>
      </c>
      <c r="M989" s="6">
        <v>0</v>
      </c>
      <c r="N989" s="6">
        <v>0</v>
      </c>
      <c r="O989" s="6">
        <v>160</v>
      </c>
      <c r="P989" s="30">
        <v>0</v>
      </c>
      <c r="Q989" s="30">
        <v>3</v>
      </c>
      <c r="R989" s="30">
        <v>2</v>
      </c>
      <c r="S989" s="30">
        <v>0</v>
      </c>
      <c r="T989" s="30">
        <v>0</v>
      </c>
      <c r="U989" s="43">
        <v>100</v>
      </c>
      <c r="V989" s="44">
        <f>VLOOKUP(F989,[9]毕教同事分值收集!B:X,23,0)</f>
        <v>100</v>
      </c>
      <c r="W989" s="44">
        <v>10</v>
      </c>
      <c r="X989" s="44">
        <v>0</v>
      </c>
      <c r="Y989" s="44">
        <v>0</v>
      </c>
      <c r="Z989" s="44">
        <v>0</v>
      </c>
      <c r="AA989" s="53">
        <v>0</v>
      </c>
      <c r="AB989" s="54">
        <f>VLOOKUP(F989,[9]毕教同事分值收集!B:R,17,0)</f>
        <v>0</v>
      </c>
      <c r="AC989" s="54">
        <f>VLOOKUP(F989,[9]毕教同事分值收集!B:T,19,0)</f>
        <v>0</v>
      </c>
      <c r="AD989" s="54">
        <f>VLOOKUP(F989,[9]毕教同事分值收集!B:V,21,0)</f>
        <v>0</v>
      </c>
      <c r="AE989" s="54">
        <f>VLOOKUP(F989,[9]毕教同事分值收集!B:Q,16,0)</f>
        <v>0</v>
      </c>
      <c r="AF989" s="54">
        <f>VLOOKUP(F989,[9]毕教同事分值收集!B:P,15,0)</f>
        <v>0</v>
      </c>
      <c r="AG989" s="54">
        <f>VLOOKUP(F989,[6]毕教同事分值收集!$B:$M,12,0)</f>
        <v>-60</v>
      </c>
      <c r="AH989" s="54">
        <v>0</v>
      </c>
      <c r="AI989" s="54">
        <v>0</v>
      </c>
      <c r="AJ989" s="54">
        <v>0</v>
      </c>
      <c r="AK989" s="54">
        <v>0</v>
      </c>
      <c r="AL989" s="54">
        <v>0</v>
      </c>
      <c r="AM989" s="58">
        <f t="shared" si="93"/>
        <v>310</v>
      </c>
      <c r="AN989" s="54" t="str">
        <f>VLOOKUP(H989,'[2]最终 公布版'!$F:$AL,33,0)</f>
        <v>外科</v>
      </c>
      <c r="AO989" s="59">
        <f>SUMPRODUCT(($AN$4:$AN$1113=AN989)*($AM$4:$AM$1113&gt;AM989))+1</f>
        <v>172</v>
      </c>
      <c r="AP989" s="11">
        <f>COUNTIF(AN:AN,AN989)</f>
        <v>181</v>
      </c>
      <c r="AQ989" s="60">
        <f t="shared" si="95"/>
        <v>0.950276243093923</v>
      </c>
      <c r="AR989" s="11">
        <f t="shared" si="96"/>
        <v>0.5</v>
      </c>
      <c r="AS989" s="61">
        <v>1200</v>
      </c>
      <c r="AT989" s="62">
        <f>VLOOKUP(F989,[9]毕教同事分值收集!B:Y,24,0)</f>
        <v>21</v>
      </c>
      <c r="AU989" s="63">
        <f t="shared" si="97"/>
        <v>600</v>
      </c>
      <c r="AV989" s="63">
        <f t="shared" si="94"/>
        <v>600</v>
      </c>
      <c r="AW989" s="63">
        <f>VLOOKUP(F989,[7]涉及需要退费清单!$B:$S,18,0)</f>
        <v>-50</v>
      </c>
      <c r="AX989" s="63">
        <f t="shared" si="98"/>
        <v>550</v>
      </c>
      <c r="AY989" s="65">
        <v>21</v>
      </c>
    </row>
    <row r="990" spans="1:51">
      <c r="A990" s="4"/>
      <c r="B990" s="4"/>
      <c r="C990" s="5" t="s">
        <v>836</v>
      </c>
      <c r="D990" s="6">
        <v>985</v>
      </c>
      <c r="E990" s="19" t="s">
        <v>1177</v>
      </c>
      <c r="F990" s="8" t="str">
        <f>VLOOKUP(E990,[1]需科室上报名单!$A:$B,2,0)</f>
        <v>7AO325</v>
      </c>
      <c r="G990" s="6" t="str">
        <f>VLOOKUP(F990,[3]需科室上报名单!$B:$I,8,0)</f>
        <v>规培研究生</v>
      </c>
      <c r="H990" s="8" t="str">
        <f>VLOOKUP(F990,[3]需科室上报名单!$B:$D,3,0)</f>
        <v>外科</v>
      </c>
      <c r="I990" s="8" t="str">
        <f>VLOOKUP(F990,[3]需科室上报名单!$B:$F,5,0)</f>
        <v>2022年</v>
      </c>
      <c r="J990" s="31"/>
      <c r="K990" s="6" t="s">
        <v>106</v>
      </c>
      <c r="L990" s="6">
        <v>0</v>
      </c>
      <c r="M990" s="6">
        <v>0</v>
      </c>
      <c r="N990" s="6">
        <v>0</v>
      </c>
      <c r="O990" s="6">
        <v>160</v>
      </c>
      <c r="P990" s="6">
        <v>0</v>
      </c>
      <c r="Q990" s="6">
        <v>2</v>
      </c>
      <c r="R990" s="6">
        <v>0</v>
      </c>
      <c r="S990" s="6">
        <v>0</v>
      </c>
      <c r="T990" s="6">
        <v>0</v>
      </c>
      <c r="U990" s="43">
        <v>40</v>
      </c>
      <c r="V990" s="44">
        <f>VLOOKUP(F990,[9]毕教同事分值收集!B:X,23,0)</f>
        <v>100</v>
      </c>
      <c r="W990" s="44">
        <v>0</v>
      </c>
      <c r="X990" s="44">
        <v>20</v>
      </c>
      <c r="Y990" s="44">
        <v>30</v>
      </c>
      <c r="Z990" s="44">
        <v>0</v>
      </c>
      <c r="AA990" s="53">
        <v>0</v>
      </c>
      <c r="AB990" s="54">
        <f>VLOOKUP(F990,[9]毕教同事分值收集!B:R,17,0)</f>
        <v>0</v>
      </c>
      <c r="AC990" s="54">
        <f>VLOOKUP(F990,[9]毕教同事分值收集!B:T,19,0)</f>
        <v>0</v>
      </c>
      <c r="AD990" s="54">
        <f>VLOOKUP(F990,[9]毕教同事分值收集!B:V,21,0)</f>
        <v>0</v>
      </c>
      <c r="AE990" s="54">
        <f>VLOOKUP(F990,[9]毕教同事分值收集!B:Q,16,0)</f>
        <v>0</v>
      </c>
      <c r="AF990" s="54">
        <f>VLOOKUP(F990,[9]毕教同事分值收集!B:P,15,0)</f>
        <v>0</v>
      </c>
      <c r="AG990" s="54">
        <f>VLOOKUP(F990,[6]毕教同事分值收集!$B:$M,12,0)</f>
        <v>-60</v>
      </c>
      <c r="AH990" s="54">
        <v>0</v>
      </c>
      <c r="AI990" s="54">
        <v>0</v>
      </c>
      <c r="AJ990" s="54">
        <v>0</v>
      </c>
      <c r="AK990" s="54">
        <v>0</v>
      </c>
      <c r="AL990" s="54">
        <v>0</v>
      </c>
      <c r="AM990" s="58">
        <f t="shared" si="93"/>
        <v>290</v>
      </c>
      <c r="AN990" s="54" t="str">
        <f>VLOOKUP(H990,'[2]最终 公布版'!$F:$AL,33,0)</f>
        <v>外科</v>
      </c>
      <c r="AO990" s="59">
        <f>SUMPRODUCT(($AN$4:$AN$1113=AN990)*($AM$4:$AM$1113&gt;AM990))+1</f>
        <v>173</v>
      </c>
      <c r="AP990" s="11">
        <f>COUNTIF(AN:AN,AN990)</f>
        <v>181</v>
      </c>
      <c r="AQ990" s="60">
        <f t="shared" si="95"/>
        <v>0.955801104972376</v>
      </c>
      <c r="AR990" s="11">
        <f t="shared" si="96"/>
        <v>0.5</v>
      </c>
      <c r="AS990" s="61">
        <v>1200</v>
      </c>
      <c r="AT990" s="62">
        <f>VLOOKUP(F990,[9]毕教同事分值收集!B:Y,24,0)</f>
        <v>21</v>
      </c>
      <c r="AU990" s="63">
        <f t="shared" si="97"/>
        <v>600</v>
      </c>
      <c r="AV990" s="63">
        <f t="shared" si="94"/>
        <v>600</v>
      </c>
      <c r="AW990" s="63">
        <v>0</v>
      </c>
      <c r="AX990" s="63">
        <f t="shared" si="98"/>
        <v>600</v>
      </c>
      <c r="AY990" s="65">
        <v>21</v>
      </c>
    </row>
    <row r="991" spans="1:51">
      <c r="A991" s="4"/>
      <c r="B991" s="4"/>
      <c r="C991" s="5" t="s">
        <v>261</v>
      </c>
      <c r="D991" s="6">
        <v>986</v>
      </c>
      <c r="E991" s="86" t="s">
        <v>1178</v>
      </c>
      <c r="F991" s="8" t="str">
        <f>VLOOKUP(E991,[1]需科室上报名单!$A:$B,2,0)</f>
        <v>7AO320</v>
      </c>
      <c r="G991" s="6" t="str">
        <f>VLOOKUP(F991,[3]需科室上报名单!$B:$I,8,0)</f>
        <v>规培研究生</v>
      </c>
      <c r="H991" s="8" t="str">
        <f>VLOOKUP(F991,[3]需科室上报名单!$B:$D,3,0)</f>
        <v>外科</v>
      </c>
      <c r="I991" s="8" t="str">
        <f>VLOOKUP(F991,[3]需科室上报名单!$B:$F,5,0)</f>
        <v>2022年</v>
      </c>
      <c r="J991" s="31"/>
      <c r="K991" s="93" t="s">
        <v>106</v>
      </c>
      <c r="L991" s="86">
        <v>0</v>
      </c>
      <c r="M991" s="86">
        <v>0</v>
      </c>
      <c r="N991" s="86">
        <v>0</v>
      </c>
      <c r="O991" s="86">
        <v>160</v>
      </c>
      <c r="P991" s="94">
        <v>0</v>
      </c>
      <c r="Q991" s="94">
        <v>4</v>
      </c>
      <c r="R991" s="94">
        <v>0</v>
      </c>
      <c r="S991" s="94">
        <v>0</v>
      </c>
      <c r="T991" s="94">
        <v>0</v>
      </c>
      <c r="U991" s="97">
        <v>80</v>
      </c>
      <c r="V991" s="44">
        <f>VLOOKUP(F991,[9]毕教同事分值收集!B:X,23,0)</f>
        <v>100</v>
      </c>
      <c r="W991" s="98">
        <v>0</v>
      </c>
      <c r="X991" s="98">
        <v>0</v>
      </c>
      <c r="Y991" s="98">
        <v>0</v>
      </c>
      <c r="Z991" s="98">
        <v>0</v>
      </c>
      <c r="AA991" s="102">
        <v>0</v>
      </c>
      <c r="AB991" s="54">
        <f>VLOOKUP(F991,[9]毕教同事分值收集!B:R,17,0)</f>
        <v>0</v>
      </c>
      <c r="AC991" s="54">
        <f>VLOOKUP(F991,[9]毕教同事分值收集!B:T,19,0)</f>
        <v>0</v>
      </c>
      <c r="AD991" s="54">
        <f>VLOOKUP(F991,[9]毕教同事分值收集!B:V,21,0)</f>
        <v>0</v>
      </c>
      <c r="AE991" s="54">
        <f>VLOOKUP(F991,[9]毕教同事分值收集!B:Q,16,0)</f>
        <v>0</v>
      </c>
      <c r="AF991" s="54">
        <f>VLOOKUP(F991,[9]毕教同事分值收集!B:P,15,0)</f>
        <v>0</v>
      </c>
      <c r="AG991" s="54">
        <f>VLOOKUP(F991,[6]毕教同事分值收集!$B:$M,12,0)</f>
        <v>-60</v>
      </c>
      <c r="AH991" s="54">
        <v>0</v>
      </c>
      <c r="AI991" s="54">
        <v>0</v>
      </c>
      <c r="AJ991" s="54">
        <v>0</v>
      </c>
      <c r="AK991" s="54">
        <v>0</v>
      </c>
      <c r="AL991" s="54">
        <v>0</v>
      </c>
      <c r="AM991" s="58">
        <f t="shared" si="93"/>
        <v>280</v>
      </c>
      <c r="AN991" s="54" t="str">
        <f>VLOOKUP(H991,'[2]最终 公布版'!$F:$AL,33,0)</f>
        <v>外科</v>
      </c>
      <c r="AO991" s="59">
        <f>SUMPRODUCT(($AN$4:$AN$1113=AN991)*($AM$4:$AM$1113&gt;AM991))+1</f>
        <v>174</v>
      </c>
      <c r="AP991" s="11">
        <f>COUNTIF(AN:AN,AN991)</f>
        <v>181</v>
      </c>
      <c r="AQ991" s="60">
        <f t="shared" si="95"/>
        <v>0.961325966850829</v>
      </c>
      <c r="AR991" s="11">
        <f t="shared" si="96"/>
        <v>0.5</v>
      </c>
      <c r="AS991" s="61">
        <v>1200</v>
      </c>
      <c r="AT991" s="62">
        <f>VLOOKUP(F991,[9]毕教同事分值收集!B:Y,24,0)</f>
        <v>21</v>
      </c>
      <c r="AU991" s="63">
        <f t="shared" si="97"/>
        <v>600</v>
      </c>
      <c r="AV991" s="63">
        <f t="shared" si="94"/>
        <v>600</v>
      </c>
      <c r="AW991" s="63">
        <v>0</v>
      </c>
      <c r="AX991" s="63">
        <f t="shared" si="98"/>
        <v>600</v>
      </c>
      <c r="AY991" s="65">
        <v>21</v>
      </c>
    </row>
    <row r="992" spans="1:51">
      <c r="A992" s="4"/>
      <c r="B992" s="4"/>
      <c r="C992" s="5" t="s">
        <v>1058</v>
      </c>
      <c r="D992" s="6">
        <v>987</v>
      </c>
      <c r="E992" s="21" t="s">
        <v>1179</v>
      </c>
      <c r="F992" s="8" t="str">
        <f>VLOOKUP(E992,[1]需科室上报名单!$A:$B,2,0)</f>
        <v>7AO327</v>
      </c>
      <c r="G992" s="6" t="str">
        <f>VLOOKUP(F992,[3]需科室上报名单!$B:$I,8,0)</f>
        <v>规培研究生</v>
      </c>
      <c r="H992" s="8" t="str">
        <f>VLOOKUP(F992,[3]需科室上报名单!$B:$D,3,0)</f>
        <v>外科</v>
      </c>
      <c r="I992" s="8" t="str">
        <f>VLOOKUP(F992,[3]需科室上报名单!$B:$F,5,0)</f>
        <v>2022年</v>
      </c>
      <c r="J992" s="31"/>
      <c r="K992" s="6" t="s">
        <v>106</v>
      </c>
      <c r="L992" s="6">
        <v>0</v>
      </c>
      <c r="M992" s="6">
        <v>0</v>
      </c>
      <c r="N992" s="6">
        <v>0</v>
      </c>
      <c r="O992" s="6">
        <v>120</v>
      </c>
      <c r="P992" s="30">
        <v>0</v>
      </c>
      <c r="Q992" s="30">
        <v>5</v>
      </c>
      <c r="R992" s="30">
        <v>1</v>
      </c>
      <c r="S992" s="30">
        <v>0</v>
      </c>
      <c r="T992" s="30">
        <v>0</v>
      </c>
      <c r="U992" s="43">
        <v>120</v>
      </c>
      <c r="V992" s="44">
        <f>VLOOKUP(F992,[9]毕教同事分值收集!B:X,23,0)</f>
        <v>100</v>
      </c>
      <c r="W992" s="44">
        <v>0</v>
      </c>
      <c r="X992" s="44">
        <v>0</v>
      </c>
      <c r="Y992" s="44">
        <v>0</v>
      </c>
      <c r="Z992" s="44">
        <v>0</v>
      </c>
      <c r="AA992" s="53">
        <v>0</v>
      </c>
      <c r="AB992" s="54">
        <f>VLOOKUP(F992,[9]毕教同事分值收集!B:R,17,0)</f>
        <v>0</v>
      </c>
      <c r="AC992" s="54">
        <f>VLOOKUP(F992,[9]毕教同事分值收集!B:T,19,0)</f>
        <v>0</v>
      </c>
      <c r="AD992" s="54">
        <f>VLOOKUP(F992,[9]毕教同事分值收集!B:V,21,0)</f>
        <v>0</v>
      </c>
      <c r="AE992" s="54">
        <f>VLOOKUP(F992,[9]毕教同事分值收集!B:Q,16,0)</f>
        <v>0</v>
      </c>
      <c r="AF992" s="54">
        <f>VLOOKUP(F992,[9]毕教同事分值收集!B:P,15,0)</f>
        <v>0</v>
      </c>
      <c r="AG992" s="54">
        <f>VLOOKUP(F992,[6]毕教同事分值收集!$B:$M,12,0)</f>
        <v>-60</v>
      </c>
      <c r="AH992" s="54">
        <v>0</v>
      </c>
      <c r="AI992" s="54">
        <v>0</v>
      </c>
      <c r="AJ992" s="54">
        <v>0</v>
      </c>
      <c r="AK992" s="54">
        <v>0</v>
      </c>
      <c r="AL992" s="54">
        <v>0</v>
      </c>
      <c r="AM992" s="58">
        <f t="shared" si="93"/>
        <v>280</v>
      </c>
      <c r="AN992" s="54" t="str">
        <f>VLOOKUP(H992,'[2]最终 公布版'!$F:$AL,33,0)</f>
        <v>外科</v>
      </c>
      <c r="AO992" s="59">
        <f>SUMPRODUCT(($AN$4:$AN$1113=AN992)*($AM$4:$AM$1113&gt;AM992))+1</f>
        <v>174</v>
      </c>
      <c r="AP992" s="11">
        <f>COUNTIF(AN:AN,AN992)</f>
        <v>181</v>
      </c>
      <c r="AQ992" s="60">
        <f t="shared" si="95"/>
        <v>0.961325966850829</v>
      </c>
      <c r="AR992" s="11">
        <f t="shared" si="96"/>
        <v>0.5</v>
      </c>
      <c r="AS992" s="61">
        <v>1200</v>
      </c>
      <c r="AT992" s="62">
        <f>VLOOKUP(F992,[9]毕教同事分值收集!B:Y,24,0)</f>
        <v>21</v>
      </c>
      <c r="AU992" s="63">
        <f t="shared" si="97"/>
        <v>600</v>
      </c>
      <c r="AV992" s="63">
        <f t="shared" si="94"/>
        <v>600</v>
      </c>
      <c r="AW992" s="63">
        <v>0</v>
      </c>
      <c r="AX992" s="63">
        <f t="shared" si="98"/>
        <v>600</v>
      </c>
      <c r="AY992" s="65">
        <v>21</v>
      </c>
    </row>
    <row r="993" spans="1:51">
      <c r="A993" s="4"/>
      <c r="B993" s="4"/>
      <c r="C993" s="5" t="s">
        <v>261</v>
      </c>
      <c r="D993" s="6">
        <v>988</v>
      </c>
      <c r="E993" s="86" t="s">
        <v>1180</v>
      </c>
      <c r="F993" s="8" t="str">
        <f>VLOOKUP(E993,[1]需科室上报名单!$A:$B,2,0)</f>
        <v>7AO300</v>
      </c>
      <c r="G993" s="6" t="str">
        <f>VLOOKUP(F993,[3]需科室上报名单!$B:$I,8,0)</f>
        <v>规培研究生</v>
      </c>
      <c r="H993" s="8" t="str">
        <f>VLOOKUP(F993,[3]需科室上报名单!$B:$D,3,0)</f>
        <v>外科</v>
      </c>
      <c r="I993" s="8" t="str">
        <f>VLOOKUP(F993,[3]需科室上报名单!$B:$F,5,0)</f>
        <v>2022年</v>
      </c>
      <c r="J993" s="31"/>
      <c r="K993" s="93" t="s">
        <v>106</v>
      </c>
      <c r="L993" s="86">
        <v>0</v>
      </c>
      <c r="M993" s="86">
        <v>0</v>
      </c>
      <c r="N993" s="86">
        <v>0</v>
      </c>
      <c r="O993" s="86">
        <v>160</v>
      </c>
      <c r="P993" s="94">
        <v>0</v>
      </c>
      <c r="Q993" s="94">
        <v>3</v>
      </c>
      <c r="R993" s="94">
        <v>0</v>
      </c>
      <c r="S993" s="94">
        <v>0</v>
      </c>
      <c r="T993" s="94">
        <v>0</v>
      </c>
      <c r="U993" s="97">
        <v>60</v>
      </c>
      <c r="V993" s="44">
        <f>VLOOKUP(F993,[9]毕教同事分值收集!B:X,23,0)</f>
        <v>100</v>
      </c>
      <c r="W993" s="98">
        <v>0</v>
      </c>
      <c r="X993" s="98">
        <v>0</v>
      </c>
      <c r="Y993" s="98">
        <v>0</v>
      </c>
      <c r="Z993" s="98">
        <v>0</v>
      </c>
      <c r="AA993" s="102">
        <v>0</v>
      </c>
      <c r="AB993" s="54">
        <f>VLOOKUP(F993,[9]毕教同事分值收集!B:R,17,0)</f>
        <v>0</v>
      </c>
      <c r="AC993" s="54">
        <f>VLOOKUP(F993,[9]毕教同事分值收集!B:T,19,0)</f>
        <v>0</v>
      </c>
      <c r="AD993" s="54">
        <f>VLOOKUP(F993,[9]毕教同事分值收集!B:V,21,0)</f>
        <v>0</v>
      </c>
      <c r="AE993" s="54">
        <f>VLOOKUP(F993,[9]毕教同事分值收集!B:Q,16,0)</f>
        <v>0</v>
      </c>
      <c r="AF993" s="54">
        <f>VLOOKUP(F993,[9]毕教同事分值收集!B:P,15,0)</f>
        <v>0</v>
      </c>
      <c r="AG993" s="54">
        <f>VLOOKUP(F993,[6]毕教同事分值收集!$B:$M,12,0)</f>
        <v>-60</v>
      </c>
      <c r="AH993" s="54">
        <v>0</v>
      </c>
      <c r="AI993" s="54">
        <v>0</v>
      </c>
      <c r="AJ993" s="54">
        <v>0</v>
      </c>
      <c r="AK993" s="54">
        <v>0</v>
      </c>
      <c r="AL993" s="54">
        <v>0</v>
      </c>
      <c r="AM993" s="58">
        <f t="shared" si="93"/>
        <v>260</v>
      </c>
      <c r="AN993" s="54" t="str">
        <f>VLOOKUP(H993,'[2]最终 公布版'!$F:$AL,33,0)</f>
        <v>外科</v>
      </c>
      <c r="AO993" s="59">
        <f>SUMPRODUCT(($AN$4:$AN$1113=AN993)*($AM$4:$AM$1113&gt;AM993))+1</f>
        <v>176</v>
      </c>
      <c r="AP993" s="11">
        <f>COUNTIF(AN:AN,AN993)</f>
        <v>181</v>
      </c>
      <c r="AQ993" s="60">
        <f t="shared" si="95"/>
        <v>0.972375690607735</v>
      </c>
      <c r="AR993" s="11">
        <f t="shared" si="96"/>
        <v>0.5</v>
      </c>
      <c r="AS993" s="61">
        <v>1200</v>
      </c>
      <c r="AT993" s="62">
        <f>VLOOKUP(F993,[9]毕教同事分值收集!B:Y,24,0)</f>
        <v>21</v>
      </c>
      <c r="AU993" s="63">
        <f t="shared" si="97"/>
        <v>600</v>
      </c>
      <c r="AV993" s="63">
        <f t="shared" si="94"/>
        <v>600</v>
      </c>
      <c r="AW993" s="63">
        <v>0</v>
      </c>
      <c r="AX993" s="63">
        <f t="shared" si="98"/>
        <v>600</v>
      </c>
      <c r="AY993" s="65">
        <v>21</v>
      </c>
    </row>
    <row r="994" spans="1:51">
      <c r="A994" s="4"/>
      <c r="B994" s="4"/>
      <c r="C994" s="5" t="s">
        <v>261</v>
      </c>
      <c r="D994" s="6">
        <v>989</v>
      </c>
      <c r="E994" s="86" t="s">
        <v>1181</v>
      </c>
      <c r="F994" s="8" t="str">
        <f>VLOOKUP(E994,[1]需科室上报名单!$A:$B,2,0)</f>
        <v>7AO063</v>
      </c>
      <c r="G994" s="6" t="str">
        <f>VLOOKUP(F994,[3]需科室上报名单!$B:$I,8,0)</f>
        <v>规培研究生</v>
      </c>
      <c r="H994" s="8" t="str">
        <f>VLOOKUP(F994,[3]需科室上报名单!$B:$D,3,0)</f>
        <v>外科</v>
      </c>
      <c r="I994" s="8" t="str">
        <f>VLOOKUP(F994,[3]需科室上报名单!$B:$F,5,0)</f>
        <v>2022年</v>
      </c>
      <c r="J994" s="31"/>
      <c r="K994" s="93" t="s">
        <v>106</v>
      </c>
      <c r="L994" s="86">
        <v>0</v>
      </c>
      <c r="M994" s="86">
        <v>0</v>
      </c>
      <c r="N994" s="86">
        <v>0</v>
      </c>
      <c r="O994" s="86">
        <v>160</v>
      </c>
      <c r="P994" s="94">
        <v>0</v>
      </c>
      <c r="Q994" s="94">
        <v>3</v>
      </c>
      <c r="R994" s="94">
        <v>0</v>
      </c>
      <c r="S994" s="94">
        <v>0</v>
      </c>
      <c r="T994" s="94">
        <v>0</v>
      </c>
      <c r="U994" s="97">
        <v>60</v>
      </c>
      <c r="V994" s="44">
        <f>VLOOKUP(F994,[9]毕教同事分值收集!B:X,23,0)</f>
        <v>100</v>
      </c>
      <c r="W994" s="98">
        <v>0</v>
      </c>
      <c r="X994" s="98">
        <v>0</v>
      </c>
      <c r="Y994" s="98">
        <v>0</v>
      </c>
      <c r="Z994" s="98">
        <v>0</v>
      </c>
      <c r="AA994" s="102">
        <v>0</v>
      </c>
      <c r="AB994" s="54">
        <f>VLOOKUP(F994,[9]毕教同事分值收集!B:R,17,0)</f>
        <v>0</v>
      </c>
      <c r="AC994" s="54">
        <f>VLOOKUP(F994,[9]毕教同事分值收集!B:T,19,0)</f>
        <v>0</v>
      </c>
      <c r="AD994" s="54">
        <f>VLOOKUP(F994,[9]毕教同事分值收集!B:V,21,0)</f>
        <v>0</v>
      </c>
      <c r="AE994" s="54">
        <f>VLOOKUP(F994,[9]毕教同事分值收集!B:Q,16,0)</f>
        <v>0</v>
      </c>
      <c r="AF994" s="54">
        <f>VLOOKUP(F994,[9]毕教同事分值收集!B:P,15,0)</f>
        <v>0</v>
      </c>
      <c r="AG994" s="54">
        <f>VLOOKUP(F994,[6]毕教同事分值收集!$B:$M,12,0)</f>
        <v>-60</v>
      </c>
      <c r="AH994" s="54">
        <v>0</v>
      </c>
      <c r="AI994" s="54">
        <v>0</v>
      </c>
      <c r="AJ994" s="54">
        <v>0</v>
      </c>
      <c r="AK994" s="54">
        <v>0</v>
      </c>
      <c r="AL994" s="54">
        <v>0</v>
      </c>
      <c r="AM994" s="58">
        <f t="shared" si="93"/>
        <v>260</v>
      </c>
      <c r="AN994" s="54" t="str">
        <f>VLOOKUP(H994,'[2]最终 公布版'!$F:$AL,33,0)</f>
        <v>外科</v>
      </c>
      <c r="AO994" s="59">
        <f>SUMPRODUCT(($AN$4:$AN$1113=AN994)*($AM$4:$AM$1113&gt;AM994))+1</f>
        <v>176</v>
      </c>
      <c r="AP994" s="11">
        <f>COUNTIF(AN:AN,AN994)</f>
        <v>181</v>
      </c>
      <c r="AQ994" s="60">
        <f t="shared" si="95"/>
        <v>0.972375690607735</v>
      </c>
      <c r="AR994" s="11">
        <f t="shared" si="96"/>
        <v>0.5</v>
      </c>
      <c r="AS994" s="61">
        <v>1200</v>
      </c>
      <c r="AT994" s="62">
        <f>VLOOKUP(F994,[9]毕教同事分值收集!B:Y,24,0)</f>
        <v>21</v>
      </c>
      <c r="AU994" s="63">
        <f t="shared" si="97"/>
        <v>600</v>
      </c>
      <c r="AV994" s="63">
        <f t="shared" si="94"/>
        <v>600</v>
      </c>
      <c r="AW994" s="63">
        <v>0</v>
      </c>
      <c r="AX994" s="63">
        <f t="shared" si="98"/>
        <v>600</v>
      </c>
      <c r="AY994" s="65">
        <v>21</v>
      </c>
    </row>
    <row r="995" spans="1:51">
      <c r="A995" s="4"/>
      <c r="B995" s="4"/>
      <c r="C995" s="5" t="s">
        <v>261</v>
      </c>
      <c r="D995" s="6">
        <v>990</v>
      </c>
      <c r="E995" s="86" t="s">
        <v>1182</v>
      </c>
      <c r="F995" s="8" t="str">
        <f>VLOOKUP(E995,[1]需科室上报名单!$A:$B,2,0)</f>
        <v>7AO383</v>
      </c>
      <c r="G995" s="6" t="str">
        <f>VLOOKUP(F995,[3]需科室上报名单!$B:$I,8,0)</f>
        <v>规培研究生</v>
      </c>
      <c r="H995" s="8" t="str">
        <f>VLOOKUP(F995,[3]需科室上报名单!$B:$D,3,0)</f>
        <v>外科</v>
      </c>
      <c r="I995" s="8" t="str">
        <f>VLOOKUP(F995,[3]需科室上报名单!$B:$F,5,0)</f>
        <v>2022年</v>
      </c>
      <c r="J995" s="31"/>
      <c r="K995" s="93" t="s">
        <v>106</v>
      </c>
      <c r="L995" s="86">
        <v>0</v>
      </c>
      <c r="M995" s="86">
        <v>0</v>
      </c>
      <c r="N995" s="86">
        <v>0</v>
      </c>
      <c r="O995" s="86">
        <v>160</v>
      </c>
      <c r="P995" s="94">
        <v>0</v>
      </c>
      <c r="Q995" s="94">
        <v>3</v>
      </c>
      <c r="R995" s="94">
        <v>0</v>
      </c>
      <c r="S995" s="94">
        <v>0</v>
      </c>
      <c r="T995" s="94">
        <v>0</v>
      </c>
      <c r="U995" s="97">
        <v>60</v>
      </c>
      <c r="V995" s="44">
        <f>VLOOKUP(F995,[9]毕教同事分值收集!B:X,23,0)</f>
        <v>100</v>
      </c>
      <c r="W995" s="98">
        <v>0</v>
      </c>
      <c r="X995" s="98">
        <v>0</v>
      </c>
      <c r="Y995" s="98">
        <v>0</v>
      </c>
      <c r="Z995" s="98">
        <v>0</v>
      </c>
      <c r="AA995" s="102">
        <v>0</v>
      </c>
      <c r="AB995" s="54">
        <f>VLOOKUP(F995,[9]毕教同事分值收集!B:R,17,0)</f>
        <v>0</v>
      </c>
      <c r="AC995" s="54">
        <f>VLOOKUP(F995,[9]毕教同事分值收集!B:T,19,0)</f>
        <v>0</v>
      </c>
      <c r="AD995" s="54">
        <f>VLOOKUP(F995,[9]毕教同事分值收集!B:V,21,0)</f>
        <v>0</v>
      </c>
      <c r="AE995" s="54">
        <f>VLOOKUP(F995,[9]毕教同事分值收集!B:Q,16,0)</f>
        <v>0</v>
      </c>
      <c r="AF995" s="54">
        <f>VLOOKUP(F995,[9]毕教同事分值收集!B:P,15,0)</f>
        <v>0</v>
      </c>
      <c r="AG995" s="54">
        <f>VLOOKUP(F995,[6]毕教同事分值收集!$B:$M,12,0)</f>
        <v>-60</v>
      </c>
      <c r="AH995" s="54">
        <v>0</v>
      </c>
      <c r="AI995" s="54">
        <v>0</v>
      </c>
      <c r="AJ995" s="54">
        <v>0</v>
      </c>
      <c r="AK995" s="54">
        <v>0</v>
      </c>
      <c r="AL995" s="54">
        <v>0</v>
      </c>
      <c r="AM995" s="58">
        <f t="shared" si="93"/>
        <v>260</v>
      </c>
      <c r="AN995" s="54" t="str">
        <f>VLOOKUP(H995,'[2]最终 公布版'!$F:$AL,33,0)</f>
        <v>外科</v>
      </c>
      <c r="AO995" s="59">
        <f>SUMPRODUCT(($AN$4:$AN$1113=AN995)*($AM$4:$AM$1113&gt;AM995))+1</f>
        <v>176</v>
      </c>
      <c r="AP995" s="11">
        <f>COUNTIF(AN:AN,AN995)</f>
        <v>181</v>
      </c>
      <c r="AQ995" s="60">
        <f t="shared" si="95"/>
        <v>0.972375690607735</v>
      </c>
      <c r="AR995" s="11">
        <f t="shared" si="96"/>
        <v>0.5</v>
      </c>
      <c r="AS995" s="61">
        <v>1200</v>
      </c>
      <c r="AT995" s="62">
        <f>VLOOKUP(F995,[9]毕教同事分值收集!B:Y,24,0)</f>
        <v>21</v>
      </c>
      <c r="AU995" s="63">
        <f t="shared" si="97"/>
        <v>600</v>
      </c>
      <c r="AV995" s="63">
        <f t="shared" si="94"/>
        <v>600</v>
      </c>
      <c r="AW995" s="63">
        <v>0</v>
      </c>
      <c r="AX995" s="63">
        <f t="shared" si="98"/>
        <v>600</v>
      </c>
      <c r="AY995" s="65">
        <v>21</v>
      </c>
    </row>
    <row r="996" spans="1:51">
      <c r="A996" s="4"/>
      <c r="B996" s="4"/>
      <c r="C996" s="5" t="s">
        <v>836</v>
      </c>
      <c r="D996" s="6">
        <v>992</v>
      </c>
      <c r="E996" s="15" t="s">
        <v>1183</v>
      </c>
      <c r="F996" s="8" t="str">
        <f>VLOOKUP(E996,[1]需科室上报名单!$A:$B,2,0)</f>
        <v>7AO024</v>
      </c>
      <c r="G996" s="6" t="str">
        <f>VLOOKUP(F996,[3]需科室上报名单!$B:$I,8,0)</f>
        <v>规培研究生</v>
      </c>
      <c r="H996" s="8" t="s">
        <v>997</v>
      </c>
      <c r="I996" s="8" t="str">
        <f>VLOOKUP(F996,[3]需科室上报名单!$B:$F,5,0)</f>
        <v>2022年</v>
      </c>
      <c r="J996" s="31"/>
      <c r="K996" s="6" t="s">
        <v>106</v>
      </c>
      <c r="L996" s="6">
        <v>0</v>
      </c>
      <c r="M996" s="6">
        <v>0</v>
      </c>
      <c r="N996" s="6">
        <v>0</v>
      </c>
      <c r="O996" s="6">
        <v>160</v>
      </c>
      <c r="P996" s="6">
        <v>0</v>
      </c>
      <c r="Q996" s="6">
        <v>0</v>
      </c>
      <c r="R996" s="6">
        <v>0</v>
      </c>
      <c r="S996" s="6">
        <v>0</v>
      </c>
      <c r="T996" s="6">
        <v>0</v>
      </c>
      <c r="U996" s="43">
        <v>0</v>
      </c>
      <c r="V996" s="44">
        <f>VLOOKUP(F996,[9]毕教同事分值收集!B:X,23,0)</f>
        <v>100</v>
      </c>
      <c r="W996" s="44">
        <v>0</v>
      </c>
      <c r="X996" s="44">
        <v>0</v>
      </c>
      <c r="Y996" s="44">
        <v>0</v>
      </c>
      <c r="Z996" s="44">
        <v>0</v>
      </c>
      <c r="AA996" s="53">
        <v>0</v>
      </c>
      <c r="AB996" s="54">
        <f>VLOOKUP(F996,[9]毕教同事分值收集!B:R,17,0)</f>
        <v>0</v>
      </c>
      <c r="AC996" s="54">
        <f>VLOOKUP(F996,[9]毕教同事分值收集!B:T,19,0)</f>
        <v>0</v>
      </c>
      <c r="AD996" s="54">
        <f>VLOOKUP(F996,[9]毕教同事分值收集!B:V,21,0)</f>
        <v>0</v>
      </c>
      <c r="AE996" s="54">
        <f>VLOOKUP(F996,[9]毕教同事分值收集!B:Q,16,0)</f>
        <v>0</v>
      </c>
      <c r="AF996" s="54">
        <f>VLOOKUP(F996,[9]毕教同事分值收集!B:P,15,0)</f>
        <v>0</v>
      </c>
      <c r="AG996" s="54">
        <f>VLOOKUP(F996,[6]毕教同事分值收集!$B:$M,12,0)</f>
        <v>-20</v>
      </c>
      <c r="AH996" s="54">
        <v>0</v>
      </c>
      <c r="AI996" s="54">
        <v>0</v>
      </c>
      <c r="AJ996" s="54">
        <v>0</v>
      </c>
      <c r="AK996" s="54">
        <v>0</v>
      </c>
      <c r="AL996" s="54">
        <v>0</v>
      </c>
      <c r="AM996" s="58">
        <f t="shared" si="93"/>
        <v>240</v>
      </c>
      <c r="AN996" s="54" t="str">
        <f>VLOOKUP(H996,'[2]最终 公布版'!$F:$AL,33,0)</f>
        <v>外科</v>
      </c>
      <c r="AO996" s="59">
        <f>SUMPRODUCT(($AN$4:$AN$1113=AN996)*($AM$4:$AM$1113&gt;AM996))+1</f>
        <v>179</v>
      </c>
      <c r="AP996" s="11">
        <f>COUNTIF(AN:AN,AN996)</f>
        <v>181</v>
      </c>
      <c r="AQ996" s="60">
        <f t="shared" si="95"/>
        <v>0.988950276243094</v>
      </c>
      <c r="AR996" s="11">
        <f t="shared" si="96"/>
        <v>0.5</v>
      </c>
      <c r="AS996" s="61">
        <v>1200</v>
      </c>
      <c r="AT996" s="62">
        <f>VLOOKUP(F996,[9]毕教同事分值收集!B:Y,24,0)</f>
        <v>21</v>
      </c>
      <c r="AU996" s="63">
        <f t="shared" si="97"/>
        <v>600</v>
      </c>
      <c r="AV996" s="63">
        <f t="shared" si="94"/>
        <v>600</v>
      </c>
      <c r="AW996" s="63">
        <v>0</v>
      </c>
      <c r="AX996" s="63">
        <f t="shared" si="98"/>
        <v>600</v>
      </c>
      <c r="AY996" s="65">
        <v>21</v>
      </c>
    </row>
    <row r="997" spans="1:51">
      <c r="A997" s="4"/>
      <c r="B997" s="4"/>
      <c r="C997" s="5" t="s">
        <v>836</v>
      </c>
      <c r="D997" s="6">
        <v>991</v>
      </c>
      <c r="E997" s="19" t="s">
        <v>1184</v>
      </c>
      <c r="F997" s="8" t="str">
        <f>VLOOKUP(E997,[1]需科室上报名单!$A:$B,2,0)</f>
        <v>7AO328</v>
      </c>
      <c r="G997" s="6" t="str">
        <f>VLOOKUP(F997,[3]需科室上报名单!$B:$I,8,0)</f>
        <v>规培研究生</v>
      </c>
      <c r="H997" s="8" t="str">
        <f>VLOOKUP(F997,[3]需科室上报名单!$B:$D,3,0)</f>
        <v>外科</v>
      </c>
      <c r="I997" s="8" t="str">
        <f>VLOOKUP(F997,[3]需科室上报名单!$B:$F,5,0)</f>
        <v>2022年</v>
      </c>
      <c r="J997" s="31"/>
      <c r="K997" s="6" t="s">
        <v>106</v>
      </c>
      <c r="L997" s="6">
        <v>0</v>
      </c>
      <c r="M997" s="6">
        <v>0</v>
      </c>
      <c r="N997" s="6">
        <v>0</v>
      </c>
      <c r="O997" s="6">
        <v>160</v>
      </c>
      <c r="P997" s="6">
        <v>0</v>
      </c>
      <c r="Q997" s="6">
        <v>1</v>
      </c>
      <c r="R997" s="6">
        <v>0</v>
      </c>
      <c r="S997" s="6">
        <v>0</v>
      </c>
      <c r="T997" s="6">
        <v>0</v>
      </c>
      <c r="U997" s="43">
        <v>20</v>
      </c>
      <c r="V997" s="44">
        <f>VLOOKUP(F997,[9]毕教同事分值收集!B:X,23,0)</f>
        <v>100</v>
      </c>
      <c r="W997" s="44">
        <v>0</v>
      </c>
      <c r="X997" s="44">
        <v>0</v>
      </c>
      <c r="Y997" s="44">
        <v>0</v>
      </c>
      <c r="Z997" s="44">
        <v>0</v>
      </c>
      <c r="AA997" s="53">
        <v>0</v>
      </c>
      <c r="AB997" s="54">
        <f>VLOOKUP(F997,[9]毕教同事分值收集!B:R,17,0)</f>
        <v>0</v>
      </c>
      <c r="AC997" s="54">
        <f>VLOOKUP(F997,[9]毕教同事分值收集!B:T,19,0)</f>
        <v>0</v>
      </c>
      <c r="AD997" s="54">
        <f>VLOOKUP(F997,[9]毕教同事分值收集!B:V,21,0)</f>
        <v>0</v>
      </c>
      <c r="AE997" s="54">
        <f>VLOOKUP(F997,[9]毕教同事分值收集!B:Q,16,0)</f>
        <v>0</v>
      </c>
      <c r="AF997" s="54">
        <f>VLOOKUP(F997,[9]毕教同事分值收集!B:P,15,0)</f>
        <v>0</v>
      </c>
      <c r="AG997" s="54">
        <f>VLOOKUP(F997,[6]毕教同事分值收集!$B:$M,12,0)</f>
        <v>-60</v>
      </c>
      <c r="AH997" s="54">
        <v>0</v>
      </c>
      <c r="AI997" s="54">
        <v>0</v>
      </c>
      <c r="AJ997" s="54">
        <v>0</v>
      </c>
      <c r="AK997" s="54">
        <v>0</v>
      </c>
      <c r="AL997" s="54">
        <v>0</v>
      </c>
      <c r="AM997" s="58">
        <f t="shared" si="93"/>
        <v>220</v>
      </c>
      <c r="AN997" s="54" t="str">
        <f>VLOOKUP(H997,'[2]最终 公布版'!$F:$AL,33,0)</f>
        <v>外科</v>
      </c>
      <c r="AO997" s="59">
        <f>SUMPRODUCT(($AN$4:$AN$1113=AN997)*($AM$4:$AM$1113&gt;AM997))+1</f>
        <v>180</v>
      </c>
      <c r="AP997" s="11">
        <f>COUNTIF(AN:AN,AN997)</f>
        <v>181</v>
      </c>
      <c r="AQ997" s="60">
        <f t="shared" si="95"/>
        <v>0.994475138121547</v>
      </c>
      <c r="AR997" s="11">
        <f t="shared" si="96"/>
        <v>0.5</v>
      </c>
      <c r="AS997" s="61">
        <v>1200</v>
      </c>
      <c r="AT997" s="62">
        <f>VLOOKUP(F997,[9]毕教同事分值收集!B:Y,24,0)</f>
        <v>21</v>
      </c>
      <c r="AU997" s="63">
        <f t="shared" si="97"/>
        <v>600</v>
      </c>
      <c r="AV997" s="63">
        <f t="shared" si="94"/>
        <v>600</v>
      </c>
      <c r="AW997" s="63">
        <v>0</v>
      </c>
      <c r="AX997" s="63">
        <f t="shared" si="98"/>
        <v>600</v>
      </c>
      <c r="AY997" s="65">
        <v>21</v>
      </c>
    </row>
    <row r="998" spans="1:51">
      <c r="A998" s="4" t="s">
        <v>1185</v>
      </c>
      <c r="B998" s="4"/>
      <c r="C998" s="5" t="s">
        <v>1006</v>
      </c>
      <c r="D998" s="6">
        <v>993</v>
      </c>
      <c r="E998" s="86" t="s">
        <v>1186</v>
      </c>
      <c r="F998" s="8" t="str">
        <f>VLOOKUP(E998,[1]需科室上报名单!$A:$B,2,0)</f>
        <v>7AM396</v>
      </c>
      <c r="G998" s="6" t="str">
        <f>VLOOKUP(F998,[3]需科室上报名单!$B:$I,8,0)</f>
        <v>规培研究生</v>
      </c>
      <c r="H998" s="8" t="str">
        <f>VLOOKUP(F998,[3]需科室上报名单!$B:$D,3,0)</f>
        <v>外科</v>
      </c>
      <c r="I998" s="8" t="str">
        <f>VLOOKUP(F998,[3]需科室上报名单!$B:$F,5,0)</f>
        <v>2021年</v>
      </c>
      <c r="J998" s="146"/>
      <c r="K998" s="93" t="s">
        <v>106</v>
      </c>
      <c r="L998" s="147">
        <v>0</v>
      </c>
      <c r="M998" s="147">
        <v>0</v>
      </c>
      <c r="N998" s="36">
        <v>0</v>
      </c>
      <c r="O998" s="86">
        <v>80</v>
      </c>
      <c r="P998" s="95">
        <v>0</v>
      </c>
      <c r="Q998" s="94">
        <v>0</v>
      </c>
      <c r="R998" s="94">
        <v>0</v>
      </c>
      <c r="S998" s="95">
        <v>0</v>
      </c>
      <c r="T998" s="95">
        <v>0</v>
      </c>
      <c r="U998" s="97">
        <v>0</v>
      </c>
      <c r="V998" s="96">
        <v>57</v>
      </c>
      <c r="W998" s="98">
        <v>0</v>
      </c>
      <c r="X998" s="98">
        <v>0</v>
      </c>
      <c r="Y998" s="98">
        <v>0</v>
      </c>
      <c r="Z998" s="98">
        <v>0</v>
      </c>
      <c r="AA998" s="53">
        <v>0</v>
      </c>
      <c r="AB998" s="54">
        <f>VLOOKUP(F998,[9]毕教同事分值收集!B:R,17,0)</f>
        <v>0</v>
      </c>
      <c r="AC998" s="54">
        <f>VLOOKUP(F998,[9]毕教同事分值收集!B:T,19,0)</f>
        <v>0</v>
      </c>
      <c r="AD998" s="54">
        <f>VLOOKUP(F998,[9]毕教同事分值收集!B:V,21,0)</f>
        <v>0</v>
      </c>
      <c r="AE998" s="54">
        <f>VLOOKUP(F998,[9]毕教同事分值收集!B:Q,16,0)</f>
        <v>0</v>
      </c>
      <c r="AF998" s="54">
        <f>VLOOKUP(F998,[9]毕教同事分值收集!B:P,15,0)</f>
        <v>0</v>
      </c>
      <c r="AG998" s="54">
        <f>VLOOKUP(F998,[6]毕教同事分值收集!$B:$M,12,0)</f>
        <v>-60</v>
      </c>
      <c r="AH998" s="54">
        <v>0</v>
      </c>
      <c r="AI998" s="54">
        <v>0</v>
      </c>
      <c r="AJ998" s="54">
        <v>0</v>
      </c>
      <c r="AK998" s="54">
        <v>0</v>
      </c>
      <c r="AL998" s="54">
        <v>0</v>
      </c>
      <c r="AM998" s="58">
        <f t="shared" si="93"/>
        <v>77</v>
      </c>
      <c r="AN998" s="54" t="str">
        <f>VLOOKUP(H998,'[2]最终 公布版'!$F:$AL,33,0)</f>
        <v>外科</v>
      </c>
      <c r="AO998" s="59">
        <f>SUMPRODUCT(($AN$4:$AN$1113=AN998)*($AM$4:$AM$1113&gt;AM998))+1</f>
        <v>181</v>
      </c>
      <c r="AP998" s="11">
        <f>COUNTIF(AN:AN,AN998)</f>
        <v>181</v>
      </c>
      <c r="AQ998" s="60">
        <f t="shared" si="95"/>
        <v>1</v>
      </c>
      <c r="AR998" s="11">
        <f t="shared" si="96"/>
        <v>0.5</v>
      </c>
      <c r="AS998" s="61">
        <v>1200</v>
      </c>
      <c r="AT998" s="62">
        <f>VLOOKUP(F998,[9]毕教同事分值收集!B:Y,24,0)</f>
        <v>21</v>
      </c>
      <c r="AU998" s="63">
        <f t="shared" si="97"/>
        <v>600</v>
      </c>
      <c r="AV998" s="63">
        <f t="shared" si="94"/>
        <v>600</v>
      </c>
      <c r="AW998" s="63">
        <f>VLOOKUP(F998,[7]涉及需要退费清单!$B:$S,18,0)</f>
        <v>-100</v>
      </c>
      <c r="AX998" s="63">
        <f t="shared" si="98"/>
        <v>500</v>
      </c>
      <c r="AY998" s="65">
        <v>21</v>
      </c>
    </row>
    <row r="999" spans="1:51">
      <c r="A999" s="4"/>
      <c r="B999" s="4"/>
      <c r="C999" s="5" t="s">
        <v>1187</v>
      </c>
      <c r="D999" s="6">
        <v>994</v>
      </c>
      <c r="E999" s="86" t="s">
        <v>1188</v>
      </c>
      <c r="F999" s="8" t="str">
        <f>VLOOKUP(E999,[1]需科室上报名单!$A:$B,2,0)</f>
        <v>7AM296</v>
      </c>
      <c r="G999" s="6" t="str">
        <f>VLOOKUP(F999,[3]需科室上报名单!$B:$I,8,0)</f>
        <v>规培研究生</v>
      </c>
      <c r="H999" s="86" t="s">
        <v>1187</v>
      </c>
      <c r="I999" s="8" t="str">
        <f>VLOOKUP(F999,[3]需科室上报名单!$B:$F,5,0)</f>
        <v>2021年</v>
      </c>
      <c r="J999" s="35"/>
      <c r="K999" s="93" t="s">
        <v>106</v>
      </c>
      <c r="L999" s="86">
        <v>0</v>
      </c>
      <c r="M999" s="86">
        <v>0</v>
      </c>
      <c r="N999" s="86">
        <v>0</v>
      </c>
      <c r="O999" s="86">
        <v>160</v>
      </c>
      <c r="P999" s="94">
        <v>0</v>
      </c>
      <c r="Q999" s="94">
        <v>1</v>
      </c>
      <c r="R999" s="94">
        <v>6</v>
      </c>
      <c r="S999" s="94">
        <v>1</v>
      </c>
      <c r="T999" s="94">
        <v>1</v>
      </c>
      <c r="U999" s="43">
        <v>190</v>
      </c>
      <c r="V999" s="44">
        <f>VLOOKUP(F999,[9]毕教同事分值收集!B:X,23,0)</f>
        <v>100</v>
      </c>
      <c r="W999" s="98">
        <v>10</v>
      </c>
      <c r="X999" s="98">
        <v>40</v>
      </c>
      <c r="Y999" s="98">
        <v>60</v>
      </c>
      <c r="Z999" s="98">
        <v>60</v>
      </c>
      <c r="AA999" s="102">
        <v>80</v>
      </c>
      <c r="AB999" s="54">
        <f>VLOOKUP(F999,[9]毕教同事分值收集!B:R,17,0)</f>
        <v>100</v>
      </c>
      <c r="AC999" s="54">
        <f>VLOOKUP(F999,[9]毕教同事分值收集!B:T,19,0)</f>
        <v>150</v>
      </c>
      <c r="AD999" s="54">
        <f>VLOOKUP(F999,[9]毕教同事分值收集!B:V,21,0)</f>
        <v>100</v>
      </c>
      <c r="AE999" s="54">
        <f>VLOOKUP(F999,[9]毕教同事分值收集!B:Q,16,0)</f>
        <v>20</v>
      </c>
      <c r="AF999" s="54">
        <f>VLOOKUP(F999,[9]毕教同事分值收集!B:P,15,0)</f>
        <v>40</v>
      </c>
      <c r="AG999" s="54">
        <f>VLOOKUP(F999,[6]毕教同事分值收集!$B:$M,12,0)</f>
        <v>0</v>
      </c>
      <c r="AH999" s="54">
        <v>0</v>
      </c>
      <c r="AI999" s="54">
        <v>0</v>
      </c>
      <c r="AJ999" s="54">
        <v>0</v>
      </c>
      <c r="AK999" s="54">
        <v>0</v>
      </c>
      <c r="AL999" s="54">
        <v>0</v>
      </c>
      <c r="AM999" s="58">
        <f t="shared" si="93"/>
        <v>1110</v>
      </c>
      <c r="AN999" s="54" t="str">
        <f>VLOOKUP(H999,'[2]最终 公布版'!$F:$AL,33,0)</f>
        <v>眼科+耳鼻咽喉科</v>
      </c>
      <c r="AO999" s="59">
        <f>SUMPRODUCT(($AN$4:$AN$1113=AN999)*($AM$4:$AM$1113&gt;AM999))+1</f>
        <v>1</v>
      </c>
      <c r="AP999" s="11">
        <f>COUNTIF(AN:AN,AN999)</f>
        <v>32</v>
      </c>
      <c r="AQ999" s="60">
        <f t="shared" si="95"/>
        <v>0.03125</v>
      </c>
      <c r="AR999" s="11">
        <f t="shared" si="96"/>
        <v>1.5</v>
      </c>
      <c r="AS999" s="61">
        <v>1200</v>
      </c>
      <c r="AT999" s="62">
        <f>VLOOKUP(F999,[9]毕教同事分值收集!B:Y,24,0)</f>
        <v>21</v>
      </c>
      <c r="AU999" s="63">
        <f t="shared" si="97"/>
        <v>1800</v>
      </c>
      <c r="AV999" s="63">
        <f t="shared" si="94"/>
        <v>1800</v>
      </c>
      <c r="AW999" s="63">
        <v>0</v>
      </c>
      <c r="AX999" s="63">
        <f t="shared" si="98"/>
        <v>1800</v>
      </c>
      <c r="AY999" s="65">
        <v>21</v>
      </c>
    </row>
    <row r="1000" spans="1:51">
      <c r="A1000" s="4"/>
      <c r="B1000" s="4"/>
      <c r="C1000" s="5" t="s">
        <v>1187</v>
      </c>
      <c r="D1000" s="6">
        <v>995</v>
      </c>
      <c r="E1000" s="54" t="s">
        <v>1189</v>
      </c>
      <c r="F1000" s="8">
        <f>VLOOKUP(E1000,[1]需科室上报名单!$A:$B,2,0)</f>
        <v>120059</v>
      </c>
      <c r="G1000" s="6" t="s">
        <v>104</v>
      </c>
      <c r="H1000" s="54" t="s">
        <v>1187</v>
      </c>
      <c r="I1000" s="8" t="str">
        <f>VLOOKUP(F1000,[3]需科室上报名单!$B:$F,5,0)</f>
        <v>2020年</v>
      </c>
      <c r="J1000" s="35"/>
      <c r="K1000" s="93" t="s">
        <v>106</v>
      </c>
      <c r="L1000" s="86">
        <v>0</v>
      </c>
      <c r="M1000" s="86">
        <v>0</v>
      </c>
      <c r="N1000" s="86">
        <v>0</v>
      </c>
      <c r="O1000" s="86">
        <v>160</v>
      </c>
      <c r="P1000" s="94">
        <v>3</v>
      </c>
      <c r="Q1000" s="94">
        <v>0</v>
      </c>
      <c r="R1000" s="94">
        <v>2</v>
      </c>
      <c r="S1000" s="94">
        <v>0</v>
      </c>
      <c r="T1000" s="94">
        <v>0</v>
      </c>
      <c r="U1000" s="43">
        <v>190</v>
      </c>
      <c r="V1000" s="44">
        <f>VLOOKUP(F1000,[9]毕教同事分值收集!B:X,23,0)</f>
        <v>100</v>
      </c>
      <c r="W1000" s="98">
        <v>10</v>
      </c>
      <c r="X1000" s="98">
        <v>40</v>
      </c>
      <c r="Y1000" s="98">
        <v>60</v>
      </c>
      <c r="Z1000" s="98">
        <v>60</v>
      </c>
      <c r="AA1000" s="102">
        <v>80</v>
      </c>
      <c r="AB1000" s="54">
        <f>VLOOKUP(F1000,[9]毕教同事分值收集!B:R,17,0)</f>
        <v>100</v>
      </c>
      <c r="AC1000" s="54">
        <f>VLOOKUP(F1000,[9]毕教同事分值收集!B:T,19,0)</f>
        <v>150</v>
      </c>
      <c r="AD1000" s="54">
        <f>VLOOKUP(F1000,[9]毕教同事分值收集!B:V,21,0)</f>
        <v>100</v>
      </c>
      <c r="AE1000" s="54">
        <f>VLOOKUP(F1000,[9]毕教同事分值收集!B:Q,16,0)</f>
        <v>0</v>
      </c>
      <c r="AF1000" s="54">
        <f>VLOOKUP(F1000,[9]毕教同事分值收集!B:P,15,0)</f>
        <v>0</v>
      </c>
      <c r="AG1000" s="54">
        <f>VLOOKUP(F1000,[6]毕教同事分值收集!$B:$M,12,0)</f>
        <v>0</v>
      </c>
      <c r="AH1000" s="54">
        <v>0</v>
      </c>
      <c r="AI1000" s="54">
        <v>0</v>
      </c>
      <c r="AJ1000" s="54">
        <v>0</v>
      </c>
      <c r="AK1000" s="54">
        <v>0</v>
      </c>
      <c r="AL1000" s="54">
        <v>0</v>
      </c>
      <c r="AM1000" s="58">
        <f t="shared" si="93"/>
        <v>1050</v>
      </c>
      <c r="AN1000" s="54" t="str">
        <f>VLOOKUP(H1000,'[2]最终 公布版'!$F:$AL,33,0)</f>
        <v>眼科+耳鼻咽喉科</v>
      </c>
      <c r="AO1000" s="59">
        <f>SUMPRODUCT(($AN$4:$AN$1113=AN1000)*($AM$4:$AM$1113&gt;AM1000))+1</f>
        <v>2</v>
      </c>
      <c r="AP1000" s="11">
        <f>COUNTIF(AN:AN,AN1000)</f>
        <v>32</v>
      </c>
      <c r="AQ1000" s="60">
        <f t="shared" si="95"/>
        <v>0.0625</v>
      </c>
      <c r="AR1000" s="11">
        <f t="shared" si="96"/>
        <v>1.5</v>
      </c>
      <c r="AS1000" s="61">
        <v>1200</v>
      </c>
      <c r="AT1000" s="62">
        <f>VLOOKUP(F1000,[9]毕教同事分值收集!B:Y,24,0)</f>
        <v>21</v>
      </c>
      <c r="AU1000" s="63">
        <f t="shared" si="97"/>
        <v>1800</v>
      </c>
      <c r="AV1000" s="63">
        <f t="shared" si="94"/>
        <v>1800</v>
      </c>
      <c r="AW1000" s="63">
        <v>0</v>
      </c>
      <c r="AX1000" s="63">
        <f t="shared" si="98"/>
        <v>1800</v>
      </c>
      <c r="AY1000" s="65">
        <v>21</v>
      </c>
    </row>
    <row r="1001" spans="1:51">
      <c r="A1001" s="4"/>
      <c r="B1001" s="4"/>
      <c r="C1001" s="5" t="s">
        <v>133</v>
      </c>
      <c r="D1001" s="6">
        <v>996</v>
      </c>
      <c r="E1001" s="6" t="s">
        <v>1190</v>
      </c>
      <c r="F1001" s="8" t="str">
        <f>VLOOKUP(E1001,[1]需科室上报名单!$A:$B,2,0)</f>
        <v>7AM298</v>
      </c>
      <c r="G1001" s="6" t="str">
        <f>VLOOKUP(F1001,[3]需科室上报名单!$B:$I,8,0)</f>
        <v>规培研究生</v>
      </c>
      <c r="H1001" s="6" t="s">
        <v>1191</v>
      </c>
      <c r="I1001" s="8" t="str">
        <f>VLOOKUP(F1001,[3]需科室上报名单!$B:$F,5,0)</f>
        <v>2021年</v>
      </c>
      <c r="J1001" s="29"/>
      <c r="K1001" s="6" t="s">
        <v>106</v>
      </c>
      <c r="L1001" s="6">
        <v>0</v>
      </c>
      <c r="M1001" s="6">
        <v>0</v>
      </c>
      <c r="N1001" s="6">
        <v>0</v>
      </c>
      <c r="O1001" s="6">
        <v>120</v>
      </c>
      <c r="P1001" s="30">
        <v>0</v>
      </c>
      <c r="Q1001" s="30">
        <v>4</v>
      </c>
      <c r="R1001" s="30">
        <v>4</v>
      </c>
      <c r="S1001" s="30">
        <v>1</v>
      </c>
      <c r="T1001" s="30">
        <v>0</v>
      </c>
      <c r="U1001" s="43">
        <v>185</v>
      </c>
      <c r="V1001" s="44">
        <f>VLOOKUP(F1001,[9]毕教同事分值收集!B:X,23,0)</f>
        <v>100</v>
      </c>
      <c r="W1001" s="44">
        <v>10</v>
      </c>
      <c r="X1001" s="44">
        <v>80</v>
      </c>
      <c r="Y1001" s="44">
        <v>30</v>
      </c>
      <c r="Z1001" s="44">
        <v>30</v>
      </c>
      <c r="AA1001" s="53">
        <v>60</v>
      </c>
      <c r="AB1001" s="54">
        <f>VLOOKUP(F1001,[9]毕教同事分值收集!B:R,17,0)</f>
        <v>100</v>
      </c>
      <c r="AC1001" s="54">
        <f>VLOOKUP(F1001,[9]毕教同事分值收集!B:T,19,0)</f>
        <v>150</v>
      </c>
      <c r="AD1001" s="54">
        <f>VLOOKUP(F1001,[9]毕教同事分值收集!B:V,21,0)</f>
        <v>100</v>
      </c>
      <c r="AE1001" s="54">
        <f>VLOOKUP(F1001,[9]毕教同事分值收集!B:Q,16,0)</f>
        <v>0</v>
      </c>
      <c r="AF1001" s="54">
        <f>VLOOKUP(F1001,[9]毕教同事分值收集!B:P,15,0)</f>
        <v>80</v>
      </c>
      <c r="AG1001" s="54">
        <f>VLOOKUP(F1001,[6]毕教同事分值收集!$B:$M,12,0)</f>
        <v>-40</v>
      </c>
      <c r="AH1001" s="54">
        <v>0</v>
      </c>
      <c r="AI1001" s="54">
        <v>0</v>
      </c>
      <c r="AJ1001" s="54">
        <v>0</v>
      </c>
      <c r="AK1001" s="54">
        <v>0</v>
      </c>
      <c r="AL1001" s="54">
        <v>0</v>
      </c>
      <c r="AM1001" s="58">
        <f t="shared" si="93"/>
        <v>1005</v>
      </c>
      <c r="AN1001" s="54" t="str">
        <f>VLOOKUP(H1001,'[2]最终 公布版'!$F:$AL,33,0)</f>
        <v>眼科+耳鼻咽喉科</v>
      </c>
      <c r="AO1001" s="59">
        <f>SUMPRODUCT(($AN$4:$AN$1113=AN1001)*($AM$4:$AM$1113&gt;AM1001))+1</f>
        <v>3</v>
      </c>
      <c r="AP1001" s="11">
        <f>COUNTIF(AN:AN,AN1001)</f>
        <v>32</v>
      </c>
      <c r="AQ1001" s="60">
        <f t="shared" si="95"/>
        <v>0.09375</v>
      </c>
      <c r="AR1001" s="11">
        <f t="shared" si="96"/>
        <v>1.5</v>
      </c>
      <c r="AS1001" s="61">
        <v>1200</v>
      </c>
      <c r="AT1001" s="62">
        <f>VLOOKUP(F1001,[9]毕教同事分值收集!B:Y,24,0)</f>
        <v>21</v>
      </c>
      <c r="AU1001" s="63">
        <f t="shared" si="97"/>
        <v>1800</v>
      </c>
      <c r="AV1001" s="63">
        <f t="shared" si="94"/>
        <v>1800</v>
      </c>
      <c r="AW1001" s="63">
        <v>0</v>
      </c>
      <c r="AX1001" s="63">
        <f t="shared" si="98"/>
        <v>1800</v>
      </c>
      <c r="AY1001" s="65">
        <v>21</v>
      </c>
    </row>
    <row r="1002" spans="1:51">
      <c r="A1002" s="4"/>
      <c r="B1002" s="4"/>
      <c r="C1002" s="5" t="s">
        <v>1187</v>
      </c>
      <c r="D1002" s="6">
        <v>998</v>
      </c>
      <c r="E1002" s="86" t="s">
        <v>1192</v>
      </c>
      <c r="F1002" s="8" t="str">
        <f>VLOOKUP(E1002,[1]需科室上报名单!$A:$B,2,0)</f>
        <v>726L91</v>
      </c>
      <c r="G1002" s="6" t="s">
        <v>104</v>
      </c>
      <c r="H1002" s="86" t="s">
        <v>1187</v>
      </c>
      <c r="I1002" s="8" t="str">
        <f>VLOOKUP(F1002,[3]需科室上报名单!$B:$F,5,0)</f>
        <v>2020年</v>
      </c>
      <c r="J1002" s="35"/>
      <c r="K1002" s="93" t="s">
        <v>106</v>
      </c>
      <c r="L1002" s="86">
        <v>0</v>
      </c>
      <c r="M1002" s="86">
        <v>0</v>
      </c>
      <c r="N1002" s="86">
        <v>0</v>
      </c>
      <c r="O1002" s="86">
        <v>160</v>
      </c>
      <c r="P1002" s="94">
        <v>0</v>
      </c>
      <c r="Q1002" s="94">
        <v>3</v>
      </c>
      <c r="R1002" s="94">
        <v>2</v>
      </c>
      <c r="S1002" s="94">
        <v>0</v>
      </c>
      <c r="T1002" s="94">
        <v>0</v>
      </c>
      <c r="U1002" s="43">
        <v>100</v>
      </c>
      <c r="V1002" s="44">
        <f>VLOOKUP(F1002,[9]毕教同事分值收集!B:X,23,0)</f>
        <v>100</v>
      </c>
      <c r="W1002" s="98">
        <v>10</v>
      </c>
      <c r="X1002" s="98">
        <v>40</v>
      </c>
      <c r="Y1002" s="98">
        <v>60</v>
      </c>
      <c r="Z1002" s="98">
        <v>60</v>
      </c>
      <c r="AA1002" s="102">
        <v>80</v>
      </c>
      <c r="AB1002" s="54">
        <f>VLOOKUP(F1002,[9]毕教同事分值收集!B:R,17,0)</f>
        <v>100</v>
      </c>
      <c r="AC1002" s="54">
        <f>VLOOKUP(F1002,[9]毕教同事分值收集!B:T,19,0)</f>
        <v>150</v>
      </c>
      <c r="AD1002" s="54">
        <f>VLOOKUP(F1002,[9]毕教同事分值收集!B:V,21,0)</f>
        <v>100</v>
      </c>
      <c r="AE1002" s="54">
        <f>VLOOKUP(F1002,[9]毕教同事分值收集!B:Q,16,0)</f>
        <v>0</v>
      </c>
      <c r="AF1002" s="54">
        <f>VLOOKUP(F1002,[9]毕教同事分值收集!B:P,15,0)</f>
        <v>20</v>
      </c>
      <c r="AG1002" s="54">
        <f>VLOOKUP(F1002,[6]毕教同事分值收集!$B:$M,12,0)</f>
        <v>0</v>
      </c>
      <c r="AH1002" s="54">
        <v>0</v>
      </c>
      <c r="AI1002" s="54">
        <v>0</v>
      </c>
      <c r="AJ1002" s="54">
        <v>0</v>
      </c>
      <c r="AK1002" s="54">
        <v>0</v>
      </c>
      <c r="AL1002" s="54">
        <v>0</v>
      </c>
      <c r="AM1002" s="58">
        <f t="shared" ref="AM1002:AM1045" si="99">SUM(L1002:O1002,U1002:AA1002,AB1002:AJ1002)</f>
        <v>980</v>
      </c>
      <c r="AN1002" s="54" t="str">
        <f>VLOOKUP(H1002,'[2]最终 公布版'!$F:$AL,33,0)</f>
        <v>眼科+耳鼻咽喉科</v>
      </c>
      <c r="AO1002" s="59">
        <f>SUMPRODUCT(($AN$4:$AN$1113=AN1002)*($AM$4:$AM$1113&gt;AM1002))+1</f>
        <v>4</v>
      </c>
      <c r="AP1002" s="11">
        <f>COUNTIF(AN:AN,AN1002)</f>
        <v>32</v>
      </c>
      <c r="AQ1002" s="60">
        <f t="shared" si="95"/>
        <v>0.125</v>
      </c>
      <c r="AR1002" s="11">
        <f t="shared" si="96"/>
        <v>1.25</v>
      </c>
      <c r="AS1002" s="61">
        <v>1200</v>
      </c>
      <c r="AT1002" s="62">
        <f>VLOOKUP(F1002,[9]毕教同事分值收集!B:Y,24,0)</f>
        <v>21</v>
      </c>
      <c r="AU1002" s="63">
        <f t="shared" si="97"/>
        <v>1500</v>
      </c>
      <c r="AV1002" s="63">
        <f t="shared" si="94"/>
        <v>1500</v>
      </c>
      <c r="AW1002" s="63">
        <v>0</v>
      </c>
      <c r="AX1002" s="63">
        <f t="shared" si="98"/>
        <v>1500</v>
      </c>
      <c r="AY1002" s="65">
        <v>21</v>
      </c>
    </row>
    <row r="1003" spans="1:51">
      <c r="A1003" s="4"/>
      <c r="B1003" s="4"/>
      <c r="C1003" s="5" t="s">
        <v>1187</v>
      </c>
      <c r="D1003" s="6">
        <v>997</v>
      </c>
      <c r="E1003" s="54" t="s">
        <v>1193</v>
      </c>
      <c r="F1003" s="8" t="str">
        <f>VLOOKUP(E1003,[1]需科室上报名单!$A:$B,2,0)</f>
        <v>730L76</v>
      </c>
      <c r="G1003" s="6" t="s">
        <v>104</v>
      </c>
      <c r="H1003" s="6" t="s">
        <v>1187</v>
      </c>
      <c r="I1003" s="8" t="str">
        <f>VLOOKUP(F1003,[3]需科室上报名单!$B:$F,5,0)</f>
        <v>2022年</v>
      </c>
      <c r="J1003" s="35"/>
      <c r="K1003" s="93" t="s">
        <v>106</v>
      </c>
      <c r="L1003" s="86">
        <v>0</v>
      </c>
      <c r="M1003" s="86">
        <v>0</v>
      </c>
      <c r="N1003" s="86">
        <v>0</v>
      </c>
      <c r="O1003" s="86">
        <v>160</v>
      </c>
      <c r="P1003" s="151">
        <v>0</v>
      </c>
      <c r="Q1003" s="151">
        <v>4</v>
      </c>
      <c r="R1003" s="151">
        <v>0</v>
      </c>
      <c r="S1003" s="151">
        <v>0</v>
      </c>
      <c r="T1003" s="151">
        <v>0</v>
      </c>
      <c r="U1003" s="43">
        <v>80</v>
      </c>
      <c r="V1003" s="44">
        <f>VLOOKUP(F1003,[9]毕教同事分值收集!B:X,23,0)</f>
        <v>100</v>
      </c>
      <c r="W1003" s="98">
        <v>10</v>
      </c>
      <c r="X1003" s="98">
        <v>40</v>
      </c>
      <c r="Y1003" s="98">
        <v>60</v>
      </c>
      <c r="Z1003" s="98">
        <v>60</v>
      </c>
      <c r="AA1003" s="102">
        <v>80</v>
      </c>
      <c r="AB1003" s="54">
        <f>VLOOKUP(F1003,[9]毕教同事分值收集!B:R,17,0)</f>
        <v>100</v>
      </c>
      <c r="AC1003" s="54">
        <f>VLOOKUP(F1003,[9]毕教同事分值收集!B:T,19,0)</f>
        <v>150</v>
      </c>
      <c r="AD1003" s="54">
        <f>VLOOKUP(F1003,[9]毕教同事分值收集!B:V,21,0)</f>
        <v>100</v>
      </c>
      <c r="AE1003" s="54">
        <f>VLOOKUP(F1003,[9]毕教同事分值收集!B:Q,16,0)</f>
        <v>0</v>
      </c>
      <c r="AF1003" s="54">
        <f>VLOOKUP(F1003,[9]毕教同事分值收集!B:P,15,0)</f>
        <v>80</v>
      </c>
      <c r="AG1003" s="54">
        <f>VLOOKUP(F1003,[6]毕教同事分值收集!$B:$M,12,0)</f>
        <v>-60</v>
      </c>
      <c r="AH1003" s="54">
        <v>0</v>
      </c>
      <c r="AI1003" s="54">
        <v>0</v>
      </c>
      <c r="AJ1003" s="54">
        <v>0</v>
      </c>
      <c r="AK1003" s="54">
        <v>0</v>
      </c>
      <c r="AL1003" s="54">
        <v>0</v>
      </c>
      <c r="AM1003" s="58">
        <f t="shared" si="99"/>
        <v>960</v>
      </c>
      <c r="AN1003" s="54" t="str">
        <f>VLOOKUP(H1003,'[2]最终 公布版'!$F:$AL,33,0)</f>
        <v>眼科+耳鼻咽喉科</v>
      </c>
      <c r="AO1003" s="59">
        <f>SUMPRODUCT(($AN$4:$AN$1113=AN1003)*($AM$4:$AM$1113&gt;AM1003))+1</f>
        <v>5</v>
      </c>
      <c r="AP1003" s="11">
        <f>COUNTIF(AN:AN,AN1003)</f>
        <v>32</v>
      </c>
      <c r="AQ1003" s="60">
        <f t="shared" si="95"/>
        <v>0.15625</v>
      </c>
      <c r="AR1003" s="11">
        <f t="shared" si="96"/>
        <v>1.25</v>
      </c>
      <c r="AS1003" s="61">
        <v>1200</v>
      </c>
      <c r="AT1003" s="62">
        <f>VLOOKUP(F1003,[9]毕教同事分值收集!B:Y,24,0)</f>
        <v>21</v>
      </c>
      <c r="AU1003" s="63">
        <f t="shared" si="97"/>
        <v>1500</v>
      </c>
      <c r="AV1003" s="63">
        <f t="shared" si="94"/>
        <v>1500</v>
      </c>
      <c r="AW1003" s="63">
        <v>0</v>
      </c>
      <c r="AX1003" s="63">
        <f t="shared" si="98"/>
        <v>1500</v>
      </c>
      <c r="AY1003" s="65">
        <v>21</v>
      </c>
    </row>
    <row r="1004" spans="1:51">
      <c r="A1004" s="4"/>
      <c r="B1004" s="4"/>
      <c r="C1004" s="5" t="s">
        <v>1187</v>
      </c>
      <c r="D1004" s="6">
        <v>999</v>
      </c>
      <c r="E1004" s="54" t="s">
        <v>1194</v>
      </c>
      <c r="F1004" s="8" t="str">
        <f>VLOOKUP(E1004,[1]需科室上报名单!$A:$B,2,0)</f>
        <v>726L92</v>
      </c>
      <c r="G1004" s="6" t="s">
        <v>104</v>
      </c>
      <c r="H1004" s="6" t="s">
        <v>1187</v>
      </c>
      <c r="I1004" s="8" t="str">
        <f>VLOOKUP(F1004,[3]需科室上报名单!$B:$F,5,0)</f>
        <v>2020年</v>
      </c>
      <c r="J1004" s="35"/>
      <c r="K1004" s="93" t="s">
        <v>106</v>
      </c>
      <c r="L1004" s="86">
        <v>0</v>
      </c>
      <c r="M1004" s="86">
        <v>0</v>
      </c>
      <c r="N1004" s="86">
        <v>0</v>
      </c>
      <c r="O1004" s="86">
        <v>160</v>
      </c>
      <c r="P1004" s="94">
        <v>0</v>
      </c>
      <c r="Q1004" s="94">
        <v>3</v>
      </c>
      <c r="R1004" s="94">
        <v>2</v>
      </c>
      <c r="S1004" s="94">
        <v>0</v>
      </c>
      <c r="T1004" s="94">
        <v>0</v>
      </c>
      <c r="U1004" s="43">
        <v>100</v>
      </c>
      <c r="V1004" s="44">
        <f>VLOOKUP(F1004,[9]毕教同事分值收集!B:X,23,0)</f>
        <v>100</v>
      </c>
      <c r="W1004" s="98">
        <v>10</v>
      </c>
      <c r="X1004" s="98">
        <v>40</v>
      </c>
      <c r="Y1004" s="98">
        <v>60</v>
      </c>
      <c r="Z1004" s="98">
        <v>60</v>
      </c>
      <c r="AA1004" s="102">
        <v>80</v>
      </c>
      <c r="AB1004" s="54">
        <f>VLOOKUP(F1004,[9]毕教同事分值收集!B:R,17,0)</f>
        <v>100</v>
      </c>
      <c r="AC1004" s="54">
        <f>VLOOKUP(F1004,[9]毕教同事分值收集!B:T,19,0)</f>
        <v>150</v>
      </c>
      <c r="AD1004" s="54">
        <f>VLOOKUP(F1004,[9]毕教同事分值收集!B:V,21,0)</f>
        <v>100</v>
      </c>
      <c r="AE1004" s="54">
        <f>VLOOKUP(F1004,[9]毕教同事分值收集!B:Q,16,0)</f>
        <v>0</v>
      </c>
      <c r="AF1004" s="54">
        <f>VLOOKUP(F1004,[9]毕教同事分值收集!B:P,15,0)</f>
        <v>20</v>
      </c>
      <c r="AG1004" s="54">
        <f>VLOOKUP(F1004,[6]毕教同事分值收集!$B:$M,12,0)</f>
        <v>-60</v>
      </c>
      <c r="AH1004" s="54">
        <v>0</v>
      </c>
      <c r="AI1004" s="54">
        <v>0</v>
      </c>
      <c r="AJ1004" s="54">
        <v>0</v>
      </c>
      <c r="AK1004" s="54">
        <v>0</v>
      </c>
      <c r="AL1004" s="54">
        <v>0</v>
      </c>
      <c r="AM1004" s="58">
        <f t="shared" si="99"/>
        <v>920</v>
      </c>
      <c r="AN1004" s="54" t="str">
        <f>VLOOKUP(H1004,'[2]最终 公布版'!$F:$AL,33,0)</f>
        <v>眼科+耳鼻咽喉科</v>
      </c>
      <c r="AO1004" s="59">
        <f>SUMPRODUCT(($AN$4:$AN$1113=AN1004)*($AM$4:$AM$1113&gt;AM1004))+1</f>
        <v>6</v>
      </c>
      <c r="AP1004" s="11">
        <f>COUNTIF(AN:AN,AN1004)</f>
        <v>32</v>
      </c>
      <c r="AQ1004" s="60">
        <f t="shared" si="95"/>
        <v>0.1875</v>
      </c>
      <c r="AR1004" s="11">
        <f t="shared" si="96"/>
        <v>1.25</v>
      </c>
      <c r="AS1004" s="61">
        <v>1200</v>
      </c>
      <c r="AT1004" s="62">
        <f>VLOOKUP(F1004,[9]毕教同事分值收集!B:Y,24,0)</f>
        <v>21</v>
      </c>
      <c r="AU1004" s="63">
        <f t="shared" si="97"/>
        <v>1500</v>
      </c>
      <c r="AV1004" s="63">
        <f t="shared" si="94"/>
        <v>1500</v>
      </c>
      <c r="AW1004" s="63">
        <v>0</v>
      </c>
      <c r="AX1004" s="63">
        <f t="shared" si="98"/>
        <v>1500</v>
      </c>
      <c r="AY1004" s="65">
        <v>21</v>
      </c>
    </row>
    <row r="1005" spans="1:51">
      <c r="A1005" s="4"/>
      <c r="B1005" s="4"/>
      <c r="C1005" s="5" t="s">
        <v>1187</v>
      </c>
      <c r="D1005" s="6">
        <v>1001</v>
      </c>
      <c r="E1005" s="86" t="s">
        <v>1195</v>
      </c>
      <c r="F1005" s="8">
        <f>VLOOKUP(E1005,[1]需科室上报名单!$A:$B,2,0)</f>
        <v>622001</v>
      </c>
      <c r="G1005" s="6" t="s">
        <v>104</v>
      </c>
      <c r="H1005" s="86" t="s">
        <v>1187</v>
      </c>
      <c r="I1005" s="8" t="str">
        <f>VLOOKUP(F1005,[3]需科室上报名单!$B:$F,5,0)</f>
        <v>2020年</v>
      </c>
      <c r="J1005" s="35"/>
      <c r="K1005" s="93" t="s">
        <v>106</v>
      </c>
      <c r="L1005" s="86">
        <v>0</v>
      </c>
      <c r="M1005" s="86">
        <v>0</v>
      </c>
      <c r="N1005" s="86">
        <v>0</v>
      </c>
      <c r="O1005" s="86">
        <v>160</v>
      </c>
      <c r="P1005" s="94">
        <v>0</v>
      </c>
      <c r="Q1005" s="94">
        <v>0</v>
      </c>
      <c r="R1005" s="94">
        <v>0</v>
      </c>
      <c r="S1005" s="94">
        <v>0</v>
      </c>
      <c r="T1005" s="94">
        <v>0</v>
      </c>
      <c r="U1005" s="43">
        <v>0</v>
      </c>
      <c r="V1005" s="44">
        <f>VLOOKUP(F1005,[9]毕教同事分值收集!B:X,23,0)</f>
        <v>100</v>
      </c>
      <c r="W1005" s="98">
        <v>10</v>
      </c>
      <c r="X1005" s="98">
        <v>40</v>
      </c>
      <c r="Y1005" s="98">
        <v>60</v>
      </c>
      <c r="Z1005" s="98">
        <v>60</v>
      </c>
      <c r="AA1005" s="102">
        <v>80</v>
      </c>
      <c r="AB1005" s="54">
        <f>VLOOKUP(F1005,[9]毕教同事分值收集!B:R,17,0)</f>
        <v>100</v>
      </c>
      <c r="AC1005" s="54">
        <f>VLOOKUP(F1005,[9]毕教同事分值收集!B:T,19,0)</f>
        <v>150</v>
      </c>
      <c r="AD1005" s="54">
        <f>VLOOKUP(F1005,[9]毕教同事分值收集!B:V,21,0)</f>
        <v>100</v>
      </c>
      <c r="AE1005" s="54">
        <f>VLOOKUP(F1005,[9]毕教同事分值收集!B:Q,16,0)</f>
        <v>0</v>
      </c>
      <c r="AF1005" s="54">
        <f>VLOOKUP(F1005,[9]毕教同事分值收集!B:P,15,0)</f>
        <v>60</v>
      </c>
      <c r="AG1005" s="54">
        <f>VLOOKUP(F1005,[6]毕教同事分值收集!$B:$M,12,0)</f>
        <v>-20</v>
      </c>
      <c r="AH1005" s="54">
        <v>0</v>
      </c>
      <c r="AI1005" s="54">
        <v>0</v>
      </c>
      <c r="AJ1005" s="54">
        <v>0</v>
      </c>
      <c r="AK1005" s="54">
        <v>0</v>
      </c>
      <c r="AL1005" s="54">
        <v>0</v>
      </c>
      <c r="AM1005" s="58">
        <f t="shared" si="99"/>
        <v>900</v>
      </c>
      <c r="AN1005" s="54" t="str">
        <f>VLOOKUP(H1005,'[2]最终 公布版'!$F:$AL,33,0)</f>
        <v>眼科+耳鼻咽喉科</v>
      </c>
      <c r="AO1005" s="59">
        <f>SUMPRODUCT(($AN$4:$AN$1113=AN1005)*($AM$4:$AM$1113&gt;AM1005))+1</f>
        <v>7</v>
      </c>
      <c r="AP1005" s="11">
        <f>COUNTIF(AN:AN,AN1005)</f>
        <v>32</v>
      </c>
      <c r="AQ1005" s="60">
        <f t="shared" si="95"/>
        <v>0.21875</v>
      </c>
      <c r="AR1005" s="11">
        <f t="shared" si="96"/>
        <v>1.25</v>
      </c>
      <c r="AS1005" s="61">
        <v>1200</v>
      </c>
      <c r="AT1005" s="62">
        <f>VLOOKUP(F1005,[9]毕教同事分值收集!B:Y,24,0)</f>
        <v>21</v>
      </c>
      <c r="AU1005" s="63">
        <f t="shared" si="97"/>
        <v>1500</v>
      </c>
      <c r="AV1005" s="63">
        <f t="shared" si="94"/>
        <v>1500</v>
      </c>
      <c r="AW1005" s="63">
        <v>0</v>
      </c>
      <c r="AX1005" s="63">
        <f t="shared" si="98"/>
        <v>1500</v>
      </c>
      <c r="AY1005" s="65">
        <v>21</v>
      </c>
    </row>
    <row r="1006" spans="1:51">
      <c r="A1006" s="4"/>
      <c r="B1006" s="4"/>
      <c r="C1006" s="5" t="s">
        <v>1187</v>
      </c>
      <c r="D1006" s="6">
        <v>1000</v>
      </c>
      <c r="E1006" s="54" t="s">
        <v>1196</v>
      </c>
      <c r="F1006" s="8" t="str">
        <f>VLOOKUP(E1006,[1]需科室上报名单!$A:$B,2,0)</f>
        <v>7AK337</v>
      </c>
      <c r="G1006" s="6" t="str">
        <f>VLOOKUP(F1006,[3]需科室上报名单!$B:$I,8,0)</f>
        <v>规培研究生</v>
      </c>
      <c r="H1006" s="6" t="s">
        <v>1187</v>
      </c>
      <c r="I1006" s="8" t="str">
        <f>VLOOKUP(F1006,[3]需科室上报名单!$B:$F,5,0)</f>
        <v>2020年</v>
      </c>
      <c r="J1006" s="35"/>
      <c r="K1006" s="93" t="s">
        <v>106</v>
      </c>
      <c r="L1006" s="86">
        <v>0</v>
      </c>
      <c r="M1006" s="86">
        <v>0</v>
      </c>
      <c r="N1006" s="86">
        <v>0</v>
      </c>
      <c r="O1006" s="86">
        <v>160</v>
      </c>
      <c r="P1006" s="94">
        <v>0</v>
      </c>
      <c r="Q1006" s="94">
        <v>1</v>
      </c>
      <c r="R1006" s="94">
        <v>2</v>
      </c>
      <c r="S1006" s="94">
        <v>0</v>
      </c>
      <c r="T1006" s="94">
        <v>0</v>
      </c>
      <c r="U1006" s="43">
        <v>60</v>
      </c>
      <c r="V1006" s="44">
        <f>VLOOKUP(F1006,[9]毕教同事分值收集!B:X,23,0)</f>
        <v>100</v>
      </c>
      <c r="W1006" s="98">
        <v>10</v>
      </c>
      <c r="X1006" s="98">
        <v>40</v>
      </c>
      <c r="Y1006" s="98">
        <v>60</v>
      </c>
      <c r="Z1006" s="98">
        <v>60</v>
      </c>
      <c r="AA1006" s="102">
        <v>80</v>
      </c>
      <c r="AB1006" s="54">
        <f>VLOOKUP(F1006,[9]毕教同事分值收集!B:R,17,0)</f>
        <v>100</v>
      </c>
      <c r="AC1006" s="54">
        <f>VLOOKUP(F1006,[9]毕教同事分值收集!B:T,19,0)</f>
        <v>150</v>
      </c>
      <c r="AD1006" s="54">
        <f>VLOOKUP(F1006,[9]毕教同事分值收集!B:V,21,0)</f>
        <v>100</v>
      </c>
      <c r="AE1006" s="54">
        <f>VLOOKUP(F1006,[9]毕教同事分值收集!B:Q,16,0)</f>
        <v>0</v>
      </c>
      <c r="AF1006" s="54">
        <f>VLOOKUP(F1006,[9]毕教同事分值收集!B:P,15,0)</f>
        <v>0</v>
      </c>
      <c r="AG1006" s="54">
        <f>VLOOKUP(F1006,[6]毕教同事分值收集!$B:$M,12,0)</f>
        <v>-60</v>
      </c>
      <c r="AH1006" s="54">
        <v>0</v>
      </c>
      <c r="AI1006" s="54">
        <v>0</v>
      </c>
      <c r="AJ1006" s="54">
        <v>0</v>
      </c>
      <c r="AK1006" s="54">
        <v>0</v>
      </c>
      <c r="AL1006" s="54">
        <v>0</v>
      </c>
      <c r="AM1006" s="58">
        <f t="shared" si="99"/>
        <v>860</v>
      </c>
      <c r="AN1006" s="54" t="str">
        <f>VLOOKUP(H1006,'[2]最终 公布版'!$F:$AL,33,0)</f>
        <v>眼科+耳鼻咽喉科</v>
      </c>
      <c r="AO1006" s="59">
        <f>SUMPRODUCT(($AN$4:$AN$1113=AN1006)*($AM$4:$AM$1113&gt;AM1006))+1</f>
        <v>8</v>
      </c>
      <c r="AP1006" s="11">
        <f>COUNTIF(AN:AN,AN1006)</f>
        <v>32</v>
      </c>
      <c r="AQ1006" s="60">
        <f t="shared" si="95"/>
        <v>0.25</v>
      </c>
      <c r="AR1006" s="11">
        <f t="shared" si="96"/>
        <v>1.25</v>
      </c>
      <c r="AS1006" s="61">
        <v>1200</v>
      </c>
      <c r="AT1006" s="62">
        <f>VLOOKUP(F1006,[9]毕教同事分值收集!B:Y,24,0)</f>
        <v>21</v>
      </c>
      <c r="AU1006" s="63">
        <f t="shared" si="97"/>
        <v>1500</v>
      </c>
      <c r="AV1006" s="63">
        <f t="shared" si="94"/>
        <v>1500</v>
      </c>
      <c r="AW1006" s="63">
        <v>0</v>
      </c>
      <c r="AX1006" s="63">
        <f t="shared" si="98"/>
        <v>1500</v>
      </c>
      <c r="AY1006" s="65">
        <v>21</v>
      </c>
    </row>
    <row r="1007" ht="24" spans="1:51">
      <c r="A1007" s="4"/>
      <c r="B1007" s="4"/>
      <c r="C1007" s="5" t="s">
        <v>1191</v>
      </c>
      <c r="D1007" s="6">
        <v>1002</v>
      </c>
      <c r="E1007" s="150" t="s">
        <v>1197</v>
      </c>
      <c r="F1007" s="8">
        <f>VLOOKUP(E1007,[1]需科室上报名单!$A:$B,2,0)</f>
        <v>120057</v>
      </c>
      <c r="G1007" s="6" t="s">
        <v>104</v>
      </c>
      <c r="H1007" s="8" t="str">
        <f>VLOOKUP(F1007,[3]需科室上报名单!$B:$D,3,0)</f>
        <v>耳鼻咽喉科</v>
      </c>
      <c r="I1007" s="8" t="str">
        <f>VLOOKUP(F1007,[3]需科室上报名单!$B:$F,5,0)</f>
        <v>2020年</v>
      </c>
      <c r="J1007" s="31"/>
      <c r="K1007" s="71" t="s">
        <v>106</v>
      </c>
      <c r="L1007" s="36">
        <v>0</v>
      </c>
      <c r="M1007" s="36">
        <v>0</v>
      </c>
      <c r="N1007" s="36">
        <v>0</v>
      </c>
      <c r="O1007" s="36">
        <v>160</v>
      </c>
      <c r="P1007" s="81">
        <v>4</v>
      </c>
      <c r="Q1007" s="81">
        <v>0</v>
      </c>
      <c r="R1007" s="81">
        <v>1</v>
      </c>
      <c r="S1007" s="81">
        <v>0</v>
      </c>
      <c r="T1007" s="81">
        <v>0</v>
      </c>
      <c r="U1007" s="144">
        <v>220</v>
      </c>
      <c r="V1007" s="44">
        <f>VLOOKUP(F1007,[9]毕教同事分值收集!B:X,23,0)</f>
        <v>100</v>
      </c>
      <c r="W1007" s="152" t="s">
        <v>406</v>
      </c>
      <c r="X1007" s="76">
        <v>60</v>
      </c>
      <c r="Y1007" s="152" t="s">
        <v>407</v>
      </c>
      <c r="Z1007" s="152" t="s">
        <v>407</v>
      </c>
      <c r="AA1007" s="82">
        <v>0</v>
      </c>
      <c r="AB1007" s="54">
        <f>VLOOKUP(F1007,[9]毕教同事分值收集!B:R,17,0)</f>
        <v>100</v>
      </c>
      <c r="AC1007" s="54">
        <f>VLOOKUP(F1007,[9]毕教同事分值收集!B:T,19,0)</f>
        <v>150</v>
      </c>
      <c r="AD1007" s="54">
        <f>VLOOKUP(F1007,[9]毕教同事分值收集!B:V,21,0)</f>
        <v>100</v>
      </c>
      <c r="AE1007" s="54">
        <f>VLOOKUP(F1007,[9]毕教同事分值收集!B:Q,16,0)</f>
        <v>0</v>
      </c>
      <c r="AF1007" s="54">
        <f>VLOOKUP(F1007,[9]毕教同事分值收集!B:P,15,0)</f>
        <v>0</v>
      </c>
      <c r="AG1007" s="54">
        <f>VLOOKUP(F1007,[6]毕教同事分值收集!$B:$M,12,0)</f>
        <v>-60</v>
      </c>
      <c r="AH1007" s="54">
        <v>0</v>
      </c>
      <c r="AI1007" s="54">
        <v>0</v>
      </c>
      <c r="AJ1007" s="54">
        <v>0</v>
      </c>
      <c r="AK1007" s="54">
        <v>0</v>
      </c>
      <c r="AL1007" s="54">
        <v>0</v>
      </c>
      <c r="AM1007" s="58">
        <f t="shared" si="99"/>
        <v>830</v>
      </c>
      <c r="AN1007" s="54" t="str">
        <f>VLOOKUP(H1007,'[2]最终 公布版'!$F:$AL,33,0)</f>
        <v>眼科+耳鼻咽喉科</v>
      </c>
      <c r="AO1007" s="59">
        <f>SUMPRODUCT(($AN$4:$AN$1113=AN1007)*($AM$4:$AM$1113&gt;AM1007))+1</f>
        <v>9</v>
      </c>
      <c r="AP1007" s="11">
        <f>COUNTIF(AN:AN,AN1007)</f>
        <v>32</v>
      </c>
      <c r="AQ1007" s="60">
        <f t="shared" si="95"/>
        <v>0.28125</v>
      </c>
      <c r="AR1007" s="11">
        <f t="shared" si="96"/>
        <v>1.25</v>
      </c>
      <c r="AS1007" s="61">
        <v>1200</v>
      </c>
      <c r="AT1007" s="62">
        <f>VLOOKUP(F1007,[9]毕教同事分值收集!B:Y,24,0)</f>
        <v>21</v>
      </c>
      <c r="AU1007" s="63">
        <f t="shared" si="97"/>
        <v>1500</v>
      </c>
      <c r="AV1007" s="63">
        <f t="shared" si="94"/>
        <v>1500</v>
      </c>
      <c r="AW1007" s="63">
        <v>0</v>
      </c>
      <c r="AX1007" s="63">
        <f t="shared" si="98"/>
        <v>1500</v>
      </c>
      <c r="AY1007" s="65">
        <v>21</v>
      </c>
    </row>
    <row r="1008" ht="24" spans="1:51">
      <c r="A1008" s="4"/>
      <c r="B1008" s="4"/>
      <c r="C1008" s="5" t="s">
        <v>1191</v>
      </c>
      <c r="D1008" s="6">
        <v>1003</v>
      </c>
      <c r="E1008" s="150" t="s">
        <v>1198</v>
      </c>
      <c r="F1008" s="8" t="str">
        <f>VLOOKUP(E1008,[1]需科室上报名单!$A:$B,2,0)</f>
        <v>7AK341</v>
      </c>
      <c r="G1008" s="6" t="str">
        <f>VLOOKUP(F1008,[3]需科室上报名单!$B:$I,8,0)</f>
        <v>规培研究生</v>
      </c>
      <c r="H1008" s="8" t="str">
        <f>VLOOKUP(F1008,[3]需科室上报名单!$B:$D,3,0)</f>
        <v>耳鼻咽喉科</v>
      </c>
      <c r="I1008" s="8" t="str">
        <f>VLOOKUP(F1008,[3]需科室上报名单!$B:$F,5,0)</f>
        <v>2020年</v>
      </c>
      <c r="J1008" s="31"/>
      <c r="K1008" s="71" t="s">
        <v>106</v>
      </c>
      <c r="L1008" s="36">
        <v>0</v>
      </c>
      <c r="M1008" s="36">
        <v>0</v>
      </c>
      <c r="N1008" s="36">
        <v>0</v>
      </c>
      <c r="O1008" s="36">
        <v>160</v>
      </c>
      <c r="P1008" s="81">
        <v>0</v>
      </c>
      <c r="Q1008" s="81">
        <v>1</v>
      </c>
      <c r="R1008" s="81">
        <v>1</v>
      </c>
      <c r="S1008" s="81">
        <v>0</v>
      </c>
      <c r="T1008" s="81">
        <v>0</v>
      </c>
      <c r="U1008" s="144">
        <v>40</v>
      </c>
      <c r="V1008" s="44">
        <f>VLOOKUP(F1008,[9]毕教同事分值收集!B:X,23,0)</f>
        <v>100</v>
      </c>
      <c r="W1008" s="152" t="s">
        <v>406</v>
      </c>
      <c r="X1008" s="76">
        <v>60</v>
      </c>
      <c r="Y1008" s="152" t="s">
        <v>413</v>
      </c>
      <c r="Z1008" s="152" t="s">
        <v>413</v>
      </c>
      <c r="AA1008" s="82">
        <v>0</v>
      </c>
      <c r="AB1008" s="54">
        <f>VLOOKUP(F1008,[9]毕教同事分值收集!B:R,17,0)</f>
        <v>100</v>
      </c>
      <c r="AC1008" s="54">
        <f>VLOOKUP(F1008,[9]毕教同事分值收集!B:T,19,0)</f>
        <v>150</v>
      </c>
      <c r="AD1008" s="54">
        <f>VLOOKUP(F1008,[9]毕教同事分值收集!B:V,21,0)</f>
        <v>100</v>
      </c>
      <c r="AE1008" s="54">
        <f>VLOOKUP(F1008,[9]毕教同事分值收集!B:Q,16,0)</f>
        <v>0</v>
      </c>
      <c r="AF1008" s="54">
        <f>VLOOKUP(F1008,[9]毕教同事分值收集!B:P,15,0)</f>
        <v>0</v>
      </c>
      <c r="AG1008" s="54">
        <f>VLOOKUP(F1008,[6]毕教同事分值收集!$B:$M,12,0)</f>
        <v>-20</v>
      </c>
      <c r="AH1008" s="54">
        <v>0</v>
      </c>
      <c r="AI1008" s="54">
        <v>0</v>
      </c>
      <c r="AJ1008" s="54">
        <v>0</v>
      </c>
      <c r="AK1008" s="54">
        <v>0</v>
      </c>
      <c r="AL1008" s="54">
        <v>0</v>
      </c>
      <c r="AM1008" s="58">
        <f t="shared" si="99"/>
        <v>690</v>
      </c>
      <c r="AN1008" s="54" t="str">
        <f>VLOOKUP(H1008,'[2]最终 公布版'!$F:$AL,33,0)</f>
        <v>眼科+耳鼻咽喉科</v>
      </c>
      <c r="AO1008" s="59">
        <f>SUMPRODUCT(($AN$4:$AN$1113=AN1008)*($AM$4:$AM$1113&gt;AM1008))+1</f>
        <v>10</v>
      </c>
      <c r="AP1008" s="11">
        <f>COUNTIF(AN:AN,AN1008)</f>
        <v>32</v>
      </c>
      <c r="AQ1008" s="60">
        <f t="shared" si="95"/>
        <v>0.3125</v>
      </c>
      <c r="AR1008" s="11">
        <f t="shared" si="96"/>
        <v>1.25</v>
      </c>
      <c r="AS1008" s="61">
        <v>1200</v>
      </c>
      <c r="AT1008" s="62">
        <f>VLOOKUP(F1008,[9]毕教同事分值收集!B:Y,24,0)</f>
        <v>21</v>
      </c>
      <c r="AU1008" s="63">
        <f t="shared" si="97"/>
        <v>1500</v>
      </c>
      <c r="AV1008" s="63">
        <f t="shared" si="94"/>
        <v>1500</v>
      </c>
      <c r="AW1008" s="63">
        <v>0</v>
      </c>
      <c r="AX1008" s="63">
        <f t="shared" si="98"/>
        <v>1500</v>
      </c>
      <c r="AY1008" s="65">
        <v>21</v>
      </c>
    </row>
    <row r="1009" ht="24" spans="1:51">
      <c r="A1009" s="4"/>
      <c r="B1009" s="4"/>
      <c r="C1009" s="5" t="s">
        <v>1191</v>
      </c>
      <c r="D1009" s="6">
        <v>1005</v>
      </c>
      <c r="E1009" s="150" t="s">
        <v>1199</v>
      </c>
      <c r="F1009" s="8" t="str">
        <f>VLOOKUP(E1009,[1]需科室上报名单!$A:$B,2,0)</f>
        <v>7AM297</v>
      </c>
      <c r="G1009" s="6" t="str">
        <f>VLOOKUP(F1009,[3]需科室上报名单!$B:$I,8,0)</f>
        <v>规培研究生</v>
      </c>
      <c r="H1009" s="8" t="str">
        <f>VLOOKUP(F1009,[3]需科室上报名单!$B:$D,3,0)</f>
        <v>耳鼻咽喉科</v>
      </c>
      <c r="I1009" s="8" t="str">
        <f>VLOOKUP(F1009,[3]需科室上报名单!$B:$F,5,0)</f>
        <v>2021年</v>
      </c>
      <c r="J1009" s="31"/>
      <c r="K1009" s="71" t="s">
        <v>106</v>
      </c>
      <c r="L1009" s="36">
        <v>0</v>
      </c>
      <c r="M1009" s="36">
        <v>0</v>
      </c>
      <c r="N1009" s="36">
        <v>0</v>
      </c>
      <c r="O1009" s="36">
        <v>160</v>
      </c>
      <c r="P1009" s="81">
        <v>0</v>
      </c>
      <c r="Q1009" s="81">
        <v>5</v>
      </c>
      <c r="R1009" s="81">
        <v>0</v>
      </c>
      <c r="S1009" s="81">
        <v>0</v>
      </c>
      <c r="T1009" s="81">
        <v>0</v>
      </c>
      <c r="U1009" s="144">
        <v>100</v>
      </c>
      <c r="V1009" s="44">
        <f>VLOOKUP(F1009,[9]毕教同事分值收集!B:X,23,0)</f>
        <v>100</v>
      </c>
      <c r="W1009" s="152" t="s">
        <v>406</v>
      </c>
      <c r="X1009" s="152" t="s">
        <v>407</v>
      </c>
      <c r="Y1009" s="152" t="s">
        <v>407</v>
      </c>
      <c r="Z1009" s="152" t="s">
        <v>407</v>
      </c>
      <c r="AA1009" s="82">
        <v>0</v>
      </c>
      <c r="AB1009" s="54">
        <f>VLOOKUP(F1009,[9]毕教同事分值收集!B:R,17,0)</f>
        <v>100</v>
      </c>
      <c r="AC1009" s="54">
        <f>VLOOKUP(F1009,[9]毕教同事分值收集!B:T,19,0)</f>
        <v>150</v>
      </c>
      <c r="AD1009" s="54">
        <f>VLOOKUP(F1009,[9]毕教同事分值收集!B:V,21,0)</f>
        <v>100</v>
      </c>
      <c r="AE1009" s="54">
        <f>VLOOKUP(F1009,[9]毕教同事分值收集!B:Q,16,0)</f>
        <v>0</v>
      </c>
      <c r="AF1009" s="54">
        <f>VLOOKUP(F1009,[9]毕教同事分值收集!B:P,15,0)</f>
        <v>0</v>
      </c>
      <c r="AG1009" s="54">
        <f>VLOOKUP(F1009,[6]毕教同事分值收集!$B:$M,12,0)</f>
        <v>-20</v>
      </c>
      <c r="AH1009" s="54">
        <v>0</v>
      </c>
      <c r="AI1009" s="54">
        <v>0</v>
      </c>
      <c r="AJ1009" s="54">
        <v>0</v>
      </c>
      <c r="AK1009" s="54">
        <v>0</v>
      </c>
      <c r="AL1009" s="54">
        <v>0</v>
      </c>
      <c r="AM1009" s="58">
        <f t="shared" si="99"/>
        <v>690</v>
      </c>
      <c r="AN1009" s="54" t="str">
        <f>VLOOKUP(H1009,'[2]最终 公布版'!$F:$AL,33,0)</f>
        <v>眼科+耳鼻咽喉科</v>
      </c>
      <c r="AO1009" s="59">
        <f>SUMPRODUCT(($AN$4:$AN$1113=AN1009)*($AM$4:$AM$1113&gt;AM1009))+1</f>
        <v>10</v>
      </c>
      <c r="AP1009" s="11">
        <f>COUNTIF(AN:AN,AN1009)</f>
        <v>32</v>
      </c>
      <c r="AQ1009" s="60">
        <f t="shared" si="95"/>
        <v>0.3125</v>
      </c>
      <c r="AR1009" s="11">
        <f t="shared" si="96"/>
        <v>1.25</v>
      </c>
      <c r="AS1009" s="61">
        <v>1200</v>
      </c>
      <c r="AT1009" s="62">
        <f>VLOOKUP(F1009,[9]毕教同事分值收集!B:Y,24,0)</f>
        <v>21</v>
      </c>
      <c r="AU1009" s="63">
        <f t="shared" si="97"/>
        <v>1500</v>
      </c>
      <c r="AV1009" s="63">
        <f t="shared" si="94"/>
        <v>1500</v>
      </c>
      <c r="AW1009" s="63">
        <v>0</v>
      </c>
      <c r="AX1009" s="63">
        <f t="shared" si="98"/>
        <v>1500</v>
      </c>
      <c r="AY1009" s="65">
        <v>21</v>
      </c>
    </row>
    <row r="1010" ht="24" spans="1:51">
      <c r="A1010" s="4"/>
      <c r="B1010" s="4"/>
      <c r="C1010" s="5" t="s">
        <v>1191</v>
      </c>
      <c r="D1010" s="6">
        <v>1007</v>
      </c>
      <c r="E1010" s="150" t="s">
        <v>1200</v>
      </c>
      <c r="F1010" s="8" t="str">
        <f>VLOOKUP(E1010,[1]需科室上报名单!$A:$B,2,0)</f>
        <v>7AK339</v>
      </c>
      <c r="G1010" s="6" t="str">
        <f>VLOOKUP(F1010,[3]需科室上报名单!$B:$I,8,0)</f>
        <v>规培研究生</v>
      </c>
      <c r="H1010" s="8" t="str">
        <f>VLOOKUP(F1010,[3]需科室上报名单!$B:$D,3,0)</f>
        <v>耳鼻咽喉科</v>
      </c>
      <c r="I1010" s="8" t="str">
        <f>VLOOKUP(F1010,[3]需科室上报名单!$B:$F,5,0)</f>
        <v>2020年</v>
      </c>
      <c r="J1010" s="31"/>
      <c r="K1010" s="71" t="s">
        <v>106</v>
      </c>
      <c r="L1010" s="36">
        <v>0</v>
      </c>
      <c r="M1010" s="36">
        <v>0</v>
      </c>
      <c r="N1010" s="36">
        <v>0</v>
      </c>
      <c r="O1010" s="36">
        <v>160</v>
      </c>
      <c r="P1010" s="81">
        <v>0</v>
      </c>
      <c r="Q1010" s="81">
        <v>1</v>
      </c>
      <c r="R1010" s="81">
        <v>0</v>
      </c>
      <c r="S1010" s="81">
        <v>1</v>
      </c>
      <c r="T1010" s="81">
        <v>0</v>
      </c>
      <c r="U1010" s="144">
        <v>45</v>
      </c>
      <c r="V1010" s="44">
        <f>VLOOKUP(F1010,[9]毕教同事分值收集!B:X,23,0)</f>
        <v>100</v>
      </c>
      <c r="W1010" s="152" t="s">
        <v>406</v>
      </c>
      <c r="X1010" s="152" t="s">
        <v>410</v>
      </c>
      <c r="Y1010" s="152" t="s">
        <v>407</v>
      </c>
      <c r="Z1010" s="152" t="s">
        <v>407</v>
      </c>
      <c r="AA1010" s="82">
        <v>0</v>
      </c>
      <c r="AB1010" s="54">
        <f>VLOOKUP(F1010,[9]毕教同事分值收集!B:R,17,0)</f>
        <v>100</v>
      </c>
      <c r="AC1010" s="54">
        <f>VLOOKUP(F1010,[9]毕教同事分值收集!B:T,19,0)</f>
        <v>150</v>
      </c>
      <c r="AD1010" s="54">
        <f>VLOOKUP(F1010,[9]毕教同事分值收集!B:V,21,0)</f>
        <v>100</v>
      </c>
      <c r="AE1010" s="54">
        <f>VLOOKUP(F1010,[9]毕教同事分值收集!B:Q,16,0)</f>
        <v>0</v>
      </c>
      <c r="AF1010" s="54">
        <f>VLOOKUP(F1010,[9]毕教同事分值收集!B:P,15,0)</f>
        <v>20</v>
      </c>
      <c r="AG1010" s="54">
        <f>VLOOKUP(F1010,[6]毕教同事分值收集!$B:$M,12,0)</f>
        <v>0</v>
      </c>
      <c r="AH1010" s="54">
        <v>0</v>
      </c>
      <c r="AI1010" s="54">
        <v>0</v>
      </c>
      <c r="AJ1010" s="54">
        <v>0</v>
      </c>
      <c r="AK1010" s="54">
        <v>0</v>
      </c>
      <c r="AL1010" s="54">
        <v>0</v>
      </c>
      <c r="AM1010" s="58">
        <f t="shared" si="99"/>
        <v>675</v>
      </c>
      <c r="AN1010" s="54" t="str">
        <f>VLOOKUP(H1010,'[2]最终 公布版'!$F:$AL,33,0)</f>
        <v>眼科+耳鼻咽喉科</v>
      </c>
      <c r="AO1010" s="59">
        <f>SUMPRODUCT(($AN$4:$AN$1113=AN1010)*($AM$4:$AM$1113&gt;AM1010))+1</f>
        <v>12</v>
      </c>
      <c r="AP1010" s="11">
        <f>COUNTIF(AN:AN,AN1010)</f>
        <v>32</v>
      </c>
      <c r="AQ1010" s="60">
        <f t="shared" si="95"/>
        <v>0.375</v>
      </c>
      <c r="AR1010" s="11">
        <f t="shared" si="96"/>
        <v>1.25</v>
      </c>
      <c r="AS1010" s="61">
        <v>1200</v>
      </c>
      <c r="AT1010" s="62">
        <f>VLOOKUP(F1010,[9]毕教同事分值收集!B:Y,24,0)</f>
        <v>21</v>
      </c>
      <c r="AU1010" s="63">
        <f t="shared" si="97"/>
        <v>1500</v>
      </c>
      <c r="AV1010" s="63">
        <f t="shared" si="94"/>
        <v>1500</v>
      </c>
      <c r="AW1010" s="63">
        <v>0</v>
      </c>
      <c r="AX1010" s="63">
        <f t="shared" si="98"/>
        <v>1500</v>
      </c>
      <c r="AY1010" s="65">
        <v>21</v>
      </c>
    </row>
    <row r="1011" ht="24" spans="1:51">
      <c r="A1011" s="4"/>
      <c r="B1011" s="4"/>
      <c r="C1011" s="5" t="s">
        <v>1191</v>
      </c>
      <c r="D1011" s="6">
        <v>1004</v>
      </c>
      <c r="E1011" s="150" t="s">
        <v>1201</v>
      </c>
      <c r="F1011" s="8" t="str">
        <f>VLOOKUP(E1011,[1]需科室上报名单!$A:$B,2,0)</f>
        <v>7AK338</v>
      </c>
      <c r="G1011" s="6" t="str">
        <f>VLOOKUP(F1011,[3]需科室上报名单!$B:$I,8,0)</f>
        <v>规培研究生</v>
      </c>
      <c r="H1011" s="8" t="str">
        <f>VLOOKUP(F1011,[3]需科室上报名单!$B:$D,3,0)</f>
        <v>耳鼻咽喉科</v>
      </c>
      <c r="I1011" s="8" t="str">
        <f>VLOOKUP(F1011,[3]需科室上报名单!$B:$F,5,0)</f>
        <v>2020年</v>
      </c>
      <c r="J1011" s="31"/>
      <c r="K1011" s="71" t="s">
        <v>106</v>
      </c>
      <c r="L1011" s="36">
        <v>0</v>
      </c>
      <c r="M1011" s="36">
        <v>0</v>
      </c>
      <c r="N1011" s="36">
        <v>0</v>
      </c>
      <c r="O1011" s="36">
        <v>160</v>
      </c>
      <c r="P1011" s="81">
        <v>0</v>
      </c>
      <c r="Q1011" s="81">
        <v>5</v>
      </c>
      <c r="R1011" s="81">
        <v>0</v>
      </c>
      <c r="S1011" s="81">
        <v>0</v>
      </c>
      <c r="T1011" s="81">
        <v>0</v>
      </c>
      <c r="U1011" s="144">
        <v>100</v>
      </c>
      <c r="V1011" s="44">
        <f>VLOOKUP(F1011,[9]毕教同事分值收集!B:X,23,0)</f>
        <v>100</v>
      </c>
      <c r="W1011" s="152" t="s">
        <v>406</v>
      </c>
      <c r="X1011" s="152" t="s">
        <v>407</v>
      </c>
      <c r="Y1011" s="152" t="s">
        <v>413</v>
      </c>
      <c r="Z1011" s="152" t="s">
        <v>413</v>
      </c>
      <c r="AA1011" s="82">
        <v>0</v>
      </c>
      <c r="AB1011" s="54">
        <f>VLOOKUP(F1011,[9]毕教同事分值收集!B:R,17,0)</f>
        <v>100</v>
      </c>
      <c r="AC1011" s="54">
        <f>VLOOKUP(F1011,[9]毕教同事分值收集!B:T,19,0)</f>
        <v>150</v>
      </c>
      <c r="AD1011" s="54">
        <f>VLOOKUP(F1011,[9]毕教同事分值收集!B:V,21,0)</f>
        <v>100</v>
      </c>
      <c r="AE1011" s="54">
        <f>VLOOKUP(F1011,[9]毕教同事分值收集!B:Q,16,0)</f>
        <v>0</v>
      </c>
      <c r="AF1011" s="54">
        <f>VLOOKUP(F1011,[9]毕教同事分值收集!B:P,15,0)</f>
        <v>0</v>
      </c>
      <c r="AG1011" s="54">
        <f>VLOOKUP(F1011,[6]毕教同事分值收集!$B:$M,12,0)</f>
        <v>-60</v>
      </c>
      <c r="AH1011" s="54">
        <v>0</v>
      </c>
      <c r="AI1011" s="54">
        <v>0</v>
      </c>
      <c r="AJ1011" s="54">
        <v>0</v>
      </c>
      <c r="AK1011" s="54">
        <v>0</v>
      </c>
      <c r="AL1011" s="54">
        <v>0</v>
      </c>
      <c r="AM1011" s="58">
        <f t="shared" si="99"/>
        <v>650</v>
      </c>
      <c r="AN1011" s="54" t="str">
        <f>VLOOKUP(H1011,'[2]最终 公布版'!$F:$AL,33,0)</f>
        <v>眼科+耳鼻咽喉科</v>
      </c>
      <c r="AO1011" s="59">
        <f>SUMPRODUCT(($AN$4:$AN$1113=AN1011)*($AM$4:$AM$1113&gt;AM1011))+1</f>
        <v>13</v>
      </c>
      <c r="AP1011" s="11">
        <f>COUNTIF(AN:AN,AN1011)</f>
        <v>32</v>
      </c>
      <c r="AQ1011" s="60">
        <f t="shared" si="95"/>
        <v>0.40625</v>
      </c>
      <c r="AR1011" s="11">
        <f t="shared" si="96"/>
        <v>1</v>
      </c>
      <c r="AS1011" s="61">
        <v>1200</v>
      </c>
      <c r="AT1011" s="62">
        <f>VLOOKUP(F1011,[9]毕教同事分值收集!B:Y,24,0)</f>
        <v>21</v>
      </c>
      <c r="AU1011" s="63">
        <f t="shared" si="97"/>
        <v>1200</v>
      </c>
      <c r="AV1011" s="63">
        <f t="shared" si="94"/>
        <v>1200</v>
      </c>
      <c r="AW1011" s="63">
        <v>0</v>
      </c>
      <c r="AX1011" s="63">
        <f t="shared" si="98"/>
        <v>1200</v>
      </c>
      <c r="AY1011" s="65">
        <v>21</v>
      </c>
    </row>
    <row r="1012" ht="24" spans="1:51">
      <c r="A1012" s="4"/>
      <c r="B1012" s="4"/>
      <c r="C1012" s="5" t="s">
        <v>1191</v>
      </c>
      <c r="D1012" s="6">
        <v>1006</v>
      </c>
      <c r="E1012" s="150" t="s">
        <v>1202</v>
      </c>
      <c r="F1012" s="8" t="str">
        <f>VLOOKUP(E1012,[1]需科室上报名单!$A:$B,2,0)</f>
        <v>726L08</v>
      </c>
      <c r="G1012" s="6" t="s">
        <v>104</v>
      </c>
      <c r="H1012" s="8" t="str">
        <f>VLOOKUP(F1012,[3]需科室上报名单!$B:$D,3,0)</f>
        <v>耳鼻咽喉科</v>
      </c>
      <c r="I1012" s="8" t="str">
        <f>VLOOKUP(F1012,[3]需科室上报名单!$B:$F,5,0)</f>
        <v>2020年</v>
      </c>
      <c r="J1012" s="31"/>
      <c r="K1012" s="71" t="s">
        <v>106</v>
      </c>
      <c r="L1012" s="36">
        <v>0</v>
      </c>
      <c r="M1012" s="36">
        <v>0</v>
      </c>
      <c r="N1012" s="36">
        <v>0</v>
      </c>
      <c r="O1012" s="36">
        <v>160</v>
      </c>
      <c r="P1012" s="81">
        <v>0</v>
      </c>
      <c r="Q1012" s="81">
        <v>2</v>
      </c>
      <c r="R1012" s="81">
        <v>1</v>
      </c>
      <c r="S1012" s="81">
        <v>0</v>
      </c>
      <c r="T1012" s="81">
        <v>0</v>
      </c>
      <c r="U1012" s="144">
        <v>60</v>
      </c>
      <c r="V1012" s="44">
        <f>VLOOKUP(F1012,[9]毕教同事分值收集!B:X,23,0)</f>
        <v>100</v>
      </c>
      <c r="W1012" s="152" t="s">
        <v>408</v>
      </c>
      <c r="X1012" s="152" t="s">
        <v>412</v>
      </c>
      <c r="Y1012" s="152" t="s">
        <v>413</v>
      </c>
      <c r="Z1012" s="152" t="s">
        <v>413</v>
      </c>
      <c r="AA1012" s="82">
        <v>0</v>
      </c>
      <c r="AB1012" s="54">
        <f>VLOOKUP(F1012,[9]毕教同事分值收集!B:R,17,0)</f>
        <v>100</v>
      </c>
      <c r="AC1012" s="54">
        <f>VLOOKUP(F1012,[9]毕教同事分值收集!B:T,19,0)</f>
        <v>150</v>
      </c>
      <c r="AD1012" s="54">
        <f>VLOOKUP(F1012,[9]毕教同事分值收集!B:V,21,0)</f>
        <v>100</v>
      </c>
      <c r="AE1012" s="54">
        <f>VLOOKUP(F1012,[9]毕教同事分值收集!B:Q,16,0)</f>
        <v>0</v>
      </c>
      <c r="AF1012" s="54">
        <f>VLOOKUP(F1012,[9]毕教同事分值收集!B:P,15,0)</f>
        <v>20</v>
      </c>
      <c r="AG1012" s="54">
        <f>VLOOKUP(F1012,[6]毕教同事分值收集!$B:$M,12,0)</f>
        <v>-40</v>
      </c>
      <c r="AH1012" s="54">
        <v>0</v>
      </c>
      <c r="AI1012" s="54">
        <v>0</v>
      </c>
      <c r="AJ1012" s="54">
        <v>0</v>
      </c>
      <c r="AK1012" s="54">
        <v>0</v>
      </c>
      <c r="AL1012" s="54">
        <v>0</v>
      </c>
      <c r="AM1012" s="58">
        <f t="shared" si="99"/>
        <v>650</v>
      </c>
      <c r="AN1012" s="54" t="str">
        <f>VLOOKUP(H1012,'[2]最终 公布版'!$F:$AL,33,0)</f>
        <v>眼科+耳鼻咽喉科</v>
      </c>
      <c r="AO1012" s="59">
        <f>SUMPRODUCT(($AN$4:$AN$1113=AN1012)*($AM$4:$AM$1113&gt;AM1012))+1</f>
        <v>13</v>
      </c>
      <c r="AP1012" s="11">
        <f>COUNTIF(AN:AN,AN1012)</f>
        <v>32</v>
      </c>
      <c r="AQ1012" s="60">
        <f t="shared" si="95"/>
        <v>0.40625</v>
      </c>
      <c r="AR1012" s="11">
        <f t="shared" si="96"/>
        <v>1</v>
      </c>
      <c r="AS1012" s="61">
        <v>1200</v>
      </c>
      <c r="AT1012" s="62">
        <f>VLOOKUP(F1012,[9]毕教同事分值收集!B:Y,24,0)</f>
        <v>21</v>
      </c>
      <c r="AU1012" s="63">
        <f t="shared" si="97"/>
        <v>1200</v>
      </c>
      <c r="AV1012" s="63">
        <f t="shared" si="94"/>
        <v>1200</v>
      </c>
      <c r="AW1012" s="63">
        <v>0</v>
      </c>
      <c r="AX1012" s="63">
        <f t="shared" si="98"/>
        <v>1200</v>
      </c>
      <c r="AY1012" s="65">
        <v>21</v>
      </c>
    </row>
    <row r="1013" ht="24" spans="1:51">
      <c r="A1013" s="4"/>
      <c r="B1013" s="4"/>
      <c r="C1013" s="5" t="s">
        <v>1191</v>
      </c>
      <c r="D1013" s="6">
        <v>1009</v>
      </c>
      <c r="E1013" s="150" t="s">
        <v>1203</v>
      </c>
      <c r="F1013" s="8" t="str">
        <f>VLOOKUP(E1013,[1]需科室上报名单!$A:$B,2,0)</f>
        <v>7AK340</v>
      </c>
      <c r="G1013" s="6" t="str">
        <f>VLOOKUP(F1013,[3]需科室上报名单!$B:$I,8,0)</f>
        <v>规培研究生</v>
      </c>
      <c r="H1013" s="8" t="str">
        <f>VLOOKUP(F1013,[3]需科室上报名单!$B:$D,3,0)</f>
        <v>耳鼻咽喉科</v>
      </c>
      <c r="I1013" s="8" t="str">
        <f>VLOOKUP(F1013,[3]需科室上报名单!$B:$F,5,0)</f>
        <v>2020年</v>
      </c>
      <c r="J1013" s="31"/>
      <c r="K1013" s="71" t="s">
        <v>106</v>
      </c>
      <c r="L1013" s="36">
        <v>0</v>
      </c>
      <c r="M1013" s="36">
        <v>0</v>
      </c>
      <c r="N1013" s="36">
        <v>0</v>
      </c>
      <c r="O1013" s="36">
        <v>160</v>
      </c>
      <c r="P1013" s="81">
        <v>0</v>
      </c>
      <c r="Q1013" s="81">
        <v>2</v>
      </c>
      <c r="R1013" s="81">
        <v>0</v>
      </c>
      <c r="S1013" s="81">
        <v>0</v>
      </c>
      <c r="T1013" s="81">
        <v>0</v>
      </c>
      <c r="U1013" s="144">
        <v>40</v>
      </c>
      <c r="V1013" s="44">
        <f>VLOOKUP(F1013,[9]毕教同事分值收集!B:X,23,0)</f>
        <v>100</v>
      </c>
      <c r="W1013" s="152" t="s">
        <v>406</v>
      </c>
      <c r="X1013" s="152" t="s">
        <v>410</v>
      </c>
      <c r="Y1013" s="152" t="s">
        <v>413</v>
      </c>
      <c r="Z1013" s="152" t="s">
        <v>413</v>
      </c>
      <c r="AA1013" s="82">
        <v>0</v>
      </c>
      <c r="AB1013" s="54">
        <f>VLOOKUP(F1013,[9]毕教同事分值收集!B:R,17,0)</f>
        <v>100</v>
      </c>
      <c r="AC1013" s="54">
        <f>VLOOKUP(F1013,[9]毕教同事分值收集!B:T,19,0)</f>
        <v>150</v>
      </c>
      <c r="AD1013" s="54">
        <f>VLOOKUP(F1013,[9]毕教同事分值收集!B:V,21,0)</f>
        <v>100</v>
      </c>
      <c r="AE1013" s="54">
        <f>VLOOKUP(F1013,[9]毕教同事分值收集!B:Q,16,0)</f>
        <v>0</v>
      </c>
      <c r="AF1013" s="54">
        <f>VLOOKUP(F1013,[9]毕教同事分值收集!B:P,15,0)</f>
        <v>0</v>
      </c>
      <c r="AG1013" s="54">
        <f>VLOOKUP(F1013,[6]毕教同事分值收集!$B:$M,12,0)</f>
        <v>0</v>
      </c>
      <c r="AH1013" s="54">
        <v>0</v>
      </c>
      <c r="AI1013" s="54">
        <v>0</v>
      </c>
      <c r="AJ1013" s="54">
        <v>0</v>
      </c>
      <c r="AK1013" s="54">
        <v>0</v>
      </c>
      <c r="AL1013" s="54">
        <v>0</v>
      </c>
      <c r="AM1013" s="58">
        <f t="shared" si="99"/>
        <v>650</v>
      </c>
      <c r="AN1013" s="54" t="str">
        <f>VLOOKUP(H1013,'[2]最终 公布版'!$F:$AL,33,0)</f>
        <v>眼科+耳鼻咽喉科</v>
      </c>
      <c r="AO1013" s="59">
        <f>SUMPRODUCT(($AN$4:$AN$1113=AN1013)*($AM$4:$AM$1113&gt;AM1013))+1</f>
        <v>13</v>
      </c>
      <c r="AP1013" s="11">
        <f>COUNTIF(AN:AN,AN1013)</f>
        <v>32</v>
      </c>
      <c r="AQ1013" s="60">
        <f t="shared" si="95"/>
        <v>0.40625</v>
      </c>
      <c r="AR1013" s="11">
        <f t="shared" si="96"/>
        <v>1</v>
      </c>
      <c r="AS1013" s="61">
        <v>1200</v>
      </c>
      <c r="AT1013" s="62">
        <f>VLOOKUP(F1013,[9]毕教同事分值收集!B:Y,24,0)</f>
        <v>21</v>
      </c>
      <c r="AU1013" s="63">
        <f t="shared" si="97"/>
        <v>1200</v>
      </c>
      <c r="AV1013" s="63">
        <f t="shared" si="94"/>
        <v>1200</v>
      </c>
      <c r="AW1013" s="63">
        <v>0</v>
      </c>
      <c r="AX1013" s="63">
        <f t="shared" si="98"/>
        <v>1200</v>
      </c>
      <c r="AY1013" s="65">
        <v>21</v>
      </c>
    </row>
    <row r="1014" ht="24" spans="1:51">
      <c r="A1014" s="4"/>
      <c r="B1014" s="4"/>
      <c r="C1014" s="5" t="s">
        <v>1191</v>
      </c>
      <c r="D1014" s="6">
        <v>1008</v>
      </c>
      <c r="E1014" s="150" t="s">
        <v>1204</v>
      </c>
      <c r="F1014" s="8" t="str">
        <f>VLOOKUP(E1014,[1]需科室上报名单!$A:$B,2,0)</f>
        <v>7AK342</v>
      </c>
      <c r="G1014" s="6" t="str">
        <f>VLOOKUP(F1014,[3]需科室上报名单!$B:$I,8,0)</f>
        <v>规培研究生</v>
      </c>
      <c r="H1014" s="8" t="str">
        <f>VLOOKUP(F1014,[3]需科室上报名单!$B:$D,3,0)</f>
        <v>耳鼻咽喉科</v>
      </c>
      <c r="I1014" s="8" t="str">
        <f>VLOOKUP(F1014,[3]需科室上报名单!$B:$F,5,0)</f>
        <v>2020年</v>
      </c>
      <c r="J1014" s="31"/>
      <c r="K1014" s="71" t="s">
        <v>106</v>
      </c>
      <c r="L1014" s="36">
        <v>0</v>
      </c>
      <c r="M1014" s="36">
        <v>0</v>
      </c>
      <c r="N1014" s="36">
        <v>0</v>
      </c>
      <c r="O1014" s="36">
        <v>160</v>
      </c>
      <c r="P1014" s="81">
        <v>0</v>
      </c>
      <c r="Q1014" s="81">
        <v>2</v>
      </c>
      <c r="R1014" s="81">
        <v>1</v>
      </c>
      <c r="S1014" s="81">
        <v>0</v>
      </c>
      <c r="T1014" s="81">
        <v>0</v>
      </c>
      <c r="U1014" s="144">
        <v>60</v>
      </c>
      <c r="V1014" s="44">
        <f>VLOOKUP(F1014,[9]毕教同事分值收集!B:X,23,0)</f>
        <v>100</v>
      </c>
      <c r="W1014" s="152" t="s">
        <v>406</v>
      </c>
      <c r="X1014" s="152" t="s">
        <v>407</v>
      </c>
      <c r="Y1014" s="152" t="s">
        <v>407</v>
      </c>
      <c r="Z1014" s="152" t="s">
        <v>407</v>
      </c>
      <c r="AA1014" s="82">
        <v>0</v>
      </c>
      <c r="AB1014" s="54">
        <f>VLOOKUP(F1014,[9]毕教同事分值收集!B:R,17,0)</f>
        <v>100</v>
      </c>
      <c r="AC1014" s="54">
        <f>VLOOKUP(F1014,[9]毕教同事分值收集!B:T,19,0)</f>
        <v>150</v>
      </c>
      <c r="AD1014" s="54">
        <f>VLOOKUP(F1014,[9]毕教同事分值收集!B:V,21,0)</f>
        <v>100</v>
      </c>
      <c r="AE1014" s="54">
        <f>VLOOKUP(F1014,[9]毕教同事分值收集!B:Q,16,0)</f>
        <v>0</v>
      </c>
      <c r="AF1014" s="54">
        <f>VLOOKUP(F1014,[9]毕教同事分值收集!B:P,15,0)</f>
        <v>0</v>
      </c>
      <c r="AG1014" s="54">
        <f>VLOOKUP(F1014,[6]毕教同事分值收集!$B:$M,12,0)</f>
        <v>-60</v>
      </c>
      <c r="AH1014" s="54">
        <v>0</v>
      </c>
      <c r="AI1014" s="54">
        <v>0</v>
      </c>
      <c r="AJ1014" s="54">
        <v>0</v>
      </c>
      <c r="AK1014" s="54">
        <v>0</v>
      </c>
      <c r="AL1014" s="54">
        <v>0</v>
      </c>
      <c r="AM1014" s="58">
        <f t="shared" si="99"/>
        <v>610</v>
      </c>
      <c r="AN1014" s="54" t="str">
        <f>VLOOKUP(H1014,'[2]最终 公布版'!$F:$AL,33,0)</f>
        <v>眼科+耳鼻咽喉科</v>
      </c>
      <c r="AO1014" s="59">
        <f>SUMPRODUCT(($AN$4:$AN$1113=AN1014)*($AM$4:$AM$1113&gt;AM1014))+1</f>
        <v>16</v>
      </c>
      <c r="AP1014" s="11">
        <f>COUNTIF(AN:AN,AN1014)</f>
        <v>32</v>
      </c>
      <c r="AQ1014" s="60">
        <f t="shared" si="95"/>
        <v>0.5</v>
      </c>
      <c r="AR1014" s="11">
        <f t="shared" si="96"/>
        <v>1</v>
      </c>
      <c r="AS1014" s="61">
        <v>1200</v>
      </c>
      <c r="AT1014" s="62">
        <f>VLOOKUP(F1014,[9]毕教同事分值收集!B:Y,24,0)</f>
        <v>21</v>
      </c>
      <c r="AU1014" s="63">
        <f t="shared" si="97"/>
        <v>1200</v>
      </c>
      <c r="AV1014" s="63">
        <f t="shared" si="94"/>
        <v>1200</v>
      </c>
      <c r="AW1014" s="63">
        <v>0</v>
      </c>
      <c r="AX1014" s="63">
        <f t="shared" si="98"/>
        <v>1200</v>
      </c>
      <c r="AY1014" s="65">
        <v>21</v>
      </c>
    </row>
    <row r="1015" ht="24" spans="1:51">
      <c r="A1015" s="4"/>
      <c r="B1015" s="4"/>
      <c r="C1015" s="5" t="s">
        <v>1191</v>
      </c>
      <c r="D1015" s="6">
        <v>1010</v>
      </c>
      <c r="E1015" s="150" t="s">
        <v>1205</v>
      </c>
      <c r="F1015" s="8" t="str">
        <f>VLOOKUP(E1015,[1]需科室上报名单!$A:$B,2,0)</f>
        <v>726L10</v>
      </c>
      <c r="G1015" s="6" t="s">
        <v>104</v>
      </c>
      <c r="H1015" s="8" t="str">
        <f>VLOOKUP(F1015,[3]需科室上报名单!$B:$D,3,0)</f>
        <v>耳鼻咽喉科</v>
      </c>
      <c r="I1015" s="8" t="str">
        <f>VLOOKUP(F1015,[3]需科室上报名单!$B:$F,5,0)</f>
        <v>2020年</v>
      </c>
      <c r="J1015" s="31"/>
      <c r="K1015" s="71" t="s">
        <v>106</v>
      </c>
      <c r="L1015" s="36">
        <v>0</v>
      </c>
      <c r="M1015" s="36">
        <v>0</v>
      </c>
      <c r="N1015" s="36">
        <v>0</v>
      </c>
      <c r="O1015" s="36">
        <v>160</v>
      </c>
      <c r="P1015" s="81">
        <v>0</v>
      </c>
      <c r="Q1015" s="81">
        <v>0</v>
      </c>
      <c r="R1015" s="81">
        <v>0</v>
      </c>
      <c r="S1015" s="81">
        <v>0</v>
      </c>
      <c r="T1015" s="81">
        <v>0</v>
      </c>
      <c r="U1015" s="144">
        <v>0</v>
      </c>
      <c r="V1015" s="44">
        <f>VLOOKUP(F1015,[9]毕教同事分值收集!B:X,23,0)</f>
        <v>100</v>
      </c>
      <c r="W1015" s="152" t="s">
        <v>406</v>
      </c>
      <c r="X1015" s="152" t="s">
        <v>410</v>
      </c>
      <c r="Y1015" s="152" t="s">
        <v>407</v>
      </c>
      <c r="Z1015" s="152" t="s">
        <v>407</v>
      </c>
      <c r="AA1015" s="82">
        <v>0</v>
      </c>
      <c r="AB1015" s="54">
        <f>VLOOKUP(F1015,[9]毕教同事分值收集!B:R,17,0)</f>
        <v>100</v>
      </c>
      <c r="AC1015" s="54">
        <f>VLOOKUP(F1015,[9]毕教同事分值收集!B:T,19,0)</f>
        <v>150</v>
      </c>
      <c r="AD1015" s="54">
        <f>VLOOKUP(F1015,[9]毕教同事分值收集!B:V,21,0)</f>
        <v>100</v>
      </c>
      <c r="AE1015" s="54">
        <f>VLOOKUP(F1015,[9]毕教同事分值收集!B:Q,16,0)</f>
        <v>0</v>
      </c>
      <c r="AF1015" s="54">
        <f>VLOOKUP(F1015,[9]毕教同事分值收集!B:P,15,0)</f>
        <v>0</v>
      </c>
      <c r="AG1015" s="54">
        <f>VLOOKUP(F1015,[6]毕教同事分值收集!$B:$M,12,0)</f>
        <v>-20</v>
      </c>
      <c r="AH1015" s="54">
        <v>0</v>
      </c>
      <c r="AI1015" s="54">
        <v>0</v>
      </c>
      <c r="AJ1015" s="54">
        <v>0</v>
      </c>
      <c r="AK1015" s="54">
        <v>0</v>
      </c>
      <c r="AL1015" s="54">
        <v>0</v>
      </c>
      <c r="AM1015" s="58">
        <f t="shared" si="99"/>
        <v>590</v>
      </c>
      <c r="AN1015" s="54" t="str">
        <f>VLOOKUP(H1015,'[2]最终 公布版'!$F:$AL,33,0)</f>
        <v>眼科+耳鼻咽喉科</v>
      </c>
      <c r="AO1015" s="59">
        <f>SUMPRODUCT(($AN$4:$AN$1113=AN1015)*($AM$4:$AM$1113&gt;AM1015))+1</f>
        <v>17</v>
      </c>
      <c r="AP1015" s="11">
        <f>COUNTIF(AN:AN,AN1015)</f>
        <v>32</v>
      </c>
      <c r="AQ1015" s="60">
        <f t="shared" si="95"/>
        <v>0.53125</v>
      </c>
      <c r="AR1015" s="11">
        <f t="shared" si="96"/>
        <v>1</v>
      </c>
      <c r="AS1015" s="61">
        <v>1200</v>
      </c>
      <c r="AT1015" s="62">
        <f>VLOOKUP(F1015,[9]毕教同事分值收集!B:Y,24,0)</f>
        <v>21</v>
      </c>
      <c r="AU1015" s="63">
        <f t="shared" si="97"/>
        <v>1200</v>
      </c>
      <c r="AV1015" s="63">
        <f t="shared" si="94"/>
        <v>1200</v>
      </c>
      <c r="AW1015" s="63">
        <v>0</v>
      </c>
      <c r="AX1015" s="63">
        <f t="shared" si="98"/>
        <v>1200</v>
      </c>
      <c r="AY1015" s="65">
        <v>21</v>
      </c>
    </row>
    <row r="1016" ht="24" spans="1:51">
      <c r="A1016" s="4"/>
      <c r="B1016" s="4"/>
      <c r="C1016" s="5" t="s">
        <v>1191</v>
      </c>
      <c r="D1016" s="6">
        <v>1011</v>
      </c>
      <c r="E1016" s="150" t="s">
        <v>1206</v>
      </c>
      <c r="F1016" s="8" t="str">
        <f>VLOOKUP(E1016,[1]需科室上报名单!$A:$B,2,0)</f>
        <v>726L09</v>
      </c>
      <c r="G1016" s="6" t="s">
        <v>104</v>
      </c>
      <c r="H1016" s="8" t="str">
        <f>VLOOKUP(F1016,[3]需科室上报名单!$B:$D,3,0)</f>
        <v>耳鼻咽喉科</v>
      </c>
      <c r="I1016" s="8" t="str">
        <f>VLOOKUP(F1016,[3]需科室上报名单!$B:$F,5,0)</f>
        <v>2020年</v>
      </c>
      <c r="J1016" s="31"/>
      <c r="K1016" s="71" t="s">
        <v>106</v>
      </c>
      <c r="L1016" s="36">
        <v>0</v>
      </c>
      <c r="M1016" s="36">
        <v>0</v>
      </c>
      <c r="N1016" s="36">
        <v>0</v>
      </c>
      <c r="O1016" s="36">
        <v>160</v>
      </c>
      <c r="P1016" s="81">
        <v>0</v>
      </c>
      <c r="Q1016" s="81">
        <v>2</v>
      </c>
      <c r="R1016" s="81">
        <v>0</v>
      </c>
      <c r="S1016" s="81">
        <v>0</v>
      </c>
      <c r="T1016" s="81">
        <v>0</v>
      </c>
      <c r="U1016" s="144">
        <v>40</v>
      </c>
      <c r="V1016" s="44">
        <f>VLOOKUP(F1016,[9]毕教同事分值收集!B:X,23,0)</f>
        <v>100</v>
      </c>
      <c r="W1016" s="152" t="s">
        <v>406</v>
      </c>
      <c r="X1016" s="152" t="s">
        <v>407</v>
      </c>
      <c r="Y1016" s="152" t="s">
        <v>407</v>
      </c>
      <c r="Z1016" s="152" t="s">
        <v>407</v>
      </c>
      <c r="AA1016" s="82">
        <v>0</v>
      </c>
      <c r="AB1016" s="54">
        <f>VLOOKUP(F1016,[9]毕教同事分值收集!B:R,17,0)</f>
        <v>100</v>
      </c>
      <c r="AC1016" s="54">
        <f>VLOOKUP(F1016,[9]毕教同事分值收集!B:T,19,0)</f>
        <v>150</v>
      </c>
      <c r="AD1016" s="54">
        <f>VLOOKUP(F1016,[9]毕教同事分值收集!B:V,21,0)</f>
        <v>0</v>
      </c>
      <c r="AE1016" s="54">
        <f>VLOOKUP(F1016,[9]毕教同事分值收集!B:Q,16,0)</f>
        <v>0</v>
      </c>
      <c r="AF1016" s="54">
        <f>VLOOKUP(F1016,[9]毕教同事分值收集!B:P,15,0)</f>
        <v>20</v>
      </c>
      <c r="AG1016" s="54">
        <f>VLOOKUP(F1016,[6]毕教同事分值收集!$B:$M,12,0)</f>
        <v>-60</v>
      </c>
      <c r="AH1016" s="54">
        <v>0</v>
      </c>
      <c r="AI1016" s="54">
        <v>0</v>
      </c>
      <c r="AJ1016" s="54">
        <v>0</v>
      </c>
      <c r="AK1016" s="54">
        <v>0</v>
      </c>
      <c r="AL1016" s="54">
        <v>0</v>
      </c>
      <c r="AM1016" s="58">
        <f t="shared" si="99"/>
        <v>510</v>
      </c>
      <c r="AN1016" s="54" t="str">
        <f>VLOOKUP(H1016,'[2]最终 公布版'!$F:$AL,33,0)</f>
        <v>眼科+耳鼻咽喉科</v>
      </c>
      <c r="AO1016" s="59">
        <f>SUMPRODUCT(($AN$4:$AN$1113=AN1016)*($AM$4:$AM$1113&gt;AM1016))+1</f>
        <v>18</v>
      </c>
      <c r="AP1016" s="11">
        <f>COUNTIF(AN:AN,AN1016)</f>
        <v>32</v>
      </c>
      <c r="AQ1016" s="60">
        <f t="shared" si="95"/>
        <v>0.5625</v>
      </c>
      <c r="AR1016" s="11">
        <f t="shared" si="96"/>
        <v>1</v>
      </c>
      <c r="AS1016" s="61">
        <v>1200</v>
      </c>
      <c r="AT1016" s="62">
        <f>VLOOKUP(F1016,[9]毕教同事分值收集!B:Y,24,0)</f>
        <v>21</v>
      </c>
      <c r="AU1016" s="63">
        <f t="shared" si="97"/>
        <v>1200</v>
      </c>
      <c r="AV1016" s="63">
        <f t="shared" ref="AV1016:AV1045" si="100">ROUND(AU1016,0)</f>
        <v>1200</v>
      </c>
      <c r="AW1016" s="63">
        <v>0</v>
      </c>
      <c r="AX1016" s="63">
        <f t="shared" si="98"/>
        <v>1200</v>
      </c>
      <c r="AY1016" s="65">
        <v>21</v>
      </c>
    </row>
    <row r="1017" ht="16.5" spans="1:51">
      <c r="A1017" s="4"/>
      <c r="B1017" s="4"/>
      <c r="C1017" s="5" t="s">
        <v>336</v>
      </c>
      <c r="D1017" s="6">
        <v>1013</v>
      </c>
      <c r="E1017" s="106" t="s">
        <v>1207</v>
      </c>
      <c r="F1017" s="8" t="str">
        <f>VLOOKUP(E1017,[1]需科室上报名单!$A:$B,2,0)</f>
        <v>7AO346</v>
      </c>
      <c r="G1017" s="6" t="str">
        <f>VLOOKUP(F1017,[3]需科室上报名单!$B:$I,8,0)</f>
        <v>规培研究生</v>
      </c>
      <c r="H1017" s="8" t="str">
        <f>VLOOKUP(F1017,[3]需科室上报名单!$B:$D,3,0)</f>
        <v>眼科</v>
      </c>
      <c r="I1017" s="8" t="str">
        <f>VLOOKUP(F1017,[3]需科室上报名单!$B:$F,5,0)</f>
        <v>2022年</v>
      </c>
      <c r="J1017" s="29"/>
      <c r="K1017" s="6" t="s">
        <v>106</v>
      </c>
      <c r="L1017" s="6">
        <v>0</v>
      </c>
      <c r="M1017" s="6">
        <v>0</v>
      </c>
      <c r="N1017" s="6">
        <v>0</v>
      </c>
      <c r="O1017" s="6">
        <v>160</v>
      </c>
      <c r="P1017" s="30">
        <v>0</v>
      </c>
      <c r="Q1017" s="30">
        <v>2</v>
      </c>
      <c r="R1017" s="30">
        <v>1</v>
      </c>
      <c r="S1017" s="30">
        <v>0</v>
      </c>
      <c r="T1017" s="30">
        <v>0</v>
      </c>
      <c r="U1017" s="43">
        <v>60</v>
      </c>
      <c r="V1017" s="44">
        <f>VLOOKUP(F1017,[9]毕教同事分值收集!B:X,23,0)</f>
        <v>100</v>
      </c>
      <c r="W1017" s="44">
        <v>10</v>
      </c>
      <c r="X1017" s="44">
        <v>60</v>
      </c>
      <c r="Y1017" s="44">
        <v>30</v>
      </c>
      <c r="Z1017" s="44">
        <v>0</v>
      </c>
      <c r="AA1017" s="53">
        <v>20</v>
      </c>
      <c r="AB1017" s="54">
        <f>VLOOKUP(F1017,[9]毕教同事分值收集!B:R,17,0)</f>
        <v>0</v>
      </c>
      <c r="AC1017" s="54">
        <f>VLOOKUP(F1017,[9]毕教同事分值收集!B:T,19,0)</f>
        <v>0</v>
      </c>
      <c r="AD1017" s="54">
        <f>VLOOKUP(F1017,[9]毕教同事分值收集!B:V,21,0)</f>
        <v>0</v>
      </c>
      <c r="AE1017" s="54">
        <f>VLOOKUP(F1017,[9]毕教同事分值收集!B:Q,16,0)</f>
        <v>0</v>
      </c>
      <c r="AF1017" s="54">
        <f>VLOOKUP(F1017,[9]毕教同事分值收集!B:P,15,0)</f>
        <v>40</v>
      </c>
      <c r="AG1017" s="54">
        <f>VLOOKUP(F1017,[6]毕教同事分值收集!$B:$M,12,0)</f>
        <v>-20</v>
      </c>
      <c r="AH1017" s="54">
        <v>0</v>
      </c>
      <c r="AI1017" s="54">
        <v>0</v>
      </c>
      <c r="AJ1017" s="54">
        <v>0</v>
      </c>
      <c r="AK1017" s="54">
        <v>0</v>
      </c>
      <c r="AL1017" s="54">
        <v>0</v>
      </c>
      <c r="AM1017" s="58">
        <f t="shared" si="99"/>
        <v>460</v>
      </c>
      <c r="AN1017" s="54" t="str">
        <f>VLOOKUP(H1017,'[2]最终 公布版'!$F:$AL,33,0)</f>
        <v>眼科+耳鼻咽喉科</v>
      </c>
      <c r="AO1017" s="59">
        <f>SUMPRODUCT(($AN$4:$AN$1113=AN1017)*($AM$4:$AM$1113&gt;AM1017))+1</f>
        <v>19</v>
      </c>
      <c r="AP1017" s="11">
        <f>COUNTIF(AN:AN,AN1017)</f>
        <v>32</v>
      </c>
      <c r="AQ1017" s="60">
        <f t="shared" si="95"/>
        <v>0.59375</v>
      </c>
      <c r="AR1017" s="11">
        <f t="shared" si="96"/>
        <v>1</v>
      </c>
      <c r="AS1017" s="61">
        <v>1200</v>
      </c>
      <c r="AT1017" s="62">
        <f>VLOOKUP(F1017,[9]毕教同事分值收集!B:Y,24,0)</f>
        <v>21</v>
      </c>
      <c r="AU1017" s="63">
        <f t="shared" si="97"/>
        <v>1200</v>
      </c>
      <c r="AV1017" s="63">
        <f t="shared" si="100"/>
        <v>1200</v>
      </c>
      <c r="AW1017" s="63">
        <v>0</v>
      </c>
      <c r="AX1017" s="63">
        <f t="shared" si="98"/>
        <v>1200</v>
      </c>
      <c r="AY1017" s="65">
        <v>21</v>
      </c>
    </row>
    <row r="1018" ht="24" spans="1:51">
      <c r="A1018" s="4"/>
      <c r="B1018" s="4"/>
      <c r="C1018" s="5" t="s">
        <v>271</v>
      </c>
      <c r="D1018" s="6">
        <v>1012</v>
      </c>
      <c r="E1018" s="8" t="s">
        <v>1208</v>
      </c>
      <c r="F1018" s="8" t="str">
        <f>VLOOKUP(E1018,[1]需科室上报名单!$A:$B,2,0)</f>
        <v>727L57</v>
      </c>
      <c r="G1018" s="6" t="s">
        <v>104</v>
      </c>
      <c r="H1018" s="8" t="str">
        <f>VLOOKUP(F1018,[3]需科室上报名单!$B:$D,3,0)</f>
        <v>耳鼻咽喉科</v>
      </c>
      <c r="I1018" s="8" t="str">
        <f>VLOOKUP(F1018,[3]需科室上报名单!$B:$F,5,0)</f>
        <v>2021年</v>
      </c>
      <c r="J1018" s="29"/>
      <c r="K1018" s="6" t="s">
        <v>106</v>
      </c>
      <c r="L1018" s="6">
        <v>0</v>
      </c>
      <c r="M1018" s="6">
        <v>0</v>
      </c>
      <c r="N1018" s="6">
        <v>0</v>
      </c>
      <c r="O1018" s="6">
        <v>160</v>
      </c>
      <c r="P1018" s="30">
        <v>0</v>
      </c>
      <c r="Q1018" s="30">
        <v>4</v>
      </c>
      <c r="R1018" s="30">
        <v>2</v>
      </c>
      <c r="S1018" s="30">
        <v>0</v>
      </c>
      <c r="T1018" s="30">
        <v>0</v>
      </c>
      <c r="U1018" s="43">
        <v>120</v>
      </c>
      <c r="V1018" s="44">
        <f>VLOOKUP(F1018,[9]毕教同事分值收集!B:X,23,0)</f>
        <v>100</v>
      </c>
      <c r="W1018" s="44">
        <v>0</v>
      </c>
      <c r="X1018" s="44">
        <v>20</v>
      </c>
      <c r="Y1018" s="44">
        <v>30</v>
      </c>
      <c r="Z1018" s="44">
        <v>60</v>
      </c>
      <c r="AA1018" s="53">
        <v>0</v>
      </c>
      <c r="AB1018" s="54">
        <f>VLOOKUP(F1018,[9]毕教同事分值收集!B:R,17,0)</f>
        <v>0</v>
      </c>
      <c r="AC1018" s="54">
        <f>VLOOKUP(F1018,[9]毕教同事分值收集!B:T,19,0)</f>
        <v>0</v>
      </c>
      <c r="AD1018" s="54">
        <f>VLOOKUP(F1018,[9]毕教同事分值收集!B:V,21,0)</f>
        <v>0</v>
      </c>
      <c r="AE1018" s="54">
        <f>VLOOKUP(F1018,[9]毕教同事分值收集!B:Q,16,0)</f>
        <v>0</v>
      </c>
      <c r="AF1018" s="54">
        <f>VLOOKUP(F1018,[9]毕教同事分值收集!B:P,15,0)</f>
        <v>0</v>
      </c>
      <c r="AG1018" s="54">
        <f>VLOOKUP(F1018,[6]毕教同事分值收集!$B:$M,12,0)</f>
        <v>-60</v>
      </c>
      <c r="AH1018" s="54">
        <v>0</v>
      </c>
      <c r="AI1018" s="54">
        <v>0</v>
      </c>
      <c r="AJ1018" s="54">
        <v>0</v>
      </c>
      <c r="AK1018" s="54">
        <v>0</v>
      </c>
      <c r="AL1018" s="54">
        <v>0</v>
      </c>
      <c r="AM1018" s="58">
        <f t="shared" si="99"/>
        <v>430</v>
      </c>
      <c r="AN1018" s="54" t="str">
        <f>VLOOKUP(H1018,'[2]最终 公布版'!$F:$AL,33,0)</f>
        <v>眼科+耳鼻咽喉科</v>
      </c>
      <c r="AO1018" s="59">
        <f>SUMPRODUCT(($AN$4:$AN$1113=AN1018)*($AM$4:$AM$1113&gt;AM1018))+1</f>
        <v>20</v>
      </c>
      <c r="AP1018" s="11">
        <f>COUNTIF(AN:AN,AN1018)</f>
        <v>32</v>
      </c>
      <c r="AQ1018" s="60">
        <f t="shared" si="95"/>
        <v>0.625</v>
      </c>
      <c r="AR1018" s="11">
        <f t="shared" si="96"/>
        <v>0.75</v>
      </c>
      <c r="AS1018" s="61">
        <v>1200</v>
      </c>
      <c r="AT1018" s="62">
        <f>VLOOKUP(F1018,[9]毕教同事分值收集!B:Y,24,0)</f>
        <v>21</v>
      </c>
      <c r="AU1018" s="63">
        <f t="shared" si="97"/>
        <v>900</v>
      </c>
      <c r="AV1018" s="63">
        <f t="shared" si="100"/>
        <v>900</v>
      </c>
      <c r="AW1018" s="63">
        <v>0</v>
      </c>
      <c r="AX1018" s="63">
        <f t="shared" si="98"/>
        <v>900</v>
      </c>
      <c r="AY1018" s="65">
        <v>21</v>
      </c>
    </row>
    <row r="1019" ht="24" spans="1:51">
      <c r="A1019" s="4"/>
      <c r="B1019" s="4"/>
      <c r="C1019" s="5" t="s">
        <v>1191</v>
      </c>
      <c r="D1019" s="6">
        <v>1016</v>
      </c>
      <c r="E1019" s="150" t="s">
        <v>1209</v>
      </c>
      <c r="F1019" s="8" t="str">
        <f>VLOOKUP(E1019,[1]需科室上报名单!$A:$B,2,0)</f>
        <v>7AO348</v>
      </c>
      <c r="G1019" s="6" t="str">
        <f>VLOOKUP(F1019,[3]需科室上报名单!$B:$I,8,0)</f>
        <v>规培研究生</v>
      </c>
      <c r="H1019" s="8" t="str">
        <f>VLOOKUP(F1019,[3]需科室上报名单!$B:$D,3,0)</f>
        <v>耳鼻咽喉科</v>
      </c>
      <c r="I1019" s="8" t="str">
        <f>VLOOKUP(F1019,[3]需科室上报名单!$B:$F,5,0)</f>
        <v>2022年</v>
      </c>
      <c r="J1019" s="31"/>
      <c r="K1019" s="71" t="s">
        <v>106</v>
      </c>
      <c r="L1019" s="36">
        <v>0</v>
      </c>
      <c r="M1019" s="36">
        <v>0</v>
      </c>
      <c r="N1019" s="36">
        <v>0</v>
      </c>
      <c r="O1019" s="36">
        <v>160</v>
      </c>
      <c r="P1019" s="81">
        <v>0</v>
      </c>
      <c r="Q1019" s="81">
        <v>5</v>
      </c>
      <c r="R1019" s="81">
        <v>0</v>
      </c>
      <c r="S1019" s="81">
        <v>0</v>
      </c>
      <c r="T1019" s="81">
        <v>1</v>
      </c>
      <c r="U1019" s="144">
        <v>125</v>
      </c>
      <c r="V1019" s="44">
        <f>VLOOKUP(F1019,[9]毕教同事分值收集!B:X,23,0)</f>
        <v>100</v>
      </c>
      <c r="W1019" s="152" t="s">
        <v>406</v>
      </c>
      <c r="X1019" s="152" t="s">
        <v>407</v>
      </c>
      <c r="Y1019" s="152" t="s">
        <v>407</v>
      </c>
      <c r="Z1019" s="152" t="s">
        <v>407</v>
      </c>
      <c r="AA1019" s="82">
        <v>0</v>
      </c>
      <c r="AB1019" s="54">
        <f>VLOOKUP(F1019,[9]毕教同事分值收集!B:R,17,0)</f>
        <v>0</v>
      </c>
      <c r="AC1019" s="54">
        <f>VLOOKUP(F1019,[9]毕教同事分值收集!B:T,19,0)</f>
        <v>0</v>
      </c>
      <c r="AD1019" s="54">
        <f>VLOOKUP(F1019,[9]毕教同事分值收集!B:V,21,0)</f>
        <v>0</v>
      </c>
      <c r="AE1019" s="54">
        <f>VLOOKUP(F1019,[9]毕教同事分值收集!B:Q,16,0)</f>
        <v>0</v>
      </c>
      <c r="AF1019" s="54">
        <f>VLOOKUP(F1019,[9]毕教同事分值收集!B:P,15,0)</f>
        <v>0</v>
      </c>
      <c r="AG1019" s="54">
        <f>VLOOKUP(F1019,[6]毕教同事分值收集!$B:$M,12,0)</f>
        <v>-20</v>
      </c>
      <c r="AH1019" s="54">
        <v>0</v>
      </c>
      <c r="AI1019" s="54">
        <v>0</v>
      </c>
      <c r="AJ1019" s="54">
        <v>0</v>
      </c>
      <c r="AK1019" s="54">
        <v>0</v>
      </c>
      <c r="AL1019" s="54">
        <v>0</v>
      </c>
      <c r="AM1019" s="58">
        <f t="shared" si="99"/>
        <v>365</v>
      </c>
      <c r="AN1019" s="54" t="str">
        <f>VLOOKUP(H1019,'[2]最终 公布版'!$F:$AL,33,0)</f>
        <v>眼科+耳鼻咽喉科</v>
      </c>
      <c r="AO1019" s="59">
        <f>SUMPRODUCT(($AN$4:$AN$1113=AN1019)*($AM$4:$AM$1113&gt;AM1019))+1</f>
        <v>21</v>
      </c>
      <c r="AP1019" s="11">
        <f>COUNTIF(AN:AN,AN1019)</f>
        <v>32</v>
      </c>
      <c r="AQ1019" s="60">
        <f t="shared" si="95"/>
        <v>0.65625</v>
      </c>
      <c r="AR1019" s="11">
        <f t="shared" si="96"/>
        <v>0.75</v>
      </c>
      <c r="AS1019" s="61">
        <v>1200</v>
      </c>
      <c r="AT1019" s="62">
        <f>VLOOKUP(F1019,[9]毕教同事分值收集!B:Y,24,0)</f>
        <v>21</v>
      </c>
      <c r="AU1019" s="63">
        <f t="shared" si="97"/>
        <v>900</v>
      </c>
      <c r="AV1019" s="63">
        <f t="shared" si="100"/>
        <v>900</v>
      </c>
      <c r="AW1019" s="63">
        <v>0</v>
      </c>
      <c r="AX1019" s="63">
        <f t="shared" si="98"/>
        <v>900</v>
      </c>
      <c r="AY1019" s="65">
        <v>21</v>
      </c>
    </row>
    <row r="1020" ht="24" spans="1:51">
      <c r="A1020" s="4"/>
      <c r="B1020" s="4"/>
      <c r="C1020" s="5" t="s">
        <v>1191</v>
      </c>
      <c r="D1020" s="6">
        <v>1014</v>
      </c>
      <c r="E1020" s="150" t="s">
        <v>1210</v>
      </c>
      <c r="F1020" s="8" t="str">
        <f>VLOOKUP(E1020,[1]需科室上报名单!$A:$B,2,0)</f>
        <v>730L31</v>
      </c>
      <c r="G1020" s="6" t="s">
        <v>104</v>
      </c>
      <c r="H1020" s="8" t="str">
        <f>VLOOKUP(F1020,[3]需科室上报名单!$B:$D,3,0)</f>
        <v>耳鼻咽喉科</v>
      </c>
      <c r="I1020" s="8" t="str">
        <f>VLOOKUP(F1020,[3]需科室上报名单!$B:$F,5,0)</f>
        <v>2022年</v>
      </c>
      <c r="J1020" s="31"/>
      <c r="K1020" s="71" t="s">
        <v>106</v>
      </c>
      <c r="L1020" s="36">
        <v>0</v>
      </c>
      <c r="M1020" s="36">
        <v>0</v>
      </c>
      <c r="N1020" s="36">
        <v>0</v>
      </c>
      <c r="O1020" s="36">
        <v>160</v>
      </c>
      <c r="P1020" s="81">
        <v>0</v>
      </c>
      <c r="Q1020" s="81">
        <v>2</v>
      </c>
      <c r="R1020" s="81">
        <v>1</v>
      </c>
      <c r="S1020" s="81">
        <v>0</v>
      </c>
      <c r="T1020" s="81">
        <v>0</v>
      </c>
      <c r="U1020" s="144">
        <v>60</v>
      </c>
      <c r="V1020" s="44">
        <f>VLOOKUP(F1020,[9]毕教同事分值收集!B:X,23,0)</f>
        <v>100</v>
      </c>
      <c r="W1020" s="152" t="s">
        <v>406</v>
      </c>
      <c r="X1020" s="152" t="s">
        <v>407</v>
      </c>
      <c r="Y1020" s="152" t="s">
        <v>407</v>
      </c>
      <c r="Z1020" s="152" t="s">
        <v>407</v>
      </c>
      <c r="AA1020" s="82">
        <v>0</v>
      </c>
      <c r="AB1020" s="54">
        <f>VLOOKUP(F1020,[9]毕教同事分值收集!B:R,17,0)</f>
        <v>100</v>
      </c>
      <c r="AC1020" s="54">
        <f>VLOOKUP(F1020,[9]毕教同事分值收集!B:T,19,0)</f>
        <v>0</v>
      </c>
      <c r="AD1020" s="54">
        <f>VLOOKUP(F1020,[9]毕教同事分值收集!B:V,21,0)</f>
        <v>0</v>
      </c>
      <c r="AE1020" s="54">
        <f>VLOOKUP(F1020,[9]毕教同事分值收集!B:Q,16,0)</f>
        <v>0</v>
      </c>
      <c r="AF1020" s="54">
        <f>VLOOKUP(F1020,[9]毕教同事分值收集!B:P,15,0)</f>
        <v>0</v>
      </c>
      <c r="AG1020" s="54">
        <f>VLOOKUP(F1020,[6]毕教同事分值收集!$B:$M,12,0)</f>
        <v>-60</v>
      </c>
      <c r="AH1020" s="54">
        <v>0</v>
      </c>
      <c r="AI1020" s="54">
        <v>0</v>
      </c>
      <c r="AJ1020" s="54">
        <v>0</v>
      </c>
      <c r="AK1020" s="54">
        <v>0</v>
      </c>
      <c r="AL1020" s="54">
        <v>0</v>
      </c>
      <c r="AM1020" s="58">
        <f t="shared" si="99"/>
        <v>360</v>
      </c>
      <c r="AN1020" s="54" t="str">
        <f>VLOOKUP(H1020,'[2]最终 公布版'!$F:$AL,33,0)</f>
        <v>眼科+耳鼻咽喉科</v>
      </c>
      <c r="AO1020" s="59">
        <f>SUMPRODUCT(($AN$4:$AN$1113=AN1020)*($AM$4:$AM$1113&gt;AM1020))+1</f>
        <v>22</v>
      </c>
      <c r="AP1020" s="11">
        <f>COUNTIF(AN:AN,AN1020)</f>
        <v>32</v>
      </c>
      <c r="AQ1020" s="60">
        <f t="shared" si="95"/>
        <v>0.6875</v>
      </c>
      <c r="AR1020" s="11">
        <f t="shared" si="96"/>
        <v>0.75</v>
      </c>
      <c r="AS1020" s="61">
        <v>1200</v>
      </c>
      <c r="AT1020" s="62">
        <f>VLOOKUP(F1020,[9]毕教同事分值收集!B:Y,24,0)</f>
        <v>21</v>
      </c>
      <c r="AU1020" s="63">
        <f t="shared" si="97"/>
        <v>900</v>
      </c>
      <c r="AV1020" s="63">
        <f t="shared" si="100"/>
        <v>900</v>
      </c>
      <c r="AW1020" s="63">
        <v>0</v>
      </c>
      <c r="AX1020" s="63">
        <f t="shared" si="98"/>
        <v>900</v>
      </c>
      <c r="AY1020" s="65">
        <v>21</v>
      </c>
    </row>
    <row r="1021" ht="24" spans="1:51">
      <c r="A1021" s="4"/>
      <c r="B1021" s="4"/>
      <c r="C1021" s="5" t="s">
        <v>1191</v>
      </c>
      <c r="D1021" s="6">
        <v>1018</v>
      </c>
      <c r="E1021" s="150" t="s">
        <v>1211</v>
      </c>
      <c r="F1021" s="8" t="str">
        <f>VLOOKUP(E1021,[1]需科室上报名单!$A:$B,2,0)</f>
        <v>7AO353</v>
      </c>
      <c r="G1021" s="6" t="str">
        <f>VLOOKUP(F1021,[3]需科室上报名单!$B:$I,8,0)</f>
        <v>规培研究生</v>
      </c>
      <c r="H1021" s="8" t="str">
        <f>VLOOKUP(F1021,[3]需科室上报名单!$B:$D,3,0)</f>
        <v>耳鼻咽喉科</v>
      </c>
      <c r="I1021" s="8" t="str">
        <f>VLOOKUP(F1021,[3]需科室上报名单!$B:$F,5,0)</f>
        <v>2022年</v>
      </c>
      <c r="J1021" s="31"/>
      <c r="K1021" s="71" t="s">
        <v>106</v>
      </c>
      <c r="L1021" s="36">
        <v>0</v>
      </c>
      <c r="M1021" s="36">
        <v>0</v>
      </c>
      <c r="N1021" s="36">
        <v>0</v>
      </c>
      <c r="O1021" s="36">
        <v>160</v>
      </c>
      <c r="P1021" s="81">
        <v>0</v>
      </c>
      <c r="Q1021" s="81">
        <v>5</v>
      </c>
      <c r="R1021" s="81">
        <v>0</v>
      </c>
      <c r="S1021" s="81">
        <v>0</v>
      </c>
      <c r="T1021" s="81">
        <v>0</v>
      </c>
      <c r="U1021" s="144">
        <v>100</v>
      </c>
      <c r="V1021" s="44">
        <f>VLOOKUP(F1021,[9]毕教同事分值收集!B:X,23,0)</f>
        <v>100</v>
      </c>
      <c r="W1021" s="152" t="s">
        <v>406</v>
      </c>
      <c r="X1021" s="152" t="s">
        <v>410</v>
      </c>
      <c r="Y1021" s="152" t="s">
        <v>407</v>
      </c>
      <c r="Z1021" s="152" t="s">
        <v>407</v>
      </c>
      <c r="AA1021" s="82">
        <v>0</v>
      </c>
      <c r="AB1021" s="54">
        <f>VLOOKUP(F1021,[9]毕教同事分值收集!B:R,17,0)</f>
        <v>0</v>
      </c>
      <c r="AC1021" s="54">
        <f>VLOOKUP(F1021,[9]毕教同事分值收集!B:T,19,0)</f>
        <v>0</v>
      </c>
      <c r="AD1021" s="54">
        <f>VLOOKUP(F1021,[9]毕教同事分值收集!B:V,21,0)</f>
        <v>0</v>
      </c>
      <c r="AE1021" s="54">
        <f>VLOOKUP(F1021,[9]毕教同事分值收集!B:Q,16,0)</f>
        <v>0</v>
      </c>
      <c r="AF1021" s="54">
        <f>VLOOKUP(F1021,[9]毕教同事分值收集!B:P,15,0)</f>
        <v>0</v>
      </c>
      <c r="AG1021" s="54">
        <f>VLOOKUP(F1021,[6]毕教同事分值收集!$B:$M,12,0)</f>
        <v>0</v>
      </c>
      <c r="AH1021" s="54">
        <v>0</v>
      </c>
      <c r="AI1021" s="54">
        <v>0</v>
      </c>
      <c r="AJ1021" s="54">
        <v>0</v>
      </c>
      <c r="AK1021" s="54">
        <v>0</v>
      </c>
      <c r="AL1021" s="54">
        <v>0</v>
      </c>
      <c r="AM1021" s="58">
        <f t="shared" si="99"/>
        <v>360</v>
      </c>
      <c r="AN1021" s="54" t="str">
        <f>VLOOKUP(H1021,'[2]最终 公布版'!$F:$AL,33,0)</f>
        <v>眼科+耳鼻咽喉科</v>
      </c>
      <c r="AO1021" s="59">
        <f>SUMPRODUCT(($AN$4:$AN$1113=AN1021)*($AM$4:$AM$1113&gt;AM1021))+1</f>
        <v>22</v>
      </c>
      <c r="AP1021" s="11">
        <f>COUNTIF(AN:AN,AN1021)</f>
        <v>32</v>
      </c>
      <c r="AQ1021" s="60">
        <f t="shared" si="95"/>
        <v>0.6875</v>
      </c>
      <c r="AR1021" s="11">
        <f t="shared" si="96"/>
        <v>0.75</v>
      </c>
      <c r="AS1021" s="61">
        <v>1200</v>
      </c>
      <c r="AT1021" s="62">
        <f>VLOOKUP(F1021,[9]毕教同事分值收集!B:Y,24,0)</f>
        <v>21</v>
      </c>
      <c r="AU1021" s="63">
        <f t="shared" si="97"/>
        <v>900</v>
      </c>
      <c r="AV1021" s="63">
        <f t="shared" si="100"/>
        <v>900</v>
      </c>
      <c r="AW1021" s="63">
        <v>0</v>
      </c>
      <c r="AX1021" s="63">
        <f t="shared" si="98"/>
        <v>900</v>
      </c>
      <c r="AY1021" s="65">
        <v>21</v>
      </c>
    </row>
    <row r="1022" ht="24" spans="1:51">
      <c r="A1022" s="4"/>
      <c r="B1022" s="4"/>
      <c r="C1022" s="5" t="s">
        <v>1191</v>
      </c>
      <c r="D1022" s="6">
        <v>1015</v>
      </c>
      <c r="E1022" s="150" t="s">
        <v>1212</v>
      </c>
      <c r="F1022" s="8" t="str">
        <f>VLOOKUP(E1022,[1]需科室上报名单!$A:$B,2,0)</f>
        <v>7AK343</v>
      </c>
      <c r="G1022" s="6" t="str">
        <f>VLOOKUP(F1022,[3]需科室上报名单!$B:$I,8,0)</f>
        <v>规培研究生</v>
      </c>
      <c r="H1022" s="8" t="str">
        <f>VLOOKUP(F1022,[3]需科室上报名单!$B:$D,3,0)</f>
        <v>耳鼻咽喉科</v>
      </c>
      <c r="I1022" s="8" t="str">
        <f>VLOOKUP(F1022,[3]需科室上报名单!$B:$F,5,0)</f>
        <v>2020年</v>
      </c>
      <c r="J1022" s="31"/>
      <c r="K1022" s="71" t="s">
        <v>106</v>
      </c>
      <c r="L1022" s="36">
        <v>0</v>
      </c>
      <c r="M1022" s="36">
        <v>0</v>
      </c>
      <c r="N1022" s="36">
        <v>0</v>
      </c>
      <c r="O1022" s="36">
        <v>160</v>
      </c>
      <c r="P1022" s="81">
        <v>0</v>
      </c>
      <c r="Q1022" s="81">
        <v>2</v>
      </c>
      <c r="R1022" s="81">
        <v>0</v>
      </c>
      <c r="S1022" s="81">
        <v>0</v>
      </c>
      <c r="T1022" s="81">
        <v>0</v>
      </c>
      <c r="U1022" s="144">
        <v>40</v>
      </c>
      <c r="V1022" s="44">
        <f>VLOOKUP(F1022,[9]毕教同事分值收集!B:X,23,0)</f>
        <v>100</v>
      </c>
      <c r="W1022" s="152" t="s">
        <v>408</v>
      </c>
      <c r="X1022" s="152" t="s">
        <v>421</v>
      </c>
      <c r="Y1022" s="152" t="s">
        <v>413</v>
      </c>
      <c r="Z1022" s="152" t="s">
        <v>413</v>
      </c>
      <c r="AA1022" s="82">
        <v>0</v>
      </c>
      <c r="AB1022" s="54">
        <f>VLOOKUP(F1022,[9]毕教同事分值收集!B:R,17,0)</f>
        <v>100</v>
      </c>
      <c r="AC1022" s="54">
        <f>VLOOKUP(F1022,[9]毕教同事分值收集!B:T,19,0)</f>
        <v>0</v>
      </c>
      <c r="AD1022" s="54">
        <f>VLOOKUP(F1022,[9]毕教同事分值收集!B:V,21,0)</f>
        <v>0</v>
      </c>
      <c r="AE1022" s="54">
        <f>VLOOKUP(F1022,[9]毕教同事分值收集!B:Q,16,0)</f>
        <v>0</v>
      </c>
      <c r="AF1022" s="54">
        <f>VLOOKUP(F1022,[9]毕教同事分值收集!B:P,15,0)</f>
        <v>0</v>
      </c>
      <c r="AG1022" s="54">
        <f>VLOOKUP(F1022,[6]毕教同事分值收集!$B:$M,12,0)</f>
        <v>-60</v>
      </c>
      <c r="AH1022" s="54">
        <v>0</v>
      </c>
      <c r="AI1022" s="54">
        <v>0</v>
      </c>
      <c r="AJ1022" s="54">
        <v>0</v>
      </c>
      <c r="AK1022" s="54">
        <v>0</v>
      </c>
      <c r="AL1022" s="54">
        <v>0</v>
      </c>
      <c r="AM1022" s="58">
        <f t="shared" si="99"/>
        <v>340</v>
      </c>
      <c r="AN1022" s="54" t="str">
        <f>VLOOKUP(H1022,'[2]最终 公布版'!$F:$AL,33,0)</f>
        <v>眼科+耳鼻咽喉科</v>
      </c>
      <c r="AO1022" s="59">
        <f>SUMPRODUCT(($AN$4:$AN$1113=AN1022)*($AM$4:$AM$1113&gt;AM1022))+1</f>
        <v>24</v>
      </c>
      <c r="AP1022" s="11">
        <f>COUNTIF(AN:AN,AN1022)</f>
        <v>32</v>
      </c>
      <c r="AQ1022" s="60">
        <f t="shared" si="95"/>
        <v>0.75</v>
      </c>
      <c r="AR1022" s="11">
        <f t="shared" si="96"/>
        <v>0.75</v>
      </c>
      <c r="AS1022" s="61">
        <v>1200</v>
      </c>
      <c r="AT1022" s="62">
        <f>VLOOKUP(F1022,[9]毕教同事分值收集!B:Y,24,0)</f>
        <v>21</v>
      </c>
      <c r="AU1022" s="63">
        <f t="shared" si="97"/>
        <v>900</v>
      </c>
      <c r="AV1022" s="63">
        <f t="shared" si="100"/>
        <v>900</v>
      </c>
      <c r="AW1022" s="63">
        <v>0</v>
      </c>
      <c r="AX1022" s="63">
        <f t="shared" si="98"/>
        <v>900</v>
      </c>
      <c r="AY1022" s="65">
        <v>21</v>
      </c>
    </row>
    <row r="1023" ht="24" spans="1:51">
      <c r="A1023" s="4"/>
      <c r="B1023" s="4"/>
      <c r="C1023" s="5" t="s">
        <v>1191</v>
      </c>
      <c r="D1023" s="6">
        <v>1017</v>
      </c>
      <c r="E1023" s="150" t="s">
        <v>1213</v>
      </c>
      <c r="F1023" s="8" t="str">
        <f>VLOOKUP(E1023,[1]需科室上报名单!$A:$B,2,0)</f>
        <v>7AO350</v>
      </c>
      <c r="G1023" s="6" t="str">
        <f>VLOOKUP(F1023,[3]需科室上报名单!$B:$I,8,0)</f>
        <v>规培研究生</v>
      </c>
      <c r="H1023" s="8" t="str">
        <f>VLOOKUP(F1023,[3]需科室上报名单!$B:$D,3,0)</f>
        <v>耳鼻咽喉科</v>
      </c>
      <c r="I1023" s="8" t="str">
        <f>VLOOKUP(F1023,[3]需科室上报名单!$B:$F,5,0)</f>
        <v>2022年</v>
      </c>
      <c r="J1023" s="31"/>
      <c r="K1023" s="71" t="s">
        <v>106</v>
      </c>
      <c r="L1023" s="36">
        <v>0</v>
      </c>
      <c r="M1023" s="36">
        <v>0</v>
      </c>
      <c r="N1023" s="36">
        <v>0</v>
      </c>
      <c r="O1023" s="36">
        <v>160</v>
      </c>
      <c r="P1023" s="81">
        <v>0</v>
      </c>
      <c r="Q1023" s="81">
        <v>5</v>
      </c>
      <c r="R1023" s="81">
        <v>0</v>
      </c>
      <c r="S1023" s="81">
        <v>0</v>
      </c>
      <c r="T1023" s="81">
        <v>0</v>
      </c>
      <c r="U1023" s="144">
        <v>100</v>
      </c>
      <c r="V1023" s="44">
        <f>VLOOKUP(F1023,[9]毕教同事分值收集!B:X,23,0)</f>
        <v>100</v>
      </c>
      <c r="W1023" s="152" t="s">
        <v>406</v>
      </c>
      <c r="X1023" s="152" t="s">
        <v>407</v>
      </c>
      <c r="Y1023" s="152" t="s">
        <v>407</v>
      </c>
      <c r="Z1023" s="152" t="s">
        <v>407</v>
      </c>
      <c r="AA1023" s="82">
        <v>0</v>
      </c>
      <c r="AB1023" s="54">
        <f>VLOOKUP(F1023,[9]毕教同事分值收集!B:R,17,0)</f>
        <v>0</v>
      </c>
      <c r="AC1023" s="54">
        <f>VLOOKUP(F1023,[9]毕教同事分值收集!B:T,19,0)</f>
        <v>0</v>
      </c>
      <c r="AD1023" s="54">
        <f>VLOOKUP(F1023,[9]毕教同事分值收集!B:V,21,0)</f>
        <v>0</v>
      </c>
      <c r="AE1023" s="54">
        <f>VLOOKUP(F1023,[9]毕教同事分值收集!B:Q,16,0)</f>
        <v>0</v>
      </c>
      <c r="AF1023" s="54">
        <f>VLOOKUP(F1023,[9]毕教同事分值收集!B:P,15,0)</f>
        <v>0</v>
      </c>
      <c r="AG1023" s="54">
        <f>VLOOKUP(F1023,[6]毕教同事分值收集!$B:$M,12,0)</f>
        <v>-60</v>
      </c>
      <c r="AH1023" s="54">
        <v>0</v>
      </c>
      <c r="AI1023" s="54">
        <v>0</v>
      </c>
      <c r="AJ1023" s="54">
        <v>0</v>
      </c>
      <c r="AK1023" s="54">
        <v>0</v>
      </c>
      <c r="AL1023" s="54">
        <v>0</v>
      </c>
      <c r="AM1023" s="58">
        <f t="shared" si="99"/>
        <v>300</v>
      </c>
      <c r="AN1023" s="54" t="str">
        <f>VLOOKUP(H1023,'[2]最终 公布版'!$F:$AL,33,0)</f>
        <v>眼科+耳鼻咽喉科</v>
      </c>
      <c r="AO1023" s="59">
        <f>SUMPRODUCT(($AN$4:$AN$1113=AN1023)*($AM$4:$AM$1113&gt;AM1023))+1</f>
        <v>25</v>
      </c>
      <c r="AP1023" s="11">
        <f>COUNTIF(AN:AN,AN1023)</f>
        <v>32</v>
      </c>
      <c r="AQ1023" s="60">
        <f t="shared" si="95"/>
        <v>0.78125</v>
      </c>
      <c r="AR1023" s="11">
        <f t="shared" si="96"/>
        <v>0.75</v>
      </c>
      <c r="AS1023" s="61">
        <v>1200</v>
      </c>
      <c r="AT1023" s="62">
        <f>VLOOKUP(F1023,[9]毕教同事分值收集!B:Y,24,0)</f>
        <v>21</v>
      </c>
      <c r="AU1023" s="63">
        <f t="shared" si="97"/>
        <v>900</v>
      </c>
      <c r="AV1023" s="63">
        <f t="shared" si="100"/>
        <v>900</v>
      </c>
      <c r="AW1023" s="63">
        <v>0</v>
      </c>
      <c r="AX1023" s="63">
        <f t="shared" si="98"/>
        <v>900</v>
      </c>
      <c r="AY1023" s="65">
        <v>21</v>
      </c>
    </row>
    <row r="1024" ht="24" spans="1:51">
      <c r="A1024" s="4"/>
      <c r="B1024" s="4"/>
      <c r="C1024" s="5" t="s">
        <v>1191</v>
      </c>
      <c r="D1024" s="6">
        <v>1019</v>
      </c>
      <c r="E1024" s="150" t="s">
        <v>1214</v>
      </c>
      <c r="F1024" s="8" t="str">
        <f>VLOOKUP(E1024,[1]需科室上报名单!$A:$B,2,0)</f>
        <v>7AO347</v>
      </c>
      <c r="G1024" s="6" t="str">
        <f>VLOOKUP(F1024,[3]需科室上报名单!$B:$I,8,0)</f>
        <v>规培研究生</v>
      </c>
      <c r="H1024" s="8" t="str">
        <f>VLOOKUP(F1024,[3]需科室上报名单!$B:$D,3,0)</f>
        <v>耳鼻咽喉科</v>
      </c>
      <c r="I1024" s="8" t="str">
        <f>VLOOKUP(F1024,[3]需科室上报名单!$B:$F,5,0)</f>
        <v>2022年</v>
      </c>
      <c r="J1024" s="31"/>
      <c r="K1024" s="71" t="s">
        <v>106</v>
      </c>
      <c r="L1024" s="36">
        <v>0</v>
      </c>
      <c r="M1024" s="36">
        <v>0</v>
      </c>
      <c r="N1024" s="36">
        <v>0</v>
      </c>
      <c r="O1024" s="36">
        <v>160</v>
      </c>
      <c r="P1024" s="81">
        <v>0</v>
      </c>
      <c r="Q1024" s="81">
        <v>2</v>
      </c>
      <c r="R1024" s="81">
        <v>1</v>
      </c>
      <c r="S1024" s="81">
        <v>0</v>
      </c>
      <c r="T1024" s="81">
        <v>0</v>
      </c>
      <c r="U1024" s="144">
        <v>60</v>
      </c>
      <c r="V1024" s="44">
        <f>VLOOKUP(F1024,[9]毕教同事分值收集!B:X,23,0)</f>
        <v>100</v>
      </c>
      <c r="W1024" s="152" t="s">
        <v>406</v>
      </c>
      <c r="X1024" s="152" t="s">
        <v>407</v>
      </c>
      <c r="Y1024" s="152" t="s">
        <v>407</v>
      </c>
      <c r="Z1024" s="152" t="s">
        <v>407</v>
      </c>
      <c r="AA1024" s="82">
        <v>0</v>
      </c>
      <c r="AB1024" s="54">
        <f>VLOOKUP(F1024,[9]毕教同事分值收集!B:R,17,0)</f>
        <v>0</v>
      </c>
      <c r="AC1024" s="54">
        <f>VLOOKUP(F1024,[9]毕教同事分值收集!B:T,19,0)</f>
        <v>0</v>
      </c>
      <c r="AD1024" s="54">
        <f>VLOOKUP(F1024,[9]毕教同事分值收集!B:V,21,0)</f>
        <v>0</v>
      </c>
      <c r="AE1024" s="54">
        <f>VLOOKUP(F1024,[9]毕教同事分值收集!B:Q,16,0)</f>
        <v>0</v>
      </c>
      <c r="AF1024" s="54">
        <f>VLOOKUP(F1024,[9]毕教同事分值收集!B:P,15,0)</f>
        <v>40</v>
      </c>
      <c r="AG1024" s="54">
        <f>VLOOKUP(F1024,[6]毕教同事分值收集!$B:$M,12,0)</f>
        <v>-60</v>
      </c>
      <c r="AH1024" s="54">
        <v>0</v>
      </c>
      <c r="AI1024" s="54">
        <v>0</v>
      </c>
      <c r="AJ1024" s="54">
        <v>0</v>
      </c>
      <c r="AK1024" s="54">
        <v>0</v>
      </c>
      <c r="AL1024" s="54">
        <v>0</v>
      </c>
      <c r="AM1024" s="58">
        <f t="shared" si="99"/>
        <v>300</v>
      </c>
      <c r="AN1024" s="54" t="str">
        <f>VLOOKUP(H1024,'[2]最终 公布版'!$F:$AL,33,0)</f>
        <v>眼科+耳鼻咽喉科</v>
      </c>
      <c r="AO1024" s="59">
        <f>SUMPRODUCT(($AN$4:$AN$1113=AN1024)*($AM$4:$AM$1113&gt;AM1024))+1</f>
        <v>25</v>
      </c>
      <c r="AP1024" s="11">
        <f>COUNTIF(AN:AN,AN1024)</f>
        <v>32</v>
      </c>
      <c r="AQ1024" s="60">
        <f t="shared" si="95"/>
        <v>0.78125</v>
      </c>
      <c r="AR1024" s="11">
        <f t="shared" si="96"/>
        <v>0.75</v>
      </c>
      <c r="AS1024" s="61">
        <v>1200</v>
      </c>
      <c r="AT1024" s="62">
        <f>VLOOKUP(F1024,[9]毕教同事分值收集!B:Y,24,0)</f>
        <v>21</v>
      </c>
      <c r="AU1024" s="63">
        <f t="shared" si="97"/>
        <v>900</v>
      </c>
      <c r="AV1024" s="63">
        <f t="shared" si="100"/>
        <v>900</v>
      </c>
      <c r="AW1024" s="63">
        <v>0</v>
      </c>
      <c r="AX1024" s="63">
        <f t="shared" si="98"/>
        <v>900</v>
      </c>
      <c r="AY1024" s="65">
        <v>21</v>
      </c>
    </row>
    <row r="1025" ht="24" spans="1:51">
      <c r="A1025" s="4"/>
      <c r="B1025" s="4"/>
      <c r="C1025" s="5" t="s">
        <v>1191</v>
      </c>
      <c r="D1025" s="6">
        <v>1020</v>
      </c>
      <c r="E1025" s="150" t="s">
        <v>1215</v>
      </c>
      <c r="F1025" s="8" t="str">
        <f>VLOOKUP(E1025,[1]需科室上报名单!$A:$B,2,0)</f>
        <v>7AO349</v>
      </c>
      <c r="G1025" s="6" t="str">
        <f>VLOOKUP(F1025,[3]需科室上报名单!$B:$I,8,0)</f>
        <v>规培研究生</v>
      </c>
      <c r="H1025" s="8" t="str">
        <f>VLOOKUP(F1025,[3]需科室上报名单!$B:$D,3,0)</f>
        <v>耳鼻咽喉科</v>
      </c>
      <c r="I1025" s="8" t="str">
        <f>VLOOKUP(F1025,[3]需科室上报名单!$B:$F,5,0)</f>
        <v>2022年</v>
      </c>
      <c r="J1025" s="31"/>
      <c r="K1025" s="71" t="s">
        <v>106</v>
      </c>
      <c r="L1025" s="36">
        <v>0</v>
      </c>
      <c r="M1025" s="36">
        <v>0</v>
      </c>
      <c r="N1025" s="36">
        <v>0</v>
      </c>
      <c r="O1025" s="36">
        <v>160</v>
      </c>
      <c r="P1025" s="81">
        <v>0</v>
      </c>
      <c r="Q1025" s="81">
        <v>4</v>
      </c>
      <c r="R1025" s="81">
        <v>0</v>
      </c>
      <c r="S1025" s="81">
        <v>0</v>
      </c>
      <c r="T1025" s="81">
        <v>0</v>
      </c>
      <c r="U1025" s="144">
        <v>80</v>
      </c>
      <c r="V1025" s="44">
        <f>VLOOKUP(F1025,[9]毕教同事分值收集!B:X,23,0)</f>
        <v>100</v>
      </c>
      <c r="W1025" s="152" t="s">
        <v>406</v>
      </c>
      <c r="X1025" s="152" t="s">
        <v>412</v>
      </c>
      <c r="Y1025" s="152" t="s">
        <v>413</v>
      </c>
      <c r="Z1025" s="152" t="s">
        <v>407</v>
      </c>
      <c r="AA1025" s="82">
        <v>0</v>
      </c>
      <c r="AB1025" s="54">
        <f>VLOOKUP(F1025,[9]毕教同事分值收集!B:R,17,0)</f>
        <v>0</v>
      </c>
      <c r="AC1025" s="54">
        <f>VLOOKUP(F1025,[9]毕教同事分值收集!B:T,19,0)</f>
        <v>0</v>
      </c>
      <c r="AD1025" s="54">
        <f>VLOOKUP(F1025,[9]毕教同事分值收集!B:V,21,0)</f>
        <v>0</v>
      </c>
      <c r="AE1025" s="54">
        <f>VLOOKUP(F1025,[9]毕教同事分值收集!B:Q,16,0)</f>
        <v>0</v>
      </c>
      <c r="AF1025" s="54">
        <f>VLOOKUP(F1025,[9]毕教同事分值收集!B:P,15,0)</f>
        <v>0</v>
      </c>
      <c r="AG1025" s="54">
        <f>VLOOKUP(F1025,[6]毕教同事分值收集!$B:$M,12,0)</f>
        <v>-60</v>
      </c>
      <c r="AH1025" s="54">
        <v>0</v>
      </c>
      <c r="AI1025" s="54">
        <v>0</v>
      </c>
      <c r="AJ1025" s="54">
        <v>0</v>
      </c>
      <c r="AK1025" s="54">
        <v>0</v>
      </c>
      <c r="AL1025" s="54">
        <v>0</v>
      </c>
      <c r="AM1025" s="58">
        <f t="shared" si="99"/>
        <v>280</v>
      </c>
      <c r="AN1025" s="54" t="str">
        <f>VLOOKUP(H1025,'[2]最终 公布版'!$F:$AL,33,0)</f>
        <v>眼科+耳鼻咽喉科</v>
      </c>
      <c r="AO1025" s="59">
        <f>SUMPRODUCT(($AN$4:$AN$1113=AN1025)*($AM$4:$AM$1113&gt;AM1025))+1</f>
        <v>27</v>
      </c>
      <c r="AP1025" s="11">
        <f>COUNTIF(AN:AN,AN1025)</f>
        <v>32</v>
      </c>
      <c r="AQ1025" s="60">
        <f t="shared" si="95"/>
        <v>0.84375</v>
      </c>
      <c r="AR1025" s="11">
        <f t="shared" si="96"/>
        <v>0.75</v>
      </c>
      <c r="AS1025" s="61">
        <v>1200</v>
      </c>
      <c r="AT1025" s="62">
        <f>VLOOKUP(F1025,[9]毕教同事分值收集!B:Y,24,0)</f>
        <v>21</v>
      </c>
      <c r="AU1025" s="63">
        <f t="shared" si="97"/>
        <v>900</v>
      </c>
      <c r="AV1025" s="63">
        <f t="shared" si="100"/>
        <v>900</v>
      </c>
      <c r="AW1025" s="63">
        <v>0</v>
      </c>
      <c r="AX1025" s="63">
        <f t="shared" si="98"/>
        <v>900</v>
      </c>
      <c r="AY1025" s="65">
        <v>21</v>
      </c>
    </row>
    <row r="1026" ht="24" spans="1:51">
      <c r="A1026" s="4"/>
      <c r="B1026" s="4"/>
      <c r="C1026" s="5" t="s">
        <v>1191</v>
      </c>
      <c r="D1026" s="6">
        <v>1021</v>
      </c>
      <c r="E1026" s="150" t="s">
        <v>1216</v>
      </c>
      <c r="F1026" s="8" t="str">
        <f>VLOOKUP(E1026,[1]需科室上报名单!$A:$B,2,0)</f>
        <v>729L80</v>
      </c>
      <c r="G1026" s="6" t="s">
        <v>104</v>
      </c>
      <c r="H1026" s="8" t="str">
        <f>VLOOKUP(F1026,[3]需科室上报名单!$B:$D,3,0)</f>
        <v>耳鼻咽喉科</v>
      </c>
      <c r="I1026" s="8" t="str">
        <f>VLOOKUP(F1026,[3]需科室上报名单!$B:$F,5,0)</f>
        <v>2022年</v>
      </c>
      <c r="J1026" s="31"/>
      <c r="K1026" s="71" t="s">
        <v>106</v>
      </c>
      <c r="L1026" s="36">
        <v>0</v>
      </c>
      <c r="M1026" s="36">
        <v>0</v>
      </c>
      <c r="N1026" s="36">
        <v>0</v>
      </c>
      <c r="O1026" s="36">
        <v>160</v>
      </c>
      <c r="P1026" s="81">
        <v>0</v>
      </c>
      <c r="Q1026" s="81">
        <v>2</v>
      </c>
      <c r="R1026" s="81">
        <v>1</v>
      </c>
      <c r="S1026" s="81">
        <v>0</v>
      </c>
      <c r="T1026" s="81">
        <v>0</v>
      </c>
      <c r="U1026" s="144">
        <v>60</v>
      </c>
      <c r="V1026" s="44">
        <f>VLOOKUP(F1026,[9]毕教同事分值收集!B:X,23,0)</f>
        <v>100</v>
      </c>
      <c r="W1026" s="152" t="s">
        <v>406</v>
      </c>
      <c r="X1026" s="152" t="s">
        <v>412</v>
      </c>
      <c r="Y1026" s="152" t="s">
        <v>407</v>
      </c>
      <c r="Z1026" s="152" t="s">
        <v>407</v>
      </c>
      <c r="AA1026" s="82">
        <v>0</v>
      </c>
      <c r="AB1026" s="54">
        <f>VLOOKUP(F1026,[9]毕教同事分值收集!B:R,17,0)</f>
        <v>0</v>
      </c>
      <c r="AC1026" s="54">
        <f>VLOOKUP(F1026,[9]毕教同事分值收集!B:T,19,0)</f>
        <v>0</v>
      </c>
      <c r="AD1026" s="54">
        <f>VLOOKUP(F1026,[9]毕教同事分值收集!B:V,21,0)</f>
        <v>0</v>
      </c>
      <c r="AE1026" s="54">
        <f>VLOOKUP(F1026,[9]毕教同事分值收集!B:Q,16,0)</f>
        <v>0</v>
      </c>
      <c r="AF1026" s="54">
        <f>VLOOKUP(F1026,[9]毕教同事分值收集!B:P,15,0)</f>
        <v>0</v>
      </c>
      <c r="AG1026" s="54">
        <f>VLOOKUP(F1026,[6]毕教同事分值收集!$B:$M,12,0)</f>
        <v>-60</v>
      </c>
      <c r="AH1026" s="54">
        <v>0</v>
      </c>
      <c r="AI1026" s="54">
        <v>0</v>
      </c>
      <c r="AJ1026" s="54">
        <v>0</v>
      </c>
      <c r="AK1026" s="54">
        <v>0</v>
      </c>
      <c r="AL1026" s="54">
        <v>0</v>
      </c>
      <c r="AM1026" s="58">
        <f t="shared" si="99"/>
        <v>260</v>
      </c>
      <c r="AN1026" s="54" t="str">
        <f>VLOOKUP(H1026,'[2]最终 公布版'!$F:$AL,33,0)</f>
        <v>眼科+耳鼻咽喉科</v>
      </c>
      <c r="AO1026" s="59">
        <f>SUMPRODUCT(($AN$4:$AN$1113=AN1026)*($AM$4:$AM$1113&gt;AM1026))+1</f>
        <v>28</v>
      </c>
      <c r="AP1026" s="11">
        <f>COUNTIF(AN:AN,AN1026)</f>
        <v>32</v>
      </c>
      <c r="AQ1026" s="60">
        <f t="shared" si="95"/>
        <v>0.875</v>
      </c>
      <c r="AR1026" s="11">
        <f t="shared" si="96"/>
        <v>0.75</v>
      </c>
      <c r="AS1026" s="61">
        <v>1200</v>
      </c>
      <c r="AT1026" s="62">
        <f>VLOOKUP(F1026,[9]毕教同事分值收集!B:Y,24,0)</f>
        <v>21</v>
      </c>
      <c r="AU1026" s="63">
        <f t="shared" si="97"/>
        <v>900</v>
      </c>
      <c r="AV1026" s="63">
        <f t="shared" si="100"/>
        <v>900</v>
      </c>
      <c r="AW1026" s="63">
        <v>0</v>
      </c>
      <c r="AX1026" s="63">
        <f t="shared" si="98"/>
        <v>900</v>
      </c>
      <c r="AY1026" s="65">
        <v>21</v>
      </c>
    </row>
    <row r="1027" ht="24" spans="1:51">
      <c r="A1027" s="4"/>
      <c r="B1027" s="4"/>
      <c r="C1027" s="5" t="s">
        <v>1191</v>
      </c>
      <c r="D1027" s="6">
        <v>1022</v>
      </c>
      <c r="E1027" s="150" t="s">
        <v>1217</v>
      </c>
      <c r="F1027" s="8" t="str">
        <f>VLOOKUP(E1027,[1]需科室上报名单!$A:$B,2,0)</f>
        <v>7AO352</v>
      </c>
      <c r="G1027" s="6" t="str">
        <f>VLOOKUP(F1027,[3]需科室上报名单!$B:$I,8,0)</f>
        <v>规培研究生</v>
      </c>
      <c r="H1027" s="8" t="str">
        <f>VLOOKUP(F1027,[3]需科室上报名单!$B:$D,3,0)</f>
        <v>耳鼻咽喉科</v>
      </c>
      <c r="I1027" s="8" t="str">
        <f>VLOOKUP(F1027,[3]需科室上报名单!$B:$F,5,0)</f>
        <v>2022年</v>
      </c>
      <c r="J1027" s="31"/>
      <c r="K1027" s="71" t="s">
        <v>106</v>
      </c>
      <c r="L1027" s="36">
        <v>0</v>
      </c>
      <c r="M1027" s="36">
        <v>0</v>
      </c>
      <c r="N1027" s="36">
        <v>0</v>
      </c>
      <c r="O1027" s="36">
        <v>160</v>
      </c>
      <c r="P1027" s="81">
        <v>0</v>
      </c>
      <c r="Q1027" s="81">
        <v>3</v>
      </c>
      <c r="R1027" s="81">
        <v>0</v>
      </c>
      <c r="S1027" s="81">
        <v>0</v>
      </c>
      <c r="T1027" s="81">
        <v>0</v>
      </c>
      <c r="U1027" s="144">
        <v>60</v>
      </c>
      <c r="V1027" s="44">
        <f>VLOOKUP(F1027,[9]毕教同事分值收集!B:X,23,0)</f>
        <v>100</v>
      </c>
      <c r="W1027" s="152" t="s">
        <v>406</v>
      </c>
      <c r="X1027" s="152" t="s">
        <v>410</v>
      </c>
      <c r="Y1027" s="152" t="s">
        <v>407</v>
      </c>
      <c r="Z1027" s="152" t="s">
        <v>407</v>
      </c>
      <c r="AA1027" s="82">
        <v>0</v>
      </c>
      <c r="AB1027" s="54">
        <f>VLOOKUP(F1027,[9]毕教同事分值收集!B:R,17,0)</f>
        <v>0</v>
      </c>
      <c r="AC1027" s="54">
        <f>VLOOKUP(F1027,[9]毕教同事分值收集!B:T,19,0)</f>
        <v>0</v>
      </c>
      <c r="AD1027" s="54">
        <f>VLOOKUP(F1027,[9]毕教同事分值收集!B:V,21,0)</f>
        <v>0</v>
      </c>
      <c r="AE1027" s="54">
        <f>VLOOKUP(F1027,[9]毕教同事分值收集!B:Q,16,0)</f>
        <v>0</v>
      </c>
      <c r="AF1027" s="54">
        <f>VLOOKUP(F1027,[9]毕教同事分值收集!B:P,15,0)</f>
        <v>0</v>
      </c>
      <c r="AG1027" s="54">
        <f>VLOOKUP(F1027,[6]毕教同事分值收集!$B:$M,12,0)</f>
        <v>-60</v>
      </c>
      <c r="AH1027" s="54">
        <v>0</v>
      </c>
      <c r="AI1027" s="54">
        <v>0</v>
      </c>
      <c r="AJ1027" s="54">
        <v>0</v>
      </c>
      <c r="AK1027" s="54">
        <v>0</v>
      </c>
      <c r="AL1027" s="54">
        <v>0</v>
      </c>
      <c r="AM1027" s="58">
        <f t="shared" si="99"/>
        <v>260</v>
      </c>
      <c r="AN1027" s="54" t="str">
        <f>VLOOKUP(H1027,'[2]最终 公布版'!$F:$AL,33,0)</f>
        <v>眼科+耳鼻咽喉科</v>
      </c>
      <c r="AO1027" s="59">
        <f>SUMPRODUCT(($AN$4:$AN$1113=AN1027)*($AM$4:$AM$1113&gt;AM1027))+1</f>
        <v>28</v>
      </c>
      <c r="AP1027" s="11">
        <f>COUNTIF(AN:AN,AN1027)</f>
        <v>32</v>
      </c>
      <c r="AQ1027" s="60">
        <f t="shared" si="95"/>
        <v>0.875</v>
      </c>
      <c r="AR1027" s="11">
        <f t="shared" si="96"/>
        <v>0.75</v>
      </c>
      <c r="AS1027" s="61">
        <v>1200</v>
      </c>
      <c r="AT1027" s="62">
        <f>VLOOKUP(F1027,[9]毕教同事分值收集!B:Y,24,0)</f>
        <v>21</v>
      </c>
      <c r="AU1027" s="63">
        <f t="shared" si="97"/>
        <v>900</v>
      </c>
      <c r="AV1027" s="63">
        <f t="shared" si="100"/>
        <v>900</v>
      </c>
      <c r="AW1027" s="63">
        <v>0</v>
      </c>
      <c r="AX1027" s="63">
        <f t="shared" si="98"/>
        <v>900</v>
      </c>
      <c r="AY1027" s="65">
        <v>21</v>
      </c>
    </row>
    <row r="1028" ht="24" spans="1:51">
      <c r="A1028" s="4"/>
      <c r="B1028" s="4"/>
      <c r="C1028" s="5" t="s">
        <v>1191</v>
      </c>
      <c r="D1028" s="6">
        <v>1023</v>
      </c>
      <c r="E1028" s="150" t="s">
        <v>1218</v>
      </c>
      <c r="F1028" s="8" t="str">
        <f>VLOOKUP(E1028,[1]需科室上报名单!$A:$B,2,0)</f>
        <v>7AO351</v>
      </c>
      <c r="G1028" s="6" t="str">
        <f>VLOOKUP(F1028,[3]需科室上报名单!$B:$I,8,0)</f>
        <v>规培研究生</v>
      </c>
      <c r="H1028" s="8" t="str">
        <f>VLOOKUP(F1028,[3]需科室上报名单!$B:$D,3,0)</f>
        <v>耳鼻咽喉科</v>
      </c>
      <c r="I1028" s="8" t="str">
        <f>VLOOKUP(F1028,[3]需科室上报名单!$B:$F,5,0)</f>
        <v>2022年</v>
      </c>
      <c r="J1028" s="31"/>
      <c r="K1028" s="71" t="s">
        <v>106</v>
      </c>
      <c r="L1028" s="36">
        <v>0</v>
      </c>
      <c r="M1028" s="36">
        <v>0</v>
      </c>
      <c r="N1028" s="36">
        <v>0</v>
      </c>
      <c r="O1028" s="36">
        <v>160</v>
      </c>
      <c r="P1028" s="81">
        <v>0</v>
      </c>
      <c r="Q1028" s="81">
        <v>2</v>
      </c>
      <c r="R1028" s="81">
        <v>1</v>
      </c>
      <c r="S1028" s="81">
        <v>0</v>
      </c>
      <c r="T1028" s="81">
        <v>0</v>
      </c>
      <c r="U1028" s="144">
        <v>60</v>
      </c>
      <c r="V1028" s="44">
        <f>VLOOKUP(F1028,[9]毕教同事分值收集!B:X,23,0)</f>
        <v>100</v>
      </c>
      <c r="W1028" s="152" t="s">
        <v>406</v>
      </c>
      <c r="X1028" s="152" t="s">
        <v>410</v>
      </c>
      <c r="Y1028" s="152" t="s">
        <v>407</v>
      </c>
      <c r="Z1028" s="152" t="s">
        <v>407</v>
      </c>
      <c r="AA1028" s="82">
        <v>0</v>
      </c>
      <c r="AB1028" s="54">
        <f>VLOOKUP(F1028,[9]毕教同事分值收集!B:R,17,0)</f>
        <v>0</v>
      </c>
      <c r="AC1028" s="54">
        <f>VLOOKUP(F1028,[9]毕教同事分值收集!B:T,19,0)</f>
        <v>0</v>
      </c>
      <c r="AD1028" s="54">
        <f>VLOOKUP(F1028,[9]毕教同事分值收集!B:V,21,0)</f>
        <v>0</v>
      </c>
      <c r="AE1028" s="54">
        <f>VLOOKUP(F1028,[9]毕教同事分值收集!B:Q,16,0)</f>
        <v>0</v>
      </c>
      <c r="AF1028" s="54">
        <f>VLOOKUP(F1028,[9]毕教同事分值收集!B:P,15,0)</f>
        <v>0</v>
      </c>
      <c r="AG1028" s="54">
        <f>VLOOKUP(F1028,[6]毕教同事分值收集!$B:$M,12,0)</f>
        <v>-60</v>
      </c>
      <c r="AH1028" s="54">
        <v>0</v>
      </c>
      <c r="AI1028" s="54">
        <v>0</v>
      </c>
      <c r="AJ1028" s="54">
        <v>0</v>
      </c>
      <c r="AK1028" s="54">
        <v>0</v>
      </c>
      <c r="AL1028" s="54">
        <v>0</v>
      </c>
      <c r="AM1028" s="58">
        <f t="shared" si="99"/>
        <v>260</v>
      </c>
      <c r="AN1028" s="54" t="str">
        <f>VLOOKUP(H1028,'[2]最终 公布版'!$F:$AL,33,0)</f>
        <v>眼科+耳鼻咽喉科</v>
      </c>
      <c r="AO1028" s="59">
        <f>SUMPRODUCT(($AN$4:$AN$1113=AN1028)*($AM$4:$AM$1113&gt;AM1028))+1</f>
        <v>28</v>
      </c>
      <c r="AP1028" s="11">
        <f>COUNTIF(AN:AN,AN1028)</f>
        <v>32</v>
      </c>
      <c r="AQ1028" s="60">
        <f t="shared" si="95"/>
        <v>0.875</v>
      </c>
      <c r="AR1028" s="11">
        <f t="shared" si="96"/>
        <v>0.75</v>
      </c>
      <c r="AS1028" s="61">
        <v>1200</v>
      </c>
      <c r="AT1028" s="62">
        <f>VLOOKUP(F1028,[9]毕教同事分值收集!B:Y,24,0)</f>
        <v>21</v>
      </c>
      <c r="AU1028" s="63">
        <f t="shared" si="97"/>
        <v>900</v>
      </c>
      <c r="AV1028" s="63">
        <f t="shared" si="100"/>
        <v>900</v>
      </c>
      <c r="AW1028" s="63">
        <v>0</v>
      </c>
      <c r="AX1028" s="63">
        <f t="shared" si="98"/>
        <v>900</v>
      </c>
      <c r="AY1028" s="65">
        <v>21</v>
      </c>
    </row>
    <row r="1029" ht="24" spans="1:51">
      <c r="A1029" s="4"/>
      <c r="B1029" s="4"/>
      <c r="C1029" s="5" t="s">
        <v>1191</v>
      </c>
      <c r="D1029" s="6">
        <v>1024</v>
      </c>
      <c r="E1029" s="150" t="s">
        <v>1219</v>
      </c>
      <c r="F1029" s="8" t="str">
        <f>VLOOKUP(E1029,[1]需科室上报名单!$A:$B,2,0)</f>
        <v>7AM381</v>
      </c>
      <c r="G1029" s="6" t="str">
        <f>VLOOKUP(F1029,[3]需科室上报名单!$B:$I,8,0)</f>
        <v>规培研究生</v>
      </c>
      <c r="H1029" s="8" t="str">
        <f>VLOOKUP(F1029,[3]需科室上报名单!$B:$D,3,0)</f>
        <v>耳鼻咽喉科</v>
      </c>
      <c r="I1029" s="8" t="str">
        <f>VLOOKUP(F1029,[3]需科室上报名单!$B:$F,5,0)</f>
        <v>2021年</v>
      </c>
      <c r="J1029" s="31"/>
      <c r="K1029" s="71" t="s">
        <v>106</v>
      </c>
      <c r="L1029" s="36">
        <v>0</v>
      </c>
      <c r="M1029" s="36">
        <v>0</v>
      </c>
      <c r="N1029" s="36">
        <v>0</v>
      </c>
      <c r="O1029" s="36">
        <v>160</v>
      </c>
      <c r="P1029" s="81">
        <v>0</v>
      </c>
      <c r="Q1029" s="81">
        <v>1</v>
      </c>
      <c r="R1029" s="81">
        <v>0</v>
      </c>
      <c r="S1029" s="81">
        <v>0</v>
      </c>
      <c r="T1029" s="81">
        <v>1</v>
      </c>
      <c r="U1029" s="144">
        <v>45</v>
      </c>
      <c r="V1029" s="44">
        <f>VLOOKUP(F1029,[9]毕教同事分值收集!B:X,23,0)</f>
        <v>100</v>
      </c>
      <c r="W1029" s="152" t="s">
        <v>406</v>
      </c>
      <c r="X1029" s="152" t="s">
        <v>421</v>
      </c>
      <c r="Y1029" s="152" t="s">
        <v>407</v>
      </c>
      <c r="Z1029" s="152" t="s">
        <v>407</v>
      </c>
      <c r="AA1029" s="82">
        <v>0</v>
      </c>
      <c r="AB1029" s="54">
        <f>VLOOKUP(F1029,[9]毕教同事分值收集!B:R,17,0)</f>
        <v>0</v>
      </c>
      <c r="AC1029" s="54">
        <f>VLOOKUP(F1029,[9]毕教同事分值收集!B:T,19,0)</f>
        <v>0</v>
      </c>
      <c r="AD1029" s="54">
        <f>VLOOKUP(F1029,[9]毕教同事分值收集!B:V,21,0)</f>
        <v>0</v>
      </c>
      <c r="AE1029" s="54">
        <f>VLOOKUP(F1029,[9]毕教同事分值收集!B:Q,16,0)</f>
        <v>0</v>
      </c>
      <c r="AF1029" s="54">
        <f>VLOOKUP(F1029,[9]毕教同事分值收集!B:P,15,0)</f>
        <v>0</v>
      </c>
      <c r="AG1029" s="54">
        <f>VLOOKUP(F1029,[6]毕教同事分值收集!$B:$M,12,0)</f>
        <v>-60</v>
      </c>
      <c r="AH1029" s="54">
        <v>0</v>
      </c>
      <c r="AI1029" s="54">
        <v>0</v>
      </c>
      <c r="AJ1029" s="54">
        <v>0</v>
      </c>
      <c r="AK1029" s="54">
        <v>0</v>
      </c>
      <c r="AL1029" s="54">
        <v>0</v>
      </c>
      <c r="AM1029" s="58">
        <f t="shared" si="99"/>
        <v>245</v>
      </c>
      <c r="AN1029" s="54" t="str">
        <f>VLOOKUP(H1029,'[2]最终 公布版'!$F:$AL,33,0)</f>
        <v>眼科+耳鼻咽喉科</v>
      </c>
      <c r="AO1029" s="59">
        <f>SUMPRODUCT(($AN$4:$AN$1113=AN1029)*($AM$4:$AM$1113&gt;AM1029))+1</f>
        <v>31</v>
      </c>
      <c r="AP1029" s="11">
        <f>COUNTIF(AN:AN,AN1029)</f>
        <v>32</v>
      </c>
      <c r="AQ1029" s="60">
        <f t="shared" si="95"/>
        <v>0.96875</v>
      </c>
      <c r="AR1029" s="11">
        <f t="shared" si="96"/>
        <v>0.5</v>
      </c>
      <c r="AS1029" s="61">
        <v>1200</v>
      </c>
      <c r="AT1029" s="62">
        <f>VLOOKUP(F1029,[9]毕教同事分值收集!B:Y,24,0)</f>
        <v>21</v>
      </c>
      <c r="AU1029" s="63">
        <f t="shared" si="97"/>
        <v>600</v>
      </c>
      <c r="AV1029" s="63">
        <f t="shared" si="100"/>
        <v>600</v>
      </c>
      <c r="AW1029" s="63">
        <v>0</v>
      </c>
      <c r="AX1029" s="63">
        <f t="shared" si="98"/>
        <v>600</v>
      </c>
      <c r="AY1029" s="65">
        <v>21</v>
      </c>
    </row>
    <row r="1030" ht="24" spans="1:51">
      <c r="A1030" s="4"/>
      <c r="B1030" s="4"/>
      <c r="C1030" s="5" t="s">
        <v>1191</v>
      </c>
      <c r="D1030" s="6">
        <v>1025</v>
      </c>
      <c r="E1030" s="150" t="s">
        <v>1220</v>
      </c>
      <c r="F1030" s="8" t="str">
        <f>VLOOKUP(E1030,[1]需科室上报名单!$A:$B,2,0)</f>
        <v>727L15</v>
      </c>
      <c r="G1030" s="6" t="s">
        <v>104</v>
      </c>
      <c r="H1030" s="8" t="str">
        <f>VLOOKUP(F1030,[3]需科室上报名单!$B:$D,3,0)</f>
        <v>耳鼻咽喉科</v>
      </c>
      <c r="I1030" s="8" t="str">
        <f>VLOOKUP(F1030,[3]需科室上报名单!$B:$F,5,0)</f>
        <v>2020年</v>
      </c>
      <c r="J1030" s="31"/>
      <c r="K1030" s="71" t="s">
        <v>106</v>
      </c>
      <c r="L1030" s="36">
        <v>0</v>
      </c>
      <c r="M1030" s="36">
        <v>0</v>
      </c>
      <c r="N1030" s="36">
        <v>0</v>
      </c>
      <c r="O1030" s="36">
        <v>160</v>
      </c>
      <c r="P1030" s="81">
        <v>0</v>
      </c>
      <c r="Q1030" s="81">
        <v>0</v>
      </c>
      <c r="R1030" s="81">
        <v>0</v>
      </c>
      <c r="S1030" s="81">
        <v>0</v>
      </c>
      <c r="T1030" s="81">
        <v>0</v>
      </c>
      <c r="U1030" s="144">
        <v>0</v>
      </c>
      <c r="V1030" s="44">
        <f>VLOOKUP(F1030,[9]毕教同事分值收集!B:X,23,0)</f>
        <v>100</v>
      </c>
      <c r="W1030" s="152" t="s">
        <v>406</v>
      </c>
      <c r="X1030" s="152" t="s">
        <v>410</v>
      </c>
      <c r="Y1030" s="152" t="s">
        <v>407</v>
      </c>
      <c r="Z1030" s="152" t="s">
        <v>407</v>
      </c>
      <c r="AA1030" s="82">
        <v>0</v>
      </c>
      <c r="AB1030" s="54">
        <f>VLOOKUP(F1030,[9]毕教同事分值收集!B:R,17,0)</f>
        <v>0</v>
      </c>
      <c r="AC1030" s="54">
        <f>VLOOKUP(F1030,[9]毕教同事分值收集!B:T,19,0)</f>
        <v>0</v>
      </c>
      <c r="AD1030" s="54">
        <f>VLOOKUP(F1030,[9]毕教同事分值收集!B:V,21,0)</f>
        <v>0</v>
      </c>
      <c r="AE1030" s="54">
        <f>VLOOKUP(F1030,[9]毕教同事分值收集!B:Q,16,0)</f>
        <v>0</v>
      </c>
      <c r="AF1030" s="54">
        <f>VLOOKUP(F1030,[9]毕教同事分值收集!B:P,15,0)</f>
        <v>0</v>
      </c>
      <c r="AG1030" s="54">
        <f>VLOOKUP(F1030,[6]毕教同事分值收集!$B:$M,12,0)</f>
        <v>-40</v>
      </c>
      <c r="AH1030" s="54">
        <v>0</v>
      </c>
      <c r="AI1030" s="54">
        <v>0</v>
      </c>
      <c r="AJ1030" s="54">
        <v>0</v>
      </c>
      <c r="AK1030" s="54">
        <v>0</v>
      </c>
      <c r="AL1030" s="54">
        <v>0</v>
      </c>
      <c r="AM1030" s="58">
        <f t="shared" si="99"/>
        <v>220</v>
      </c>
      <c r="AN1030" s="54" t="str">
        <f>VLOOKUP(H1030,'[2]最终 公布版'!$F:$AL,33,0)</f>
        <v>眼科+耳鼻咽喉科</v>
      </c>
      <c r="AO1030" s="59">
        <f>SUMPRODUCT(($AN$4:$AN$1113=AN1030)*($AM$4:$AM$1113&gt;AM1030))+1</f>
        <v>32</v>
      </c>
      <c r="AP1030" s="11">
        <f>COUNTIF(AN:AN,AN1030)</f>
        <v>32</v>
      </c>
      <c r="AQ1030" s="60">
        <f t="shared" ref="AQ1030:AQ1045" si="101">AO1030/AP1030</f>
        <v>1</v>
      </c>
      <c r="AR1030" s="11">
        <f t="shared" ref="AR1030:AR1045" si="102">IF(AQ1030&lt;=10%,1.5,(IF(AQ1030&lt;=40%,1.25,IF(AQ1030&lt;=60%,1,IF(AQ1030&lt;90%,0.75,0.5)))))</f>
        <v>0.5</v>
      </c>
      <c r="AS1030" s="61">
        <v>1200</v>
      </c>
      <c r="AT1030" s="62">
        <f>VLOOKUP(F1030,[9]毕教同事分值收集!B:Y,24,0)</f>
        <v>21</v>
      </c>
      <c r="AU1030" s="63">
        <f t="shared" ref="AU1030:AU1045" si="103">AS1030*AR1030*(AT1030/AY1030)</f>
        <v>600</v>
      </c>
      <c r="AV1030" s="63">
        <f t="shared" si="100"/>
        <v>600</v>
      </c>
      <c r="AW1030" s="63">
        <v>0</v>
      </c>
      <c r="AX1030" s="63">
        <f t="shared" ref="AX1030:AX1045" si="104">AV1030+AW1030</f>
        <v>600</v>
      </c>
      <c r="AY1030" s="65">
        <v>21</v>
      </c>
    </row>
    <row r="1031" spans="1:51">
      <c r="A1031" s="4"/>
      <c r="B1031" s="4"/>
      <c r="C1031" s="5" t="s">
        <v>133</v>
      </c>
      <c r="D1031" s="6">
        <v>1026</v>
      </c>
      <c r="E1031" s="6" t="s">
        <v>1221</v>
      </c>
      <c r="F1031" s="8">
        <f>VLOOKUP(E1031,[1]需科室上报名单!$A:$B,2,0)</f>
        <v>120007</v>
      </c>
      <c r="G1031" s="6" t="s">
        <v>104</v>
      </c>
      <c r="H1031" s="6" t="s">
        <v>133</v>
      </c>
      <c r="I1031" s="8" t="str">
        <f>VLOOKUP(F1031,[3]需科室上报名单!$B:$F,5,0)</f>
        <v>2020年</v>
      </c>
      <c r="J1031" s="29"/>
      <c r="K1031" s="6" t="s">
        <v>106</v>
      </c>
      <c r="L1031" s="6">
        <v>0</v>
      </c>
      <c r="M1031" s="6">
        <v>0</v>
      </c>
      <c r="N1031" s="6">
        <v>0</v>
      </c>
      <c r="O1031" s="6">
        <v>160</v>
      </c>
      <c r="P1031" s="30">
        <v>4</v>
      </c>
      <c r="Q1031" s="36">
        <v>0</v>
      </c>
      <c r="R1031" s="30">
        <v>5</v>
      </c>
      <c r="S1031" s="30">
        <v>0</v>
      </c>
      <c r="T1031" s="30">
        <v>0</v>
      </c>
      <c r="U1031" s="43">
        <v>300</v>
      </c>
      <c r="V1031" s="44">
        <f>VLOOKUP(F1031,[9]毕教同事分值收集!B:X,23,0)</f>
        <v>100</v>
      </c>
      <c r="W1031" s="44">
        <v>0</v>
      </c>
      <c r="X1031" s="44">
        <v>40</v>
      </c>
      <c r="Y1031" s="44">
        <v>60</v>
      </c>
      <c r="Z1031" s="44">
        <v>60</v>
      </c>
      <c r="AA1031" s="53">
        <v>20</v>
      </c>
      <c r="AB1031" s="54">
        <f>VLOOKUP(F1031,[9]毕教同事分值收集!B:R,17,0)</f>
        <v>100</v>
      </c>
      <c r="AC1031" s="54">
        <f>VLOOKUP(F1031,[9]毕教同事分值收集!B:T,19,0)</f>
        <v>150</v>
      </c>
      <c r="AD1031" s="54">
        <f>VLOOKUP(F1031,[9]毕教同事分值收集!B:V,21,0)</f>
        <v>100</v>
      </c>
      <c r="AE1031" s="54">
        <f>VLOOKUP(F1031,[9]毕教同事分值收集!B:Q,16,0)</f>
        <v>0</v>
      </c>
      <c r="AF1031" s="54">
        <f>VLOOKUP(F1031,[9]毕教同事分值收集!B:P,15,0)</f>
        <v>0</v>
      </c>
      <c r="AG1031" s="54">
        <f>VLOOKUP(F1031,[6]毕教同事分值收集!$B:$M,12,0)</f>
        <v>-60</v>
      </c>
      <c r="AH1031" s="54">
        <v>0</v>
      </c>
      <c r="AI1031" s="54">
        <v>0</v>
      </c>
      <c r="AJ1031" s="54">
        <v>0</v>
      </c>
      <c r="AK1031" s="54">
        <v>0</v>
      </c>
      <c r="AL1031" s="54">
        <v>0</v>
      </c>
      <c r="AM1031" s="58">
        <f t="shared" si="99"/>
        <v>1030</v>
      </c>
      <c r="AN1031" s="54" t="str">
        <f>VLOOKUP(H1031,'[2]最终 公布版'!$F:$AL,33,0)</f>
        <v>重症医学科</v>
      </c>
      <c r="AO1031" s="59">
        <f>SUMPRODUCT(($AN$4:$AN$1113=AN1031)*($AM$4:$AM$1113&gt;AM1031))+1</f>
        <v>1</v>
      </c>
      <c r="AP1031" s="11">
        <f>COUNTIF(AN:AN,AN1031)</f>
        <v>15</v>
      </c>
      <c r="AQ1031" s="60">
        <f t="shared" si="101"/>
        <v>0.0666666666666667</v>
      </c>
      <c r="AR1031" s="11">
        <f t="shared" si="102"/>
        <v>1.5</v>
      </c>
      <c r="AS1031" s="61">
        <v>1200</v>
      </c>
      <c r="AT1031" s="62">
        <f>VLOOKUP(F1031,[9]毕教同事分值收集!B:Y,24,0)</f>
        <v>21</v>
      </c>
      <c r="AU1031" s="63">
        <f t="shared" si="103"/>
        <v>1800</v>
      </c>
      <c r="AV1031" s="63">
        <f t="shared" si="100"/>
        <v>1800</v>
      </c>
      <c r="AW1031" s="63">
        <v>0</v>
      </c>
      <c r="AX1031" s="63">
        <f t="shared" si="104"/>
        <v>1800</v>
      </c>
      <c r="AY1031" s="65">
        <v>21</v>
      </c>
    </row>
    <row r="1032" ht="24" spans="1:51">
      <c r="A1032" s="4"/>
      <c r="B1032" s="4"/>
      <c r="C1032" s="5" t="s">
        <v>271</v>
      </c>
      <c r="D1032" s="6">
        <v>1027</v>
      </c>
      <c r="E1032" s="8" t="s">
        <v>1222</v>
      </c>
      <c r="F1032" s="8" t="str">
        <f>VLOOKUP(E1032,[1]需科室上报名单!$A:$B,2,0)</f>
        <v>7AM243</v>
      </c>
      <c r="G1032" s="6" t="str">
        <f>VLOOKUP(F1032,[3]需科室上报名单!$B:$I,8,0)</f>
        <v>规培研究生</v>
      </c>
      <c r="H1032" s="8" t="str">
        <f>VLOOKUP(F1032,[3]需科室上报名单!$B:$D,3,0)</f>
        <v>重症医学科</v>
      </c>
      <c r="I1032" s="8" t="str">
        <f>VLOOKUP(F1032,[3]需科室上报名单!$B:$F,5,0)</f>
        <v>2021年</v>
      </c>
      <c r="J1032" s="29"/>
      <c r="K1032" s="6" t="s">
        <v>106</v>
      </c>
      <c r="L1032" s="6">
        <v>0</v>
      </c>
      <c r="M1032" s="6">
        <v>0</v>
      </c>
      <c r="N1032" s="6">
        <v>0</v>
      </c>
      <c r="O1032" s="6">
        <v>160</v>
      </c>
      <c r="P1032" s="30">
        <v>0</v>
      </c>
      <c r="Q1032" s="30">
        <v>4</v>
      </c>
      <c r="R1032" s="30">
        <v>4</v>
      </c>
      <c r="S1032" s="30">
        <v>1</v>
      </c>
      <c r="T1032" s="30">
        <v>0</v>
      </c>
      <c r="U1032" s="43">
        <v>185</v>
      </c>
      <c r="V1032" s="44">
        <f>VLOOKUP(F1032,[9]毕教同事分值收集!B:X,23,0)</f>
        <v>100</v>
      </c>
      <c r="W1032" s="44">
        <v>10</v>
      </c>
      <c r="X1032" s="44">
        <v>20</v>
      </c>
      <c r="Y1032" s="44">
        <v>30</v>
      </c>
      <c r="Z1032" s="44">
        <v>60</v>
      </c>
      <c r="AA1032" s="53">
        <v>0</v>
      </c>
      <c r="AB1032" s="54">
        <f>VLOOKUP(F1032,[9]毕教同事分值收集!B:R,17,0)</f>
        <v>100</v>
      </c>
      <c r="AC1032" s="54">
        <f>VLOOKUP(F1032,[9]毕教同事分值收集!B:T,19,0)</f>
        <v>150</v>
      </c>
      <c r="AD1032" s="54">
        <f>VLOOKUP(F1032,[9]毕教同事分值收集!B:V,21,0)</f>
        <v>100</v>
      </c>
      <c r="AE1032" s="54">
        <f>VLOOKUP(F1032,[9]毕教同事分值收集!B:Q,16,0)</f>
        <v>0</v>
      </c>
      <c r="AF1032" s="54">
        <f>VLOOKUP(F1032,[9]毕教同事分值收集!B:P,15,0)</f>
        <v>0</v>
      </c>
      <c r="AG1032" s="54">
        <f>VLOOKUP(F1032,[6]毕教同事分值收集!$B:$M,12,0)</f>
        <v>-40</v>
      </c>
      <c r="AH1032" s="54">
        <v>0</v>
      </c>
      <c r="AI1032" s="54">
        <v>0</v>
      </c>
      <c r="AJ1032" s="54">
        <v>0</v>
      </c>
      <c r="AK1032" s="54">
        <v>0</v>
      </c>
      <c r="AL1032" s="54">
        <v>0</v>
      </c>
      <c r="AM1032" s="58">
        <f t="shared" si="99"/>
        <v>875</v>
      </c>
      <c r="AN1032" s="54" t="str">
        <f>VLOOKUP(H1032,'[2]最终 公布版'!$F:$AL,33,0)</f>
        <v>重症医学科</v>
      </c>
      <c r="AO1032" s="59">
        <f>SUMPRODUCT(($AN$4:$AN$1113=AN1032)*($AM$4:$AM$1113&gt;AM1032))+1</f>
        <v>2</v>
      </c>
      <c r="AP1032" s="11">
        <f>COUNTIF(AN:AN,AN1032)</f>
        <v>15</v>
      </c>
      <c r="AQ1032" s="60">
        <f t="shared" si="101"/>
        <v>0.133333333333333</v>
      </c>
      <c r="AR1032" s="11">
        <f t="shared" si="102"/>
        <v>1.25</v>
      </c>
      <c r="AS1032" s="61">
        <v>1200</v>
      </c>
      <c r="AT1032" s="62">
        <f>VLOOKUP(F1032,[9]毕教同事分值收集!B:Y,24,0)</f>
        <v>21</v>
      </c>
      <c r="AU1032" s="63">
        <f t="shared" si="103"/>
        <v>1500</v>
      </c>
      <c r="AV1032" s="63">
        <f t="shared" si="100"/>
        <v>1500</v>
      </c>
      <c r="AW1032" s="63">
        <v>0</v>
      </c>
      <c r="AX1032" s="63">
        <f t="shared" si="104"/>
        <v>1500</v>
      </c>
      <c r="AY1032" s="65">
        <v>21</v>
      </c>
    </row>
    <row r="1033" ht="24" spans="1:51">
      <c r="A1033" s="4"/>
      <c r="B1033" s="4"/>
      <c r="C1033" s="5" t="s">
        <v>336</v>
      </c>
      <c r="D1033" s="6">
        <v>1028</v>
      </c>
      <c r="E1033" s="106" t="s">
        <v>1223</v>
      </c>
      <c r="F1033" s="8">
        <f>VLOOKUP(E1033,[1]需科室上报名单!$A:$B,2,0)</f>
        <v>122070</v>
      </c>
      <c r="G1033" s="6" t="s">
        <v>104</v>
      </c>
      <c r="H1033" s="8" t="str">
        <f>VLOOKUP(F1033,[3]需科室上报名单!$B:$D,3,0)</f>
        <v>重症医学科</v>
      </c>
      <c r="I1033" s="8" t="str">
        <f>VLOOKUP(F1033,[3]需科室上报名单!$B:$F,5,0)</f>
        <v>2022年</v>
      </c>
      <c r="J1033" s="124"/>
      <c r="K1033" s="6" t="s">
        <v>106</v>
      </c>
      <c r="L1033" s="6">
        <v>0</v>
      </c>
      <c r="M1033" s="6">
        <v>0</v>
      </c>
      <c r="N1033" s="54">
        <v>0</v>
      </c>
      <c r="O1033" s="6">
        <v>160</v>
      </c>
      <c r="P1033" s="45">
        <v>0</v>
      </c>
      <c r="Q1033" s="45">
        <v>4</v>
      </c>
      <c r="R1033" s="45">
        <v>2</v>
      </c>
      <c r="S1033" s="30">
        <v>0</v>
      </c>
      <c r="T1033" s="30">
        <v>0</v>
      </c>
      <c r="U1033" s="43">
        <v>120</v>
      </c>
      <c r="V1033" s="44">
        <f>VLOOKUP(F1033,[9]毕教同事分值收集!B:X,23,0)</f>
        <v>100</v>
      </c>
      <c r="W1033" s="44">
        <v>0</v>
      </c>
      <c r="X1033" s="44">
        <v>60</v>
      </c>
      <c r="Y1033" s="44">
        <v>30</v>
      </c>
      <c r="Z1033" s="44">
        <v>60</v>
      </c>
      <c r="AA1033" s="53">
        <v>20</v>
      </c>
      <c r="AB1033" s="54">
        <f>VLOOKUP(F1033,[9]毕教同事分值收集!B:R,17,0)</f>
        <v>100</v>
      </c>
      <c r="AC1033" s="54">
        <f>VLOOKUP(F1033,[9]毕教同事分值收集!B:T,19,0)</f>
        <v>150</v>
      </c>
      <c r="AD1033" s="54">
        <f>VLOOKUP(F1033,[9]毕教同事分值收集!B:V,21,0)</f>
        <v>100</v>
      </c>
      <c r="AE1033" s="54">
        <f>VLOOKUP(F1033,[9]毕教同事分值收集!B:Q,16,0)</f>
        <v>0</v>
      </c>
      <c r="AF1033" s="54">
        <f>VLOOKUP(F1033,[9]毕教同事分值收集!B:P,15,0)</f>
        <v>0</v>
      </c>
      <c r="AG1033" s="54">
        <f>VLOOKUP(F1033,[6]毕教同事分值收集!$B:$M,12,0)</f>
        <v>-60</v>
      </c>
      <c r="AH1033" s="54">
        <v>0</v>
      </c>
      <c r="AI1033" s="54">
        <v>0</v>
      </c>
      <c r="AJ1033" s="54">
        <v>0</v>
      </c>
      <c r="AK1033" s="54">
        <v>0</v>
      </c>
      <c r="AL1033" s="54">
        <v>0</v>
      </c>
      <c r="AM1033" s="58">
        <f t="shared" si="99"/>
        <v>840</v>
      </c>
      <c r="AN1033" s="54" t="str">
        <f>VLOOKUP(H1033,'[2]最终 公布版'!$F:$AL,33,0)</f>
        <v>重症医学科</v>
      </c>
      <c r="AO1033" s="59">
        <f>SUMPRODUCT(($AN$4:$AN$1113=AN1033)*($AM$4:$AM$1113&gt;AM1033))+1</f>
        <v>3</v>
      </c>
      <c r="AP1033" s="11">
        <f>COUNTIF(AN:AN,AN1033)</f>
        <v>15</v>
      </c>
      <c r="AQ1033" s="60">
        <f t="shared" si="101"/>
        <v>0.2</v>
      </c>
      <c r="AR1033" s="11">
        <f t="shared" si="102"/>
        <v>1.25</v>
      </c>
      <c r="AS1033" s="61">
        <v>1200</v>
      </c>
      <c r="AT1033" s="62">
        <f>VLOOKUP(F1033,[9]毕教同事分值收集!B:Y,24,0)</f>
        <v>21</v>
      </c>
      <c r="AU1033" s="63">
        <f t="shared" si="103"/>
        <v>1500</v>
      </c>
      <c r="AV1033" s="63">
        <f t="shared" si="100"/>
        <v>1500</v>
      </c>
      <c r="AW1033" s="63">
        <v>0</v>
      </c>
      <c r="AX1033" s="63">
        <f t="shared" si="104"/>
        <v>1500</v>
      </c>
      <c r="AY1033" s="65">
        <v>21</v>
      </c>
    </row>
    <row r="1034" spans="1:51">
      <c r="A1034" s="4"/>
      <c r="B1034" s="4"/>
      <c r="C1034" s="5" t="s">
        <v>133</v>
      </c>
      <c r="D1034" s="6">
        <v>1029</v>
      </c>
      <c r="E1034" s="6" t="s">
        <v>1224</v>
      </c>
      <c r="F1034" s="8" t="str">
        <f>VLOOKUP(E1034,[1]需科室上报名单!$A:$B,2,0)</f>
        <v>726L96</v>
      </c>
      <c r="G1034" s="6" t="s">
        <v>104</v>
      </c>
      <c r="H1034" s="6" t="s">
        <v>133</v>
      </c>
      <c r="I1034" s="8" t="str">
        <f>VLOOKUP(F1034,[3]需科室上报名单!$B:$F,5,0)</f>
        <v>2020年</v>
      </c>
      <c r="J1034" s="29"/>
      <c r="K1034" s="6" t="s">
        <v>106</v>
      </c>
      <c r="L1034" s="6">
        <v>0</v>
      </c>
      <c r="M1034" s="6">
        <v>0</v>
      </c>
      <c r="N1034" s="6">
        <v>0</v>
      </c>
      <c r="O1034" s="6">
        <v>160</v>
      </c>
      <c r="P1034" s="30">
        <v>0</v>
      </c>
      <c r="Q1034" s="30">
        <v>2</v>
      </c>
      <c r="R1034" s="30">
        <v>9</v>
      </c>
      <c r="S1034" s="30">
        <v>0</v>
      </c>
      <c r="T1034" s="30">
        <v>0</v>
      </c>
      <c r="U1034" s="43">
        <v>220</v>
      </c>
      <c r="V1034" s="44">
        <f>VLOOKUP(F1034,[9]毕教同事分值收集!B:X,23,0)</f>
        <v>100</v>
      </c>
      <c r="W1034" s="44">
        <v>0</v>
      </c>
      <c r="X1034" s="44">
        <v>40</v>
      </c>
      <c r="Y1034" s="44">
        <v>30</v>
      </c>
      <c r="Z1034" s="44">
        <v>30</v>
      </c>
      <c r="AA1034" s="53">
        <v>40</v>
      </c>
      <c r="AB1034" s="54">
        <f>VLOOKUP(F1034,[9]毕教同事分值收集!B:R,17,0)</f>
        <v>100</v>
      </c>
      <c r="AC1034" s="54">
        <f>VLOOKUP(F1034,[9]毕教同事分值收集!B:T,19,0)</f>
        <v>150</v>
      </c>
      <c r="AD1034" s="54">
        <f>VLOOKUP(F1034,[9]毕教同事分值收集!B:V,21,0)</f>
        <v>0</v>
      </c>
      <c r="AE1034" s="54">
        <f>VLOOKUP(F1034,[9]毕教同事分值收集!B:Q,16,0)</f>
        <v>0</v>
      </c>
      <c r="AF1034" s="54">
        <f>VLOOKUP(F1034,[9]毕教同事分值收集!B:P,15,0)</f>
        <v>0</v>
      </c>
      <c r="AG1034" s="54">
        <f>VLOOKUP(F1034,[6]毕教同事分值收集!$B:$M,12,0)</f>
        <v>-40</v>
      </c>
      <c r="AH1034" s="54">
        <v>0</v>
      </c>
      <c r="AI1034" s="54">
        <v>0</v>
      </c>
      <c r="AJ1034" s="54">
        <v>0</v>
      </c>
      <c r="AK1034" s="54">
        <v>0</v>
      </c>
      <c r="AL1034" s="54">
        <v>0</v>
      </c>
      <c r="AM1034" s="58">
        <f t="shared" si="99"/>
        <v>830</v>
      </c>
      <c r="AN1034" s="54" t="str">
        <f>VLOOKUP(H1034,'[2]最终 公布版'!$F:$AL,33,0)</f>
        <v>重症医学科</v>
      </c>
      <c r="AO1034" s="59">
        <f>SUMPRODUCT(($AN$4:$AN$1113=AN1034)*($AM$4:$AM$1113&gt;AM1034))+1</f>
        <v>4</v>
      </c>
      <c r="AP1034" s="11">
        <f>COUNTIF(AN:AN,AN1034)</f>
        <v>15</v>
      </c>
      <c r="AQ1034" s="60">
        <f t="shared" si="101"/>
        <v>0.266666666666667</v>
      </c>
      <c r="AR1034" s="11">
        <f t="shared" si="102"/>
        <v>1.25</v>
      </c>
      <c r="AS1034" s="61">
        <v>1200</v>
      </c>
      <c r="AT1034" s="62">
        <f>VLOOKUP(F1034,[9]毕教同事分值收集!B:Y,24,0)</f>
        <v>21</v>
      </c>
      <c r="AU1034" s="63">
        <f t="shared" si="103"/>
        <v>1500</v>
      </c>
      <c r="AV1034" s="63">
        <f t="shared" si="100"/>
        <v>1500</v>
      </c>
      <c r="AW1034" s="63">
        <v>0</v>
      </c>
      <c r="AX1034" s="63">
        <f t="shared" si="104"/>
        <v>1500</v>
      </c>
      <c r="AY1034" s="65">
        <v>21</v>
      </c>
    </row>
    <row r="1035" ht="24" spans="1:51">
      <c r="A1035" s="4"/>
      <c r="B1035" s="4"/>
      <c r="C1035" s="5" t="s">
        <v>271</v>
      </c>
      <c r="D1035" s="6">
        <v>1031</v>
      </c>
      <c r="E1035" s="8" t="s">
        <v>1225</v>
      </c>
      <c r="F1035" s="8" t="str">
        <f>VLOOKUP(E1035,[1]需科室上报名单!$A:$B,2,0)</f>
        <v>7AM242</v>
      </c>
      <c r="G1035" s="6" t="str">
        <f>VLOOKUP(F1035,[3]需科室上报名单!$B:$I,8,0)</f>
        <v>规培研究生</v>
      </c>
      <c r="H1035" s="8" t="str">
        <f>VLOOKUP(F1035,[3]需科室上报名单!$B:$D,3,0)</f>
        <v>重症医学科</v>
      </c>
      <c r="I1035" s="8" t="str">
        <f>VLOOKUP(F1035,[3]需科室上报名单!$B:$F,5,0)</f>
        <v>2021年</v>
      </c>
      <c r="J1035" s="29"/>
      <c r="K1035" s="6" t="s">
        <v>106</v>
      </c>
      <c r="L1035" s="6">
        <v>0</v>
      </c>
      <c r="M1035" s="6">
        <v>0</v>
      </c>
      <c r="N1035" s="6">
        <v>0</v>
      </c>
      <c r="O1035" s="6">
        <v>160</v>
      </c>
      <c r="P1035" s="30">
        <v>0</v>
      </c>
      <c r="Q1035" s="30">
        <v>3</v>
      </c>
      <c r="R1035" s="30">
        <v>1</v>
      </c>
      <c r="S1035" s="30">
        <v>0</v>
      </c>
      <c r="T1035" s="30">
        <v>0</v>
      </c>
      <c r="U1035" s="43">
        <v>80</v>
      </c>
      <c r="V1035" s="44">
        <f>VLOOKUP(F1035,[9]毕教同事分值收集!B:X,23,0)</f>
        <v>100</v>
      </c>
      <c r="W1035" s="44">
        <v>10</v>
      </c>
      <c r="X1035" s="44">
        <v>20</v>
      </c>
      <c r="Y1035" s="44">
        <v>60</v>
      </c>
      <c r="Z1035" s="44">
        <v>60</v>
      </c>
      <c r="AA1035" s="53">
        <v>0</v>
      </c>
      <c r="AB1035" s="54">
        <f>VLOOKUP(F1035,[9]毕教同事分值收集!B:R,17,0)</f>
        <v>100</v>
      </c>
      <c r="AC1035" s="54">
        <f>VLOOKUP(F1035,[9]毕教同事分值收集!B:T,19,0)</f>
        <v>150</v>
      </c>
      <c r="AD1035" s="54">
        <f>VLOOKUP(F1035,[9]毕教同事分值收集!B:V,21,0)</f>
        <v>100</v>
      </c>
      <c r="AE1035" s="54">
        <f>VLOOKUP(F1035,[9]毕教同事分值收集!B:Q,16,0)</f>
        <v>0</v>
      </c>
      <c r="AF1035" s="54">
        <f>VLOOKUP(F1035,[9]毕教同事分值收集!B:P,15,0)</f>
        <v>0</v>
      </c>
      <c r="AG1035" s="54">
        <f>VLOOKUP(F1035,[6]毕教同事分值收集!$B:$M,12,0)</f>
        <v>-20</v>
      </c>
      <c r="AH1035" s="54">
        <v>0</v>
      </c>
      <c r="AI1035" s="54">
        <v>0</v>
      </c>
      <c r="AJ1035" s="54">
        <v>0</v>
      </c>
      <c r="AK1035" s="54">
        <v>0</v>
      </c>
      <c r="AL1035" s="54">
        <v>0</v>
      </c>
      <c r="AM1035" s="58">
        <f t="shared" si="99"/>
        <v>820</v>
      </c>
      <c r="AN1035" s="54" t="str">
        <f>VLOOKUP(H1035,'[2]最终 公布版'!$F:$AL,33,0)</f>
        <v>重症医学科</v>
      </c>
      <c r="AO1035" s="59">
        <f>SUMPRODUCT(($AN$4:$AN$1113=AN1035)*($AM$4:$AM$1113&gt;AM1035))+1</f>
        <v>5</v>
      </c>
      <c r="AP1035" s="11">
        <f>COUNTIF(AN:AN,AN1035)</f>
        <v>15</v>
      </c>
      <c r="AQ1035" s="60">
        <f t="shared" si="101"/>
        <v>0.333333333333333</v>
      </c>
      <c r="AR1035" s="11">
        <f t="shared" si="102"/>
        <v>1.25</v>
      </c>
      <c r="AS1035" s="61">
        <v>1200</v>
      </c>
      <c r="AT1035" s="62">
        <f>VLOOKUP(F1035,[9]毕教同事分值收集!B:Y,24,0)</f>
        <v>21</v>
      </c>
      <c r="AU1035" s="63">
        <f t="shared" si="103"/>
        <v>1500</v>
      </c>
      <c r="AV1035" s="63">
        <f t="shared" si="100"/>
        <v>1500</v>
      </c>
      <c r="AW1035" s="63">
        <v>0</v>
      </c>
      <c r="AX1035" s="63">
        <f t="shared" si="104"/>
        <v>1500</v>
      </c>
      <c r="AY1035" s="65">
        <v>21</v>
      </c>
    </row>
    <row r="1036" spans="1:51">
      <c r="A1036" s="4"/>
      <c r="B1036" s="4"/>
      <c r="C1036" s="5" t="s">
        <v>133</v>
      </c>
      <c r="D1036" s="6">
        <v>1030</v>
      </c>
      <c r="E1036" s="6" t="s">
        <v>1226</v>
      </c>
      <c r="F1036" s="8" t="str">
        <f>VLOOKUP(E1036,[1]需科室上报名单!$A:$B,2,0)</f>
        <v>726L97</v>
      </c>
      <c r="G1036" s="6" t="s">
        <v>104</v>
      </c>
      <c r="H1036" s="6" t="s">
        <v>133</v>
      </c>
      <c r="I1036" s="8" t="str">
        <f>VLOOKUP(F1036,[3]需科室上报名单!$B:$F,5,0)</f>
        <v>2020年</v>
      </c>
      <c r="J1036" s="29"/>
      <c r="K1036" s="6" t="s">
        <v>106</v>
      </c>
      <c r="L1036" s="6">
        <v>0</v>
      </c>
      <c r="M1036" s="6">
        <v>0</v>
      </c>
      <c r="N1036" s="6">
        <v>0</v>
      </c>
      <c r="O1036" s="6">
        <v>160</v>
      </c>
      <c r="P1036" s="30">
        <v>0</v>
      </c>
      <c r="Q1036" s="30">
        <v>1</v>
      </c>
      <c r="R1036" s="30">
        <v>8</v>
      </c>
      <c r="S1036" s="30">
        <v>1</v>
      </c>
      <c r="T1036" s="30">
        <v>0</v>
      </c>
      <c r="U1036" s="43">
        <v>205</v>
      </c>
      <c r="V1036" s="44">
        <f>VLOOKUP(F1036,[9]毕教同事分值收集!B:X,23,0)</f>
        <v>100</v>
      </c>
      <c r="W1036" s="44">
        <v>0</v>
      </c>
      <c r="X1036" s="44">
        <v>80</v>
      </c>
      <c r="Y1036" s="44">
        <v>30</v>
      </c>
      <c r="Z1036" s="44">
        <v>30</v>
      </c>
      <c r="AA1036" s="53">
        <v>0</v>
      </c>
      <c r="AB1036" s="54">
        <f>VLOOKUP(F1036,[9]毕教同事分值收集!B:R,17,0)</f>
        <v>100</v>
      </c>
      <c r="AC1036" s="54">
        <f>VLOOKUP(F1036,[9]毕教同事分值收集!B:T,19,0)</f>
        <v>150</v>
      </c>
      <c r="AD1036" s="54">
        <f>VLOOKUP(F1036,[9]毕教同事分值收集!B:V,21,0)</f>
        <v>0</v>
      </c>
      <c r="AE1036" s="54">
        <f>VLOOKUP(F1036,[9]毕教同事分值收集!B:Q,16,0)</f>
        <v>0</v>
      </c>
      <c r="AF1036" s="54">
        <f>VLOOKUP(F1036,[9]毕教同事分值收集!B:P,15,0)</f>
        <v>0</v>
      </c>
      <c r="AG1036" s="54">
        <f>VLOOKUP(F1036,[6]毕教同事分值收集!$B:$M,12,0)</f>
        <v>-60</v>
      </c>
      <c r="AH1036" s="54">
        <v>0</v>
      </c>
      <c r="AI1036" s="54">
        <v>0</v>
      </c>
      <c r="AJ1036" s="54">
        <v>0</v>
      </c>
      <c r="AK1036" s="54">
        <v>0</v>
      </c>
      <c r="AL1036" s="54">
        <v>0</v>
      </c>
      <c r="AM1036" s="58">
        <f t="shared" si="99"/>
        <v>795</v>
      </c>
      <c r="AN1036" s="54" t="str">
        <f>VLOOKUP(H1036,'[2]最终 公布版'!$F:$AL,33,0)</f>
        <v>重症医学科</v>
      </c>
      <c r="AO1036" s="59">
        <f>SUMPRODUCT(($AN$4:$AN$1113=AN1036)*($AM$4:$AM$1113&gt;AM1036))+1</f>
        <v>6</v>
      </c>
      <c r="AP1036" s="11">
        <f>COUNTIF(AN:AN,AN1036)</f>
        <v>15</v>
      </c>
      <c r="AQ1036" s="60">
        <f t="shared" si="101"/>
        <v>0.4</v>
      </c>
      <c r="AR1036" s="11">
        <f t="shared" si="102"/>
        <v>1.25</v>
      </c>
      <c r="AS1036" s="61">
        <v>1200</v>
      </c>
      <c r="AT1036" s="62">
        <f>VLOOKUP(F1036,[9]毕教同事分值收集!B:Y,24,0)</f>
        <v>21</v>
      </c>
      <c r="AU1036" s="63">
        <f t="shared" si="103"/>
        <v>1500</v>
      </c>
      <c r="AV1036" s="63">
        <f t="shared" si="100"/>
        <v>1500</v>
      </c>
      <c r="AW1036" s="63">
        <v>0</v>
      </c>
      <c r="AX1036" s="63">
        <f t="shared" si="104"/>
        <v>1500</v>
      </c>
      <c r="AY1036" s="65">
        <v>21</v>
      </c>
    </row>
    <row r="1037" spans="1:51">
      <c r="A1037" s="4"/>
      <c r="B1037" s="4"/>
      <c r="C1037" s="5" t="s">
        <v>133</v>
      </c>
      <c r="D1037" s="6">
        <v>1032</v>
      </c>
      <c r="E1037" s="6" t="s">
        <v>1227</v>
      </c>
      <c r="F1037" s="8" t="str">
        <f>VLOOKUP(E1037,[1]需科室上报名单!$A:$B,2,0)</f>
        <v>7AK382</v>
      </c>
      <c r="G1037" s="6" t="str">
        <f>VLOOKUP(F1037,[3]需科室上报名单!$B:$I,8,0)</f>
        <v>规培研究生</v>
      </c>
      <c r="H1037" s="6" t="s">
        <v>133</v>
      </c>
      <c r="I1037" s="8" t="str">
        <f>VLOOKUP(F1037,[3]需科室上报名单!$B:$F,5,0)</f>
        <v>2020年</v>
      </c>
      <c r="J1037" s="29"/>
      <c r="K1037" s="6" t="s">
        <v>106</v>
      </c>
      <c r="L1037" s="6">
        <v>0</v>
      </c>
      <c r="M1037" s="6">
        <v>0</v>
      </c>
      <c r="N1037" s="6">
        <v>0</v>
      </c>
      <c r="O1037" s="6">
        <v>160</v>
      </c>
      <c r="P1037" s="30">
        <v>0</v>
      </c>
      <c r="Q1037" s="30">
        <v>2</v>
      </c>
      <c r="R1037" s="30">
        <v>7</v>
      </c>
      <c r="S1037" s="30">
        <v>0</v>
      </c>
      <c r="T1037" s="30">
        <v>0</v>
      </c>
      <c r="U1037" s="43">
        <v>180</v>
      </c>
      <c r="V1037" s="44">
        <f>VLOOKUP(F1037,[9]毕教同事分值收集!B:X,23,0)</f>
        <v>100</v>
      </c>
      <c r="W1037" s="44">
        <v>10</v>
      </c>
      <c r="X1037" s="44">
        <v>20</v>
      </c>
      <c r="Y1037" s="44">
        <v>0</v>
      </c>
      <c r="Z1037" s="44">
        <v>0</v>
      </c>
      <c r="AA1037" s="53">
        <v>20</v>
      </c>
      <c r="AB1037" s="54">
        <f>VLOOKUP(F1037,[9]毕教同事分值收集!B:R,17,0)</f>
        <v>100</v>
      </c>
      <c r="AC1037" s="54">
        <f>VLOOKUP(F1037,[9]毕教同事分值收集!B:T,19,0)</f>
        <v>150</v>
      </c>
      <c r="AD1037" s="54">
        <f>VLOOKUP(F1037,[9]毕教同事分值收集!B:V,21,0)</f>
        <v>100</v>
      </c>
      <c r="AE1037" s="54">
        <f>VLOOKUP(F1037,[9]毕教同事分值收集!B:Q,16,0)</f>
        <v>0</v>
      </c>
      <c r="AF1037" s="54">
        <f>VLOOKUP(F1037,[9]毕教同事分值收集!B:P,15,0)</f>
        <v>0</v>
      </c>
      <c r="AG1037" s="54">
        <f>VLOOKUP(F1037,[6]毕教同事分值收集!$B:$M,12,0)</f>
        <v>-60</v>
      </c>
      <c r="AH1037" s="54">
        <v>0</v>
      </c>
      <c r="AI1037" s="54">
        <v>0</v>
      </c>
      <c r="AJ1037" s="54">
        <v>0</v>
      </c>
      <c r="AK1037" s="54">
        <v>0</v>
      </c>
      <c r="AL1037" s="54">
        <v>0</v>
      </c>
      <c r="AM1037" s="58">
        <f t="shared" si="99"/>
        <v>780</v>
      </c>
      <c r="AN1037" s="54" t="str">
        <f>VLOOKUP(H1037,'[2]最终 公布版'!$F:$AL,33,0)</f>
        <v>重症医学科</v>
      </c>
      <c r="AO1037" s="59">
        <f>SUMPRODUCT(($AN$4:$AN$1113=AN1037)*($AM$4:$AM$1113&gt;AM1037))+1</f>
        <v>7</v>
      </c>
      <c r="AP1037" s="11">
        <f>COUNTIF(AN:AN,AN1037)</f>
        <v>15</v>
      </c>
      <c r="AQ1037" s="60">
        <f t="shared" si="101"/>
        <v>0.466666666666667</v>
      </c>
      <c r="AR1037" s="11">
        <f t="shared" si="102"/>
        <v>1</v>
      </c>
      <c r="AS1037" s="61">
        <v>1200</v>
      </c>
      <c r="AT1037" s="62">
        <f>VLOOKUP(F1037,[9]毕教同事分值收集!B:Y,24,0)</f>
        <v>21</v>
      </c>
      <c r="AU1037" s="63">
        <f t="shared" si="103"/>
        <v>1200</v>
      </c>
      <c r="AV1037" s="63">
        <f t="shared" si="100"/>
        <v>1200</v>
      </c>
      <c r="AW1037" s="63">
        <v>0</v>
      </c>
      <c r="AX1037" s="63">
        <f t="shared" si="104"/>
        <v>1200</v>
      </c>
      <c r="AY1037" s="65">
        <v>21</v>
      </c>
    </row>
    <row r="1038" ht="24" spans="1:51">
      <c r="A1038" s="4"/>
      <c r="B1038" s="4"/>
      <c r="C1038" s="5" t="s">
        <v>289</v>
      </c>
      <c r="D1038" s="6">
        <v>1033</v>
      </c>
      <c r="E1038" s="9" t="s">
        <v>1228</v>
      </c>
      <c r="F1038" s="8">
        <f>VLOOKUP(E1038,[1]需科室上报名单!$A:$B,2,0)</f>
        <v>121003</v>
      </c>
      <c r="G1038" s="6" t="s">
        <v>104</v>
      </c>
      <c r="H1038" s="8" t="str">
        <f>VLOOKUP(F1038,[3]需科室上报名单!$B:$D,3,0)</f>
        <v>重症医学科</v>
      </c>
      <c r="I1038" s="8" t="str">
        <f>VLOOKUP(F1038,[3]需科室上报名单!$B:$F,5,0)</f>
        <v>2021年</v>
      </c>
      <c r="J1038" s="31"/>
      <c r="K1038" s="6" t="s">
        <v>106</v>
      </c>
      <c r="L1038" s="6">
        <v>0</v>
      </c>
      <c r="M1038" s="6">
        <v>0</v>
      </c>
      <c r="N1038" s="6">
        <v>0</v>
      </c>
      <c r="O1038" s="6">
        <v>160</v>
      </c>
      <c r="P1038" s="6">
        <v>0</v>
      </c>
      <c r="Q1038" s="30">
        <v>0</v>
      </c>
      <c r="R1038" s="100">
        <v>0</v>
      </c>
      <c r="S1038" s="30">
        <v>0</v>
      </c>
      <c r="T1038" s="30">
        <v>0</v>
      </c>
      <c r="U1038" s="43">
        <v>0</v>
      </c>
      <c r="V1038" s="44">
        <f>VLOOKUP(F1038,[9]毕教同事分值收集!B:X,23,0)</f>
        <v>100</v>
      </c>
      <c r="W1038" s="49">
        <v>10</v>
      </c>
      <c r="X1038" s="49">
        <v>40</v>
      </c>
      <c r="Y1038" s="49">
        <v>60</v>
      </c>
      <c r="Z1038" s="49">
        <v>30</v>
      </c>
      <c r="AA1038" s="49">
        <v>40</v>
      </c>
      <c r="AB1038" s="54">
        <f>VLOOKUP(F1038,[9]毕教同事分值收集!B:R,17,0)</f>
        <v>100</v>
      </c>
      <c r="AC1038" s="54">
        <f>VLOOKUP(F1038,[9]毕教同事分值收集!B:T,19,0)</f>
        <v>150</v>
      </c>
      <c r="AD1038" s="54">
        <f>VLOOKUP(F1038,[9]毕教同事分值收集!B:V,21,0)</f>
        <v>100</v>
      </c>
      <c r="AE1038" s="54">
        <f>VLOOKUP(F1038,[9]毕教同事分值收集!B:Q,16,0)</f>
        <v>0</v>
      </c>
      <c r="AF1038" s="54">
        <f>VLOOKUP(F1038,[9]毕教同事分值收集!B:P,15,0)</f>
        <v>0</v>
      </c>
      <c r="AG1038" s="54">
        <f>VLOOKUP(F1038,[6]毕教同事分值收集!$B:$M,12,0)</f>
        <v>-40</v>
      </c>
      <c r="AH1038" s="54">
        <v>0</v>
      </c>
      <c r="AI1038" s="54">
        <v>0</v>
      </c>
      <c r="AJ1038" s="54">
        <v>0</v>
      </c>
      <c r="AK1038" s="54">
        <v>0</v>
      </c>
      <c r="AL1038" s="54">
        <v>0</v>
      </c>
      <c r="AM1038" s="58">
        <f t="shared" si="99"/>
        <v>750</v>
      </c>
      <c r="AN1038" s="54" t="str">
        <f>VLOOKUP(H1038,'[2]最终 公布版'!$F:$AL,33,0)</f>
        <v>重症医学科</v>
      </c>
      <c r="AO1038" s="59">
        <f>SUMPRODUCT(($AN$4:$AN$1113=AN1038)*($AM$4:$AM$1113&gt;AM1038))+1</f>
        <v>8</v>
      </c>
      <c r="AP1038" s="11">
        <f>COUNTIF(AN:AN,AN1038)</f>
        <v>15</v>
      </c>
      <c r="AQ1038" s="60">
        <f t="shared" si="101"/>
        <v>0.533333333333333</v>
      </c>
      <c r="AR1038" s="11">
        <f t="shared" si="102"/>
        <v>1</v>
      </c>
      <c r="AS1038" s="61">
        <v>1200</v>
      </c>
      <c r="AT1038" s="62">
        <f>VLOOKUP(F1038,[9]毕教同事分值收集!B:Y,24,0)</f>
        <v>21</v>
      </c>
      <c r="AU1038" s="63">
        <f t="shared" si="103"/>
        <v>1200</v>
      </c>
      <c r="AV1038" s="63">
        <f t="shared" si="100"/>
        <v>1200</v>
      </c>
      <c r="AW1038" s="63">
        <v>0</v>
      </c>
      <c r="AX1038" s="63">
        <f t="shared" si="104"/>
        <v>1200</v>
      </c>
      <c r="AY1038" s="65">
        <v>21</v>
      </c>
    </row>
    <row r="1039" spans="1:51">
      <c r="A1039" s="4"/>
      <c r="B1039" s="4"/>
      <c r="C1039" s="5" t="s">
        <v>133</v>
      </c>
      <c r="D1039" s="6">
        <v>1034</v>
      </c>
      <c r="E1039" s="6" t="s">
        <v>1229</v>
      </c>
      <c r="F1039" s="8" t="str">
        <f>VLOOKUP(E1039,[1]需科室上报名单!$A:$B,2,0)</f>
        <v>726L95</v>
      </c>
      <c r="G1039" s="6" t="s">
        <v>104</v>
      </c>
      <c r="H1039" s="6" t="s">
        <v>133</v>
      </c>
      <c r="I1039" s="8" t="str">
        <f>VLOOKUP(F1039,[3]需科室上报名单!$B:$F,5,0)</f>
        <v>2020年</v>
      </c>
      <c r="J1039" s="29"/>
      <c r="K1039" s="6" t="s">
        <v>106</v>
      </c>
      <c r="L1039" s="6">
        <v>0</v>
      </c>
      <c r="M1039" s="6">
        <v>0</v>
      </c>
      <c r="N1039" s="6">
        <v>0</v>
      </c>
      <c r="O1039" s="6">
        <v>160</v>
      </c>
      <c r="P1039" s="30">
        <v>0</v>
      </c>
      <c r="Q1039" s="30">
        <v>2</v>
      </c>
      <c r="R1039" s="30">
        <v>6</v>
      </c>
      <c r="S1039" s="30">
        <v>1</v>
      </c>
      <c r="T1039" s="30">
        <v>0</v>
      </c>
      <c r="U1039" s="43">
        <v>185</v>
      </c>
      <c r="V1039" s="44">
        <f>VLOOKUP(F1039,[9]毕教同事分值收集!B:X,23,0)</f>
        <v>100</v>
      </c>
      <c r="W1039" s="44">
        <v>0</v>
      </c>
      <c r="X1039" s="44">
        <v>20</v>
      </c>
      <c r="Y1039" s="44">
        <v>30</v>
      </c>
      <c r="Z1039" s="44">
        <v>30</v>
      </c>
      <c r="AA1039" s="53">
        <v>0</v>
      </c>
      <c r="AB1039" s="54">
        <f>VLOOKUP(F1039,[9]毕教同事分值收集!B:R,17,0)</f>
        <v>100</v>
      </c>
      <c r="AC1039" s="54">
        <f>VLOOKUP(F1039,[9]毕教同事分值收集!B:T,19,0)</f>
        <v>150</v>
      </c>
      <c r="AD1039" s="54">
        <f>VLOOKUP(F1039,[9]毕教同事分值收集!B:V,21,0)</f>
        <v>0</v>
      </c>
      <c r="AE1039" s="54">
        <f>VLOOKUP(F1039,[9]毕教同事分值收集!B:Q,16,0)</f>
        <v>0</v>
      </c>
      <c r="AF1039" s="54">
        <f>VLOOKUP(F1039,[9]毕教同事分值收集!B:P,15,0)</f>
        <v>0</v>
      </c>
      <c r="AG1039" s="54">
        <f>VLOOKUP(F1039,[6]毕教同事分值收集!$B:$M,12,0)</f>
        <v>-60</v>
      </c>
      <c r="AH1039" s="54">
        <v>0</v>
      </c>
      <c r="AI1039" s="54">
        <v>0</v>
      </c>
      <c r="AJ1039" s="54">
        <v>0</v>
      </c>
      <c r="AK1039" s="54">
        <v>0</v>
      </c>
      <c r="AL1039" s="54">
        <v>0</v>
      </c>
      <c r="AM1039" s="58">
        <f t="shared" si="99"/>
        <v>715</v>
      </c>
      <c r="AN1039" s="54" t="str">
        <f>VLOOKUP(H1039,'[2]最终 公布版'!$F:$AL,33,0)</f>
        <v>重症医学科</v>
      </c>
      <c r="AO1039" s="59">
        <f>SUMPRODUCT(($AN$4:$AN$1113=AN1039)*($AM$4:$AM$1113&gt;AM1039))+1</f>
        <v>9</v>
      </c>
      <c r="AP1039" s="11">
        <f>COUNTIF(AN:AN,AN1039)</f>
        <v>15</v>
      </c>
      <c r="AQ1039" s="60">
        <f t="shared" si="101"/>
        <v>0.6</v>
      </c>
      <c r="AR1039" s="11">
        <f t="shared" si="102"/>
        <v>1</v>
      </c>
      <c r="AS1039" s="61">
        <v>1200</v>
      </c>
      <c r="AT1039" s="62">
        <f>VLOOKUP(F1039,[9]毕教同事分值收集!B:Y,24,0)</f>
        <v>21</v>
      </c>
      <c r="AU1039" s="63">
        <f t="shared" si="103"/>
        <v>1200</v>
      </c>
      <c r="AV1039" s="63">
        <f t="shared" si="100"/>
        <v>1200</v>
      </c>
      <c r="AW1039" s="63">
        <v>0</v>
      </c>
      <c r="AX1039" s="63">
        <f t="shared" si="104"/>
        <v>1200</v>
      </c>
      <c r="AY1039" s="65">
        <v>21</v>
      </c>
    </row>
    <row r="1040" ht="24" spans="1:51">
      <c r="A1040" s="4"/>
      <c r="B1040" s="4"/>
      <c r="C1040" s="5" t="s">
        <v>271</v>
      </c>
      <c r="D1040" s="6">
        <v>1035</v>
      </c>
      <c r="E1040" s="8" t="s">
        <v>1230</v>
      </c>
      <c r="F1040" s="8" t="str">
        <f>VLOOKUP(E1040,[1]需科室上报名单!$A:$B,2,0)</f>
        <v>728L10</v>
      </c>
      <c r="G1040" s="6" t="s">
        <v>104</v>
      </c>
      <c r="H1040" s="8" t="str">
        <f>VLOOKUP(F1040,[3]需科室上报名单!$B:$D,3,0)</f>
        <v>重症医学科</v>
      </c>
      <c r="I1040" s="8" t="str">
        <f>VLOOKUP(F1040,[3]需科室上报名单!$B:$F,5,0)</f>
        <v>2021年</v>
      </c>
      <c r="J1040" s="29"/>
      <c r="K1040" s="6" t="s">
        <v>106</v>
      </c>
      <c r="L1040" s="6">
        <v>0</v>
      </c>
      <c r="M1040" s="6">
        <v>0</v>
      </c>
      <c r="N1040" s="6">
        <v>0</v>
      </c>
      <c r="O1040" s="6">
        <v>160</v>
      </c>
      <c r="P1040" s="30">
        <v>0</v>
      </c>
      <c r="Q1040" s="30">
        <v>4</v>
      </c>
      <c r="R1040" s="30">
        <v>0</v>
      </c>
      <c r="S1040" s="30">
        <v>0</v>
      </c>
      <c r="T1040" s="30">
        <v>0</v>
      </c>
      <c r="U1040" s="43">
        <v>80</v>
      </c>
      <c r="V1040" s="44">
        <f>VLOOKUP(F1040,[9]毕教同事分值收集!B:X,23,0)</f>
        <v>100</v>
      </c>
      <c r="W1040" s="44">
        <v>10</v>
      </c>
      <c r="X1040" s="44">
        <v>40</v>
      </c>
      <c r="Y1040" s="44">
        <v>60</v>
      </c>
      <c r="Z1040" s="44">
        <v>60</v>
      </c>
      <c r="AA1040" s="53">
        <v>0</v>
      </c>
      <c r="AB1040" s="54">
        <f>VLOOKUP(F1040,[9]毕教同事分值收集!B:R,17,0)</f>
        <v>100</v>
      </c>
      <c r="AC1040" s="54">
        <f>VLOOKUP(F1040,[9]毕教同事分值收集!B:T,19,0)</f>
        <v>150</v>
      </c>
      <c r="AD1040" s="54">
        <f>VLOOKUP(F1040,[9]毕教同事分值收集!B:V,21,0)</f>
        <v>0</v>
      </c>
      <c r="AE1040" s="54">
        <f>VLOOKUP(F1040,[9]毕教同事分值收集!B:Q,16,0)</f>
        <v>0</v>
      </c>
      <c r="AF1040" s="54">
        <f>VLOOKUP(F1040,[9]毕教同事分值收集!B:P,15,0)</f>
        <v>0</v>
      </c>
      <c r="AG1040" s="54">
        <f>VLOOKUP(F1040,[6]毕教同事分值收集!$B:$M,12,0)</f>
        <v>-60</v>
      </c>
      <c r="AH1040" s="54">
        <v>0</v>
      </c>
      <c r="AI1040" s="54">
        <v>0</v>
      </c>
      <c r="AJ1040" s="54">
        <v>0</v>
      </c>
      <c r="AK1040" s="54">
        <v>0</v>
      </c>
      <c r="AL1040" s="54">
        <v>0</v>
      </c>
      <c r="AM1040" s="58">
        <f t="shared" si="99"/>
        <v>700</v>
      </c>
      <c r="AN1040" s="54" t="str">
        <f>VLOOKUP(H1040,'[2]最终 公布版'!$F:$AL,33,0)</f>
        <v>重症医学科</v>
      </c>
      <c r="AO1040" s="59">
        <f>SUMPRODUCT(($AN$4:$AN$1113=AN1040)*($AM$4:$AM$1113&gt;AM1040))+1</f>
        <v>10</v>
      </c>
      <c r="AP1040" s="11">
        <f>COUNTIF(AN:AN,AN1040)</f>
        <v>15</v>
      </c>
      <c r="AQ1040" s="60">
        <f t="shared" si="101"/>
        <v>0.666666666666667</v>
      </c>
      <c r="AR1040" s="11">
        <f t="shared" si="102"/>
        <v>0.75</v>
      </c>
      <c r="AS1040" s="61">
        <v>1200</v>
      </c>
      <c r="AT1040" s="62">
        <f>VLOOKUP(F1040,[9]毕教同事分值收集!B:Y,24,0)</f>
        <v>21</v>
      </c>
      <c r="AU1040" s="63">
        <f t="shared" si="103"/>
        <v>900</v>
      </c>
      <c r="AV1040" s="63">
        <f t="shared" si="100"/>
        <v>900</v>
      </c>
      <c r="AW1040" s="63">
        <v>0</v>
      </c>
      <c r="AX1040" s="63">
        <f t="shared" si="104"/>
        <v>900</v>
      </c>
      <c r="AY1040" s="65">
        <v>21</v>
      </c>
    </row>
    <row r="1041" spans="1:51">
      <c r="A1041" s="4"/>
      <c r="B1041" s="4"/>
      <c r="C1041" s="5" t="s">
        <v>133</v>
      </c>
      <c r="D1041" s="6">
        <v>1036</v>
      </c>
      <c r="E1041" s="6" t="s">
        <v>1231</v>
      </c>
      <c r="F1041" s="8" t="str">
        <f>VLOOKUP(E1041,[1]需科室上报名单!$A:$B,2,0)</f>
        <v>726L93</v>
      </c>
      <c r="G1041" s="6" t="s">
        <v>104</v>
      </c>
      <c r="H1041" s="6" t="s">
        <v>133</v>
      </c>
      <c r="I1041" s="8" t="str">
        <f>VLOOKUP(F1041,[3]需科室上报名单!$B:$F,5,0)</f>
        <v>2020年</v>
      </c>
      <c r="J1041" s="29"/>
      <c r="K1041" s="6" t="s">
        <v>106</v>
      </c>
      <c r="L1041" s="6">
        <v>0</v>
      </c>
      <c r="M1041" s="6">
        <v>0</v>
      </c>
      <c r="N1041" s="6">
        <v>0</v>
      </c>
      <c r="O1041" s="6">
        <v>160</v>
      </c>
      <c r="P1041" s="30">
        <v>0</v>
      </c>
      <c r="Q1041" s="30">
        <v>3</v>
      </c>
      <c r="R1041" s="30">
        <v>4</v>
      </c>
      <c r="S1041" s="30">
        <v>1</v>
      </c>
      <c r="T1041" s="30">
        <v>0</v>
      </c>
      <c r="U1041" s="43">
        <v>165</v>
      </c>
      <c r="V1041" s="44">
        <f>VLOOKUP(F1041,[9]毕教同事分值收集!B:X,23,0)</f>
        <v>100</v>
      </c>
      <c r="W1041" s="44">
        <v>0</v>
      </c>
      <c r="X1041" s="44">
        <v>60</v>
      </c>
      <c r="Y1041" s="44">
        <v>0</v>
      </c>
      <c r="Z1041" s="44">
        <v>30</v>
      </c>
      <c r="AA1041" s="53">
        <v>20</v>
      </c>
      <c r="AB1041" s="54">
        <f>VLOOKUP(F1041,[9]毕教同事分值收集!B:R,17,0)</f>
        <v>100</v>
      </c>
      <c r="AC1041" s="54">
        <f>VLOOKUP(F1041,[9]毕教同事分值收集!B:T,19,0)</f>
        <v>0</v>
      </c>
      <c r="AD1041" s="54">
        <f>VLOOKUP(F1041,[9]毕教同事分值收集!B:V,21,0)</f>
        <v>0</v>
      </c>
      <c r="AE1041" s="54">
        <f>VLOOKUP(F1041,[9]毕教同事分值收集!B:Q,16,0)</f>
        <v>0</v>
      </c>
      <c r="AF1041" s="54">
        <f>VLOOKUP(F1041,[9]毕教同事分值收集!B:P,15,0)</f>
        <v>0</v>
      </c>
      <c r="AG1041" s="54">
        <f>VLOOKUP(F1041,[6]毕教同事分值收集!$B:$M,12,0)</f>
        <v>-40</v>
      </c>
      <c r="AH1041" s="54">
        <v>0</v>
      </c>
      <c r="AI1041" s="54">
        <v>0</v>
      </c>
      <c r="AJ1041" s="54">
        <v>0</v>
      </c>
      <c r="AK1041" s="54">
        <v>0</v>
      </c>
      <c r="AL1041" s="54">
        <v>0</v>
      </c>
      <c r="AM1041" s="58">
        <f t="shared" si="99"/>
        <v>595</v>
      </c>
      <c r="AN1041" s="54" t="str">
        <f>VLOOKUP(H1041,'[2]最终 公布版'!$F:$AL,33,0)</f>
        <v>重症医学科</v>
      </c>
      <c r="AO1041" s="59">
        <f>SUMPRODUCT(($AN$4:$AN$1113=AN1041)*($AM$4:$AM$1113&gt;AM1041))+1</f>
        <v>11</v>
      </c>
      <c r="AP1041" s="11">
        <f>COUNTIF(AN:AN,AN1041)</f>
        <v>15</v>
      </c>
      <c r="AQ1041" s="60">
        <f t="shared" si="101"/>
        <v>0.733333333333333</v>
      </c>
      <c r="AR1041" s="11">
        <f t="shared" si="102"/>
        <v>0.75</v>
      </c>
      <c r="AS1041" s="61">
        <v>1200</v>
      </c>
      <c r="AT1041" s="62">
        <f>VLOOKUP(F1041,[9]毕教同事分值收集!B:Y,24,0)</f>
        <v>21</v>
      </c>
      <c r="AU1041" s="63">
        <f t="shared" si="103"/>
        <v>900</v>
      </c>
      <c r="AV1041" s="63">
        <f t="shared" si="100"/>
        <v>900</v>
      </c>
      <c r="AW1041" s="63">
        <v>0</v>
      </c>
      <c r="AX1041" s="63">
        <f t="shared" si="104"/>
        <v>900</v>
      </c>
      <c r="AY1041" s="65">
        <v>21</v>
      </c>
    </row>
    <row r="1042" ht="24" spans="1:51">
      <c r="A1042" s="4"/>
      <c r="B1042" s="4"/>
      <c r="C1042" s="5" t="s">
        <v>277</v>
      </c>
      <c r="D1042" s="6">
        <v>1037</v>
      </c>
      <c r="E1042" s="6" t="s">
        <v>1232</v>
      </c>
      <c r="F1042" s="8" t="str">
        <f>VLOOKUP(E1042,[1]需科室上报名单!$A:$B,2,0)</f>
        <v>7AO286</v>
      </c>
      <c r="G1042" s="6" t="str">
        <f>VLOOKUP(F1042,[3]需科室上报名单!$B:$I,8,0)</f>
        <v>规培研究生</v>
      </c>
      <c r="H1042" s="8" t="str">
        <f>VLOOKUP(F1042,[3]需科室上报名单!$B:$D,3,0)</f>
        <v>重症医学科</v>
      </c>
      <c r="I1042" s="8" t="str">
        <f>VLOOKUP(F1042,[3]需科室上报名单!$B:$F,5,0)</f>
        <v>2022年</v>
      </c>
      <c r="J1042" s="31"/>
      <c r="K1042" s="6" t="s">
        <v>106</v>
      </c>
      <c r="L1042" s="6">
        <v>0</v>
      </c>
      <c r="M1042" s="6">
        <v>0</v>
      </c>
      <c r="N1042" s="6">
        <v>0</v>
      </c>
      <c r="O1042" s="6">
        <v>160</v>
      </c>
      <c r="P1042" s="30">
        <v>0</v>
      </c>
      <c r="Q1042" s="30">
        <v>2</v>
      </c>
      <c r="R1042" s="30">
        <v>4</v>
      </c>
      <c r="S1042" s="30">
        <v>0</v>
      </c>
      <c r="T1042" s="30">
        <v>0</v>
      </c>
      <c r="U1042" s="43">
        <v>120</v>
      </c>
      <c r="V1042" s="44">
        <f>VLOOKUP(F1042,[9]毕教同事分值收集!B:X,23,0)</f>
        <v>100</v>
      </c>
      <c r="W1042" s="44">
        <v>10</v>
      </c>
      <c r="X1042" s="44">
        <v>20</v>
      </c>
      <c r="Y1042" s="44">
        <v>0</v>
      </c>
      <c r="Z1042" s="44">
        <v>30</v>
      </c>
      <c r="AA1042" s="53">
        <v>0</v>
      </c>
      <c r="AB1042" s="54">
        <f>VLOOKUP(F1042,[9]毕教同事分值收集!B:R,17,0)</f>
        <v>0</v>
      </c>
      <c r="AC1042" s="54">
        <f>VLOOKUP(F1042,[9]毕教同事分值收集!B:T,19,0)</f>
        <v>0</v>
      </c>
      <c r="AD1042" s="54">
        <f>VLOOKUP(F1042,[9]毕教同事分值收集!B:V,21,0)</f>
        <v>0</v>
      </c>
      <c r="AE1042" s="54">
        <f>VLOOKUP(F1042,[9]毕教同事分值收集!B:Q,16,0)</f>
        <v>0</v>
      </c>
      <c r="AF1042" s="54">
        <f>VLOOKUP(F1042,[9]毕教同事分值收集!B:P,15,0)</f>
        <v>0</v>
      </c>
      <c r="AG1042" s="54">
        <f>VLOOKUP(F1042,[6]毕教同事分值收集!$B:$M,12,0)</f>
        <v>-40</v>
      </c>
      <c r="AH1042" s="54">
        <v>0</v>
      </c>
      <c r="AI1042" s="54">
        <v>0</v>
      </c>
      <c r="AJ1042" s="54">
        <v>0</v>
      </c>
      <c r="AK1042" s="54">
        <v>0</v>
      </c>
      <c r="AL1042" s="54">
        <v>0</v>
      </c>
      <c r="AM1042" s="58">
        <f t="shared" si="99"/>
        <v>400</v>
      </c>
      <c r="AN1042" s="54" t="str">
        <f>VLOOKUP(H1042,'[2]最终 公布版'!$F:$AL,33,0)</f>
        <v>重症医学科</v>
      </c>
      <c r="AO1042" s="59">
        <f>SUMPRODUCT(($AN$4:$AN$1113=AN1042)*($AM$4:$AM$1113&gt;AM1042))+1</f>
        <v>12</v>
      </c>
      <c r="AP1042" s="11">
        <f>COUNTIF(AN:AN,AN1042)</f>
        <v>15</v>
      </c>
      <c r="AQ1042" s="60">
        <f t="shared" si="101"/>
        <v>0.8</v>
      </c>
      <c r="AR1042" s="11">
        <f t="shared" si="102"/>
        <v>0.75</v>
      </c>
      <c r="AS1042" s="61">
        <v>1200</v>
      </c>
      <c r="AT1042" s="62">
        <f>VLOOKUP(F1042,[9]毕教同事分值收集!B:Y,24,0)</f>
        <v>21</v>
      </c>
      <c r="AU1042" s="63">
        <f t="shared" si="103"/>
        <v>900</v>
      </c>
      <c r="AV1042" s="63">
        <f t="shared" si="100"/>
        <v>900</v>
      </c>
      <c r="AW1042" s="63">
        <v>0</v>
      </c>
      <c r="AX1042" s="63">
        <f t="shared" si="104"/>
        <v>900</v>
      </c>
      <c r="AY1042" s="65">
        <v>21</v>
      </c>
    </row>
    <row r="1043" spans="1:51">
      <c r="A1043" s="4"/>
      <c r="B1043" s="4"/>
      <c r="C1043" s="5" t="s">
        <v>157</v>
      </c>
      <c r="D1043" s="6">
        <v>1038</v>
      </c>
      <c r="E1043" s="20" t="s">
        <v>1233</v>
      </c>
      <c r="F1043" s="8" t="str">
        <f>VLOOKUP(E1043,[1]需科室上报名单!$A:$B,2,0)</f>
        <v>7AO287</v>
      </c>
      <c r="G1043" s="6" t="str">
        <f>VLOOKUP(F1043,[3]需科室上报名单!$B:$I,8,0)</f>
        <v>规培研究生</v>
      </c>
      <c r="H1043" s="20" t="s">
        <v>133</v>
      </c>
      <c r="I1043" s="8" t="str">
        <f>VLOOKUP(F1043,[3]需科室上报名单!$B:$F,5,0)</f>
        <v>2022年</v>
      </c>
      <c r="J1043" s="35"/>
      <c r="K1043" s="6" t="s">
        <v>106</v>
      </c>
      <c r="L1043" s="6">
        <v>0</v>
      </c>
      <c r="M1043" s="6">
        <v>0</v>
      </c>
      <c r="N1043" s="6">
        <v>0</v>
      </c>
      <c r="O1043" s="6">
        <v>160</v>
      </c>
      <c r="P1043" s="30">
        <v>0</v>
      </c>
      <c r="Q1043" s="48">
        <v>4</v>
      </c>
      <c r="R1043" s="48">
        <v>0</v>
      </c>
      <c r="S1043" s="30">
        <v>0</v>
      </c>
      <c r="T1043" s="30">
        <v>0</v>
      </c>
      <c r="U1043" s="43">
        <v>80</v>
      </c>
      <c r="V1043" s="44">
        <f>VLOOKUP(F1043,[9]毕教同事分值收集!B:X,23,0)</f>
        <v>100</v>
      </c>
      <c r="W1043" s="49">
        <v>10</v>
      </c>
      <c r="X1043" s="49">
        <v>80</v>
      </c>
      <c r="Y1043" s="49">
        <v>0</v>
      </c>
      <c r="Z1043" s="49">
        <v>0</v>
      </c>
      <c r="AA1043" s="53">
        <v>0</v>
      </c>
      <c r="AB1043" s="54">
        <f>VLOOKUP(F1043,[9]毕教同事分值收集!B:R,17,0)</f>
        <v>0</v>
      </c>
      <c r="AC1043" s="54">
        <f>VLOOKUP(F1043,[9]毕教同事分值收集!B:T,19,0)</f>
        <v>0</v>
      </c>
      <c r="AD1043" s="54">
        <f>VLOOKUP(F1043,[9]毕教同事分值收集!B:V,21,0)</f>
        <v>0</v>
      </c>
      <c r="AE1043" s="54">
        <f>VLOOKUP(F1043,[9]毕教同事分值收集!B:Q,16,0)</f>
        <v>0</v>
      </c>
      <c r="AF1043" s="54">
        <f>VLOOKUP(F1043,[9]毕教同事分值收集!B:P,15,0)</f>
        <v>0</v>
      </c>
      <c r="AG1043" s="54">
        <f>VLOOKUP(F1043,[6]毕教同事分值收集!$B:$M,12,0)</f>
        <v>-60</v>
      </c>
      <c r="AH1043" s="54">
        <v>0</v>
      </c>
      <c r="AI1043" s="54">
        <v>0</v>
      </c>
      <c r="AJ1043" s="54">
        <v>0</v>
      </c>
      <c r="AK1043" s="54">
        <v>0</v>
      </c>
      <c r="AL1043" s="54">
        <v>0</v>
      </c>
      <c r="AM1043" s="58">
        <f t="shared" si="99"/>
        <v>370</v>
      </c>
      <c r="AN1043" s="54" t="str">
        <f>VLOOKUP(H1043,'[2]最终 公布版'!$F:$AL,33,0)</f>
        <v>重症医学科</v>
      </c>
      <c r="AO1043" s="59">
        <f>SUMPRODUCT(($AN$4:$AN$1113=AN1043)*($AM$4:$AM$1113&gt;AM1043))+1</f>
        <v>13</v>
      </c>
      <c r="AP1043" s="11">
        <f>COUNTIF(AN:AN,AN1043)</f>
        <v>15</v>
      </c>
      <c r="AQ1043" s="60">
        <f t="shared" si="101"/>
        <v>0.866666666666667</v>
      </c>
      <c r="AR1043" s="11">
        <f t="shared" si="102"/>
        <v>0.75</v>
      </c>
      <c r="AS1043" s="61">
        <v>1200</v>
      </c>
      <c r="AT1043" s="62">
        <f>VLOOKUP(F1043,[9]毕教同事分值收集!B:Y,24,0)</f>
        <v>21</v>
      </c>
      <c r="AU1043" s="63">
        <f t="shared" si="103"/>
        <v>900</v>
      </c>
      <c r="AV1043" s="63">
        <f t="shared" si="100"/>
        <v>900</v>
      </c>
      <c r="AW1043" s="63">
        <v>0</v>
      </c>
      <c r="AX1043" s="63">
        <f t="shared" si="104"/>
        <v>900</v>
      </c>
      <c r="AY1043" s="65">
        <v>21</v>
      </c>
    </row>
    <row r="1044" ht="24" spans="1:51">
      <c r="A1044" s="4"/>
      <c r="B1044" s="4"/>
      <c r="C1044" s="5" t="s">
        <v>318</v>
      </c>
      <c r="D1044" s="6">
        <v>1039</v>
      </c>
      <c r="E1044" s="7" t="s">
        <v>1234</v>
      </c>
      <c r="F1044" s="8" t="str">
        <f>VLOOKUP(E1044,[1]需科室上报名单!$A:$B,2,0)</f>
        <v>728L11</v>
      </c>
      <c r="G1044" s="6" t="s">
        <v>104</v>
      </c>
      <c r="H1044" s="8" t="str">
        <f>VLOOKUP(F1044,[3]需科室上报名单!$B:$D,3,0)</f>
        <v>重症医学科</v>
      </c>
      <c r="I1044" s="8" t="str">
        <f>VLOOKUP(F1044,[3]需科室上报名单!$B:$F,5,0)</f>
        <v>2021年</v>
      </c>
      <c r="J1044" s="31"/>
      <c r="K1044" s="6" t="s">
        <v>106</v>
      </c>
      <c r="L1044" s="6">
        <v>0</v>
      </c>
      <c r="M1044" s="6">
        <v>0</v>
      </c>
      <c r="N1044" s="6">
        <v>0</v>
      </c>
      <c r="O1044" s="6">
        <v>160</v>
      </c>
      <c r="P1044" s="30">
        <v>0</v>
      </c>
      <c r="Q1044" s="101">
        <v>4</v>
      </c>
      <c r="R1044" s="101">
        <v>2</v>
      </c>
      <c r="S1044" s="101">
        <v>0</v>
      </c>
      <c r="T1044" s="101">
        <v>0</v>
      </c>
      <c r="U1044" s="43">
        <v>120</v>
      </c>
      <c r="V1044" s="44">
        <f>VLOOKUP(F1044,[9]毕教同事分值收集!B:X,23,0)</f>
        <v>100</v>
      </c>
      <c r="W1044" s="44">
        <v>10</v>
      </c>
      <c r="X1044" s="44">
        <v>0</v>
      </c>
      <c r="Y1044" s="44">
        <v>0</v>
      </c>
      <c r="Z1044" s="44">
        <v>0</v>
      </c>
      <c r="AA1044" s="44">
        <v>20</v>
      </c>
      <c r="AB1044" s="54">
        <f>VLOOKUP(F1044,[9]毕教同事分值收集!B:R,17,0)</f>
        <v>0</v>
      </c>
      <c r="AC1044" s="54">
        <f>VLOOKUP(F1044,[9]毕教同事分值收集!B:T,19,0)</f>
        <v>0</v>
      </c>
      <c r="AD1044" s="54">
        <f>VLOOKUP(F1044,[9]毕教同事分值收集!B:V,21,0)</f>
        <v>0</v>
      </c>
      <c r="AE1044" s="54">
        <f>VLOOKUP(F1044,[9]毕教同事分值收集!B:Q,16,0)</f>
        <v>0</v>
      </c>
      <c r="AF1044" s="54">
        <f>VLOOKUP(F1044,[9]毕教同事分值收集!B:P,15,0)</f>
        <v>0</v>
      </c>
      <c r="AG1044" s="54">
        <f>VLOOKUP(F1044,[6]毕教同事分值收集!$B:$M,12,0)</f>
        <v>-60</v>
      </c>
      <c r="AH1044" s="54">
        <v>0</v>
      </c>
      <c r="AI1044" s="54">
        <v>0</v>
      </c>
      <c r="AJ1044" s="54">
        <v>0</v>
      </c>
      <c r="AK1044" s="54">
        <v>0</v>
      </c>
      <c r="AL1044" s="54">
        <v>0</v>
      </c>
      <c r="AM1044" s="58">
        <f t="shared" si="99"/>
        <v>350</v>
      </c>
      <c r="AN1044" s="54" t="str">
        <f>VLOOKUP(H1044,'[2]最终 公布版'!$F:$AL,33,0)</f>
        <v>重症医学科</v>
      </c>
      <c r="AO1044" s="59">
        <f>SUMPRODUCT(($AN$4:$AN$1113=AN1044)*($AM$4:$AM$1113&gt;AM1044))+1</f>
        <v>14</v>
      </c>
      <c r="AP1044" s="11">
        <f>COUNTIF(AN:AN,AN1044)</f>
        <v>15</v>
      </c>
      <c r="AQ1044" s="60">
        <f t="shared" si="101"/>
        <v>0.933333333333333</v>
      </c>
      <c r="AR1044" s="11">
        <f t="shared" si="102"/>
        <v>0.5</v>
      </c>
      <c r="AS1044" s="61">
        <v>1200</v>
      </c>
      <c r="AT1044" s="62">
        <f>VLOOKUP(F1044,[9]毕教同事分值收集!B:Y,24,0)</f>
        <v>21</v>
      </c>
      <c r="AU1044" s="63">
        <f t="shared" si="103"/>
        <v>600</v>
      </c>
      <c r="AV1044" s="63">
        <f t="shared" si="100"/>
        <v>600</v>
      </c>
      <c r="AW1044" s="63">
        <v>0</v>
      </c>
      <c r="AX1044" s="63">
        <f t="shared" si="104"/>
        <v>600</v>
      </c>
      <c r="AY1044" s="65">
        <v>21</v>
      </c>
    </row>
    <row r="1045" spans="1:51">
      <c r="A1045" s="4"/>
      <c r="B1045" s="4"/>
      <c r="C1045" s="5" t="s">
        <v>211</v>
      </c>
      <c r="D1045" s="6">
        <v>1040</v>
      </c>
      <c r="E1045" s="84" t="s">
        <v>1235</v>
      </c>
      <c r="F1045" s="8" t="str">
        <f>VLOOKUP(E1045,[1]需科室上报名单!$A:$B,2,0)</f>
        <v>729L33</v>
      </c>
      <c r="G1045" s="6" t="s">
        <v>104</v>
      </c>
      <c r="H1045" s="84" t="s">
        <v>133</v>
      </c>
      <c r="I1045" s="8" t="str">
        <f>VLOOKUP(F1045,[3]需科室上报名单!$B:$F,5,0)</f>
        <v>2021年</v>
      </c>
      <c r="J1045" s="29"/>
      <c r="K1045" s="6" t="s">
        <v>106</v>
      </c>
      <c r="L1045" s="6">
        <v>0</v>
      </c>
      <c r="M1045" s="6">
        <v>0</v>
      </c>
      <c r="N1045" s="6">
        <v>0</v>
      </c>
      <c r="O1045" s="6">
        <v>120</v>
      </c>
      <c r="P1045" s="30">
        <v>0</v>
      </c>
      <c r="Q1045" s="36">
        <v>0</v>
      </c>
      <c r="R1045" s="36">
        <v>0</v>
      </c>
      <c r="S1045" s="30">
        <v>0</v>
      </c>
      <c r="T1045" s="30">
        <v>0</v>
      </c>
      <c r="U1045" s="43">
        <v>0</v>
      </c>
      <c r="V1045" s="96">
        <f>VLOOKUP(F1045,[9]毕教同事分值收集!B:X,23,0)</f>
        <v>66.6666666666667</v>
      </c>
      <c r="W1045" s="44">
        <v>0</v>
      </c>
      <c r="X1045" s="44">
        <v>0</v>
      </c>
      <c r="Y1045" s="44">
        <v>0</v>
      </c>
      <c r="Z1045" s="44">
        <v>30</v>
      </c>
      <c r="AA1045" s="53">
        <v>20</v>
      </c>
      <c r="AB1045" s="54">
        <f>VLOOKUP(F1045,[9]毕教同事分值收集!B:R,17,0)</f>
        <v>0</v>
      </c>
      <c r="AC1045" s="54">
        <f>VLOOKUP(F1045,[9]毕教同事分值收集!B:T,19,0)</f>
        <v>0</v>
      </c>
      <c r="AD1045" s="54">
        <f>VLOOKUP(F1045,[9]毕教同事分值收集!B:V,21,0)</f>
        <v>0</v>
      </c>
      <c r="AE1045" s="54">
        <f>VLOOKUP(F1045,[9]毕教同事分值收集!B:Q,16,0)</f>
        <v>0</v>
      </c>
      <c r="AF1045" s="54">
        <f>VLOOKUP(F1045,[9]毕教同事分值收集!B:P,15,0)</f>
        <v>0</v>
      </c>
      <c r="AG1045" s="54">
        <f>VLOOKUP(F1045,[6]毕教同事分值收集!$B:$M,12,0)</f>
        <v>0</v>
      </c>
      <c r="AH1045" s="54">
        <v>0</v>
      </c>
      <c r="AI1045" s="54">
        <v>0</v>
      </c>
      <c r="AJ1045" s="54">
        <v>0</v>
      </c>
      <c r="AK1045" s="54">
        <v>0</v>
      </c>
      <c r="AL1045" s="54">
        <v>0</v>
      </c>
      <c r="AM1045" s="58">
        <f t="shared" si="99"/>
        <v>236.666666666667</v>
      </c>
      <c r="AN1045" s="54" t="str">
        <f>VLOOKUP(H1045,'[2]最终 公布版'!$F:$AL,33,0)</f>
        <v>重症医学科</v>
      </c>
      <c r="AO1045" s="59">
        <f>SUMPRODUCT(($AN$4:$AN$1113=AN1045)*($AM$4:$AM$1113&gt;AM1045))+1</f>
        <v>15</v>
      </c>
      <c r="AP1045" s="11">
        <f>COUNTIF(AN:AN,AN1045)</f>
        <v>15</v>
      </c>
      <c r="AQ1045" s="60">
        <f t="shared" si="101"/>
        <v>1</v>
      </c>
      <c r="AR1045" s="11">
        <f t="shared" si="102"/>
        <v>0.5</v>
      </c>
      <c r="AS1045" s="61">
        <v>1200</v>
      </c>
      <c r="AT1045" s="62">
        <f>VLOOKUP(F1045,[9]毕教同事分值收集!B:Y,24,0)</f>
        <v>14</v>
      </c>
      <c r="AU1045" s="63">
        <f t="shared" si="103"/>
        <v>400</v>
      </c>
      <c r="AV1045" s="63">
        <f t="shared" si="100"/>
        <v>400</v>
      </c>
      <c r="AW1045" s="63">
        <v>0</v>
      </c>
      <c r="AX1045" s="63">
        <f t="shared" si="104"/>
        <v>400</v>
      </c>
      <c r="AY1045" s="65">
        <v>21</v>
      </c>
    </row>
  </sheetData>
  <autoFilter ref="A5:AY1045">
    <extLst/>
  </autoFilter>
  <mergeCells count="36">
    <mergeCell ref="K1:AA1"/>
    <mergeCell ref="AB1:AL1"/>
    <mergeCell ref="L2:N2"/>
    <mergeCell ref="P2:U2"/>
    <mergeCell ref="W2:AA2"/>
    <mergeCell ref="AB2:AD2"/>
    <mergeCell ref="AE2:AF2"/>
    <mergeCell ref="AH2:AL2"/>
    <mergeCell ref="P3:R3"/>
    <mergeCell ref="S3:T3"/>
    <mergeCell ref="P5:T5"/>
    <mergeCell ref="A1:A5"/>
    <mergeCell ref="B1:B5"/>
    <mergeCell ref="C1:C5"/>
    <mergeCell ref="D1:D5"/>
    <mergeCell ref="E1:E5"/>
    <mergeCell ref="F1:F5"/>
    <mergeCell ref="G1:G5"/>
    <mergeCell ref="H1:H5"/>
    <mergeCell ref="I1:I5"/>
    <mergeCell ref="AK4:AK5"/>
    <mergeCell ref="AL4:AL5"/>
    <mergeCell ref="AM1:AM3"/>
    <mergeCell ref="AM4:AM5"/>
    <mergeCell ref="AN1:AN5"/>
    <mergeCell ref="AO1:AO5"/>
    <mergeCell ref="AP1:AP5"/>
    <mergeCell ref="AQ1:AQ5"/>
    <mergeCell ref="AR1:AR5"/>
    <mergeCell ref="AS1:AS5"/>
    <mergeCell ref="AT1:AT5"/>
    <mergeCell ref="AU1:AU5"/>
    <mergeCell ref="AV1:AV5"/>
    <mergeCell ref="AW1:AW5"/>
    <mergeCell ref="AX1:AX5"/>
    <mergeCell ref="AY1:AY5"/>
  </mergeCells>
  <conditionalFormatting sqref="F$1:F$1048576">
    <cfRule type="duplicateValues" dxfId="0" priority="1"/>
  </conditionalFormatting>
  <dataValidations count="8">
    <dataValidation type="list" allowBlank="1" showInputMessage="1" showErrorMessage="1" sqref="L1025 L1026 L1027 L1028 L1029 L1030 L1031 L1032 L1033 L1034 L1035 L1036 L1037 L1038 L1039 L1040 L1041 L1042 L1043 L1044 L1045">
      <formula1>"0,-50,-100,-150,-200,-250"</formula1>
    </dataValidation>
    <dataValidation type="list" allowBlank="1" showInputMessage="1" showErrorMessage="1" sqref="Y1036 Z1036 Y1026:Y1035 Y1037:Y1045 Z1026:Z1035 Z1037:Z1045">
      <formula1>"0,30,60,90,120"</formula1>
    </dataValidation>
    <dataValidation type="list" allowBlank="1" showInputMessage="1" showErrorMessage="1" sqref="M1025 N1025 M1026 N1026 M1027 N1027 M1028 N1028 M1029 N1029 M1030 N1030 M1031 N1031 M1032 N1032 M1033 N1033 M1034 N1034 M1035 N1035 M1036 N1036 M1037 N1037 M1038 N1038 M1039 N1039 M1040 N1040 M1041 N1041 M1042 N1042 M1043 N1043 M1044 N1044 M1045 N1045">
      <formula1>"0,-50"</formula1>
    </dataValidation>
    <dataValidation type="list" allowBlank="1" showInputMessage="1" showErrorMessage="1" sqref="O1025 O1026 O1027 O1028 O1029 O1030 O1031 O1032 O1033 O1034 O1035 O1036 O1037 O1038 O1039 O1040 O1041 O1042 O1043 O1044 O1045">
      <formula1>"160,120,80,0"</formula1>
    </dataValidation>
    <dataValidation type="list" allowBlank="1" showInputMessage="1" showErrorMessage="1" sqref="K1025:K1035 K1036:K1045">
      <formula1>"合格,不合格"</formula1>
    </dataValidation>
    <dataValidation type="list" allowBlank="1" showInputMessage="1" showErrorMessage="1" sqref="W1026 W1036 W1029:W1035 W1037:W1045">
      <formula1>"0,10"</formula1>
    </dataValidation>
    <dataValidation type="list" allowBlank="1" showInputMessage="1" showErrorMessage="1" sqref="AA1036 AA1026:AA1035 AA1037:AA1045">
      <formula1>"0,20,40,60,80,-20,-40,-60,-80"</formula1>
    </dataValidation>
    <dataValidation type="list" allowBlank="1" showInputMessage="1" showErrorMessage="1" sqref="X1036 X1026:X1035 X1037:X1045">
      <formula1>"0,20,40,60,80"</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V5" rgbClr="36C47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3.公布版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Zmy。</cp:lastModifiedBy>
  <dcterms:created xsi:type="dcterms:W3CDTF">2023-09-01T09:36:56Z</dcterms:created>
  <dcterms:modified xsi:type="dcterms:W3CDTF">2023-09-01T09:41:36Z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C945F5A51BB4493EADDC482EFB36BC1D</vt:lpwstr>
  </property>
  <property fmtid="{D5CDD505-2E9C-101B-9397-08002B2CF9AE}" pid="3" name="KSOProductBuildVer">
    <vt:lpwstr>2052-11.1.0.11751</vt:lpwstr>
  </property>
</Properties>
</file>